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ypm\Desktop\"/>
    </mc:Choice>
  </mc:AlternateContent>
  <bookViews>
    <workbookView xWindow="0" yWindow="0" windowWidth="20490" windowHeight="7650"/>
  </bookViews>
  <sheets>
    <sheet name="Общий" sheetId="1" r:id="rId1"/>
    <sheet name="Сортировка" sheetId="2" state="hidden" r:id="rId2"/>
    <sheet name="По кабинетам" sheetId="3" r:id="rId3"/>
    <sheet name="Справочная" sheetId="4" r:id="rId4"/>
    <sheet name="Заказы за 3 месяца" sheetId="5" state="hidden" r:id="rId5"/>
    <sheet name="Дни на ВБ" sheetId="6" state="hidden" r:id="rId6"/>
    <sheet name="По кабинетам (2)" sheetId="7" state="hidden" r:id="rId7"/>
    <sheet name="OZON" sheetId="8" state="hidden" r:id="rId8"/>
    <sheet name="xyz - Жирнова" sheetId="9" state="hidden" r:id="rId9"/>
    <sheet name="xyz - Парфенов" sheetId="10" state="hidden" r:id="rId10"/>
    <sheet name="xyz - ПТ" sheetId="11" state="hidden" r:id="rId11"/>
  </sheets>
  <definedNames>
    <definedName name="_xlnm._FilterDatabase" localSheetId="8" hidden="1">'xyz - Жирнова'!$A$2:$J$98</definedName>
    <definedName name="_xlnm._FilterDatabase" localSheetId="9" hidden="1">'xyz - Парфенов'!$A$2:$J$98</definedName>
    <definedName name="_xlnm._FilterDatabase" localSheetId="10" hidden="1">'xyz - ПТ'!$A$2:$J$65</definedName>
    <definedName name="_xlnm._FilterDatabase" localSheetId="0" hidden="1">Общий!$A$1:$Z$366</definedName>
    <definedName name="_xlnm._FilterDatabase" localSheetId="2" hidden="1">'По кабинетам'!$A$1:$N$338</definedName>
    <definedName name="_xlnm._FilterDatabase" localSheetId="6" hidden="1">'По кабинетам (2)'!$B$2:$T$2</definedName>
    <definedName name="Срез_ABC_XYZ">#REF!</definedName>
    <definedName name="Срез_ABC_XYZ1">#REF!</definedName>
    <definedName name="Срез_Кабинет">#REF!</definedName>
    <definedName name="Срез_Кабинет1">#REF!</definedName>
    <definedName name="Срез_Менеджер">#REF!</definedName>
    <definedName name="Срез_Менеджер1">#REF!</definedName>
    <definedName name="Срез_Предмет">#REF!</definedName>
    <definedName name="Срез_Предмет1">#REF!</definedName>
  </definedNames>
  <calcPr calcId="162913"/>
  <fileRecoveryPr repairLoad="1"/>
</workbook>
</file>

<file path=xl/calcChain.xml><?xml version="1.0" encoding="utf-8"?>
<calcChain xmlns="http://schemas.openxmlformats.org/spreadsheetml/2006/main">
  <c r="J65" i="11" l="1"/>
  <c r="K65" i="11" s="1"/>
  <c r="J64" i="11"/>
  <c r="K64" i="11" s="1"/>
  <c r="J63" i="11"/>
  <c r="K63" i="11" s="1"/>
  <c r="K62" i="11"/>
  <c r="J62" i="11"/>
  <c r="J61" i="11"/>
  <c r="K61" i="11" s="1"/>
  <c r="J60" i="11"/>
  <c r="K60" i="11" s="1"/>
  <c r="J59" i="11"/>
  <c r="K59" i="11" s="1"/>
  <c r="K58" i="11"/>
  <c r="J58" i="11"/>
  <c r="J57" i="11"/>
  <c r="K57" i="11" s="1"/>
  <c r="J56" i="11"/>
  <c r="K56" i="11" s="1"/>
  <c r="J55" i="11"/>
  <c r="K55" i="11" s="1"/>
  <c r="K54" i="11"/>
  <c r="J54" i="11"/>
  <c r="J53" i="11"/>
  <c r="K53" i="11" s="1"/>
  <c r="J52" i="11"/>
  <c r="K52" i="11" s="1"/>
  <c r="J51" i="11"/>
  <c r="K51" i="11" s="1"/>
  <c r="K50" i="11"/>
  <c r="J50" i="11"/>
  <c r="J49" i="11"/>
  <c r="K49" i="11" s="1"/>
  <c r="J48" i="11"/>
  <c r="K48" i="11" s="1"/>
  <c r="J47" i="11"/>
  <c r="K47" i="11" s="1"/>
  <c r="K46" i="11"/>
  <c r="J46" i="11"/>
  <c r="J45" i="11"/>
  <c r="K45" i="11" s="1"/>
  <c r="J44" i="11"/>
  <c r="K44" i="11" s="1"/>
  <c r="J43" i="11"/>
  <c r="K43" i="11" s="1"/>
  <c r="K42" i="11"/>
  <c r="J42" i="11"/>
  <c r="J41" i="11"/>
  <c r="K41" i="11" s="1"/>
  <c r="J40" i="11"/>
  <c r="K40" i="11" s="1"/>
  <c r="J39" i="11"/>
  <c r="K39" i="11" s="1"/>
  <c r="K38" i="11"/>
  <c r="J38" i="11"/>
  <c r="J37" i="11"/>
  <c r="K37" i="11" s="1"/>
  <c r="J36" i="11"/>
  <c r="K36" i="11" s="1"/>
  <c r="J35" i="11"/>
  <c r="K35" i="11" s="1"/>
  <c r="K34" i="11"/>
  <c r="J34" i="11"/>
  <c r="J33" i="11"/>
  <c r="K33" i="11" s="1"/>
  <c r="J32" i="11"/>
  <c r="K32" i="11" s="1"/>
  <c r="J31" i="11"/>
  <c r="K31" i="11" s="1"/>
  <c r="K30" i="11"/>
  <c r="J30" i="11"/>
  <c r="J29" i="11"/>
  <c r="K29" i="11" s="1"/>
  <c r="J28" i="11"/>
  <c r="K28" i="11" s="1"/>
  <c r="J27" i="11"/>
  <c r="K27" i="11" s="1"/>
  <c r="K26" i="11"/>
  <c r="J26" i="11"/>
  <c r="J25" i="11"/>
  <c r="K25" i="11" s="1"/>
  <c r="J24" i="11"/>
  <c r="K24" i="11" s="1"/>
  <c r="J23" i="11"/>
  <c r="K23" i="11" s="1"/>
  <c r="K22" i="11"/>
  <c r="J22" i="11"/>
  <c r="J21" i="11"/>
  <c r="K21" i="11" s="1"/>
  <c r="J20" i="11"/>
  <c r="K20" i="11" s="1"/>
  <c r="J19" i="11"/>
  <c r="K19" i="11" s="1"/>
  <c r="K18" i="11"/>
  <c r="J18" i="11"/>
  <c r="J17" i="11"/>
  <c r="K17" i="11" s="1"/>
  <c r="J16" i="11"/>
  <c r="K16" i="11" s="1"/>
  <c r="J15" i="11"/>
  <c r="K15" i="11" s="1"/>
  <c r="K14" i="11"/>
  <c r="J14" i="11"/>
  <c r="J13" i="11"/>
  <c r="K13" i="11" s="1"/>
  <c r="J12" i="11"/>
  <c r="K12" i="11" s="1"/>
  <c r="J11" i="11"/>
  <c r="K11" i="11" s="1"/>
  <c r="K10" i="11"/>
  <c r="J10" i="11"/>
  <c r="J9" i="11"/>
  <c r="K9" i="11" s="1"/>
  <c r="J8" i="11"/>
  <c r="K8" i="11" s="1"/>
  <c r="J7" i="11"/>
  <c r="K7" i="11" s="1"/>
  <c r="K6" i="11"/>
  <c r="J6" i="11"/>
  <c r="J5" i="11"/>
  <c r="K5" i="11" s="1"/>
  <c r="J4" i="11"/>
  <c r="K4" i="11" s="1"/>
  <c r="J3" i="11"/>
  <c r="K3" i="11" s="1"/>
  <c r="J102" i="10"/>
  <c r="K102" i="10" s="1"/>
  <c r="J101" i="10"/>
  <c r="K101" i="10" s="1"/>
  <c r="J100" i="10"/>
  <c r="K100" i="10" s="1"/>
  <c r="J99" i="10"/>
  <c r="K99" i="10" s="1"/>
  <c r="K98" i="10"/>
  <c r="J98" i="10"/>
  <c r="J97" i="10"/>
  <c r="K97" i="10" s="1"/>
  <c r="K96" i="10"/>
  <c r="J96" i="10"/>
  <c r="J95" i="10"/>
  <c r="K95" i="10" s="1"/>
  <c r="J94" i="10"/>
  <c r="K94" i="10" s="1"/>
  <c r="J93" i="10"/>
  <c r="K93" i="10" s="1"/>
  <c r="J92" i="10"/>
  <c r="K92" i="10" s="1"/>
  <c r="J91" i="10"/>
  <c r="K91" i="10" s="1"/>
  <c r="K90" i="10"/>
  <c r="J90" i="10"/>
  <c r="J89" i="10"/>
  <c r="K89" i="10" s="1"/>
  <c r="K88" i="10"/>
  <c r="J88" i="10"/>
  <c r="J87" i="10"/>
  <c r="K87" i="10" s="1"/>
  <c r="J86" i="10"/>
  <c r="K86" i="10" s="1"/>
  <c r="J85" i="10"/>
  <c r="K85" i="10" s="1"/>
  <c r="J84" i="10"/>
  <c r="K84" i="10" s="1"/>
  <c r="J83" i="10"/>
  <c r="K83" i="10" s="1"/>
  <c r="K82" i="10"/>
  <c r="J82" i="10"/>
  <c r="J81" i="10"/>
  <c r="K81" i="10" s="1"/>
  <c r="K80" i="10"/>
  <c r="J80" i="10"/>
  <c r="J79" i="10"/>
  <c r="K79" i="10" s="1"/>
  <c r="J78" i="10"/>
  <c r="K78" i="10" s="1"/>
  <c r="J77" i="10"/>
  <c r="K77" i="10" s="1"/>
  <c r="J76" i="10"/>
  <c r="K76" i="10" s="1"/>
  <c r="J75" i="10"/>
  <c r="K75" i="10" s="1"/>
  <c r="K74" i="10"/>
  <c r="J74" i="10"/>
  <c r="J73" i="10"/>
  <c r="K73" i="10" s="1"/>
  <c r="K72" i="10"/>
  <c r="J72" i="10"/>
  <c r="J71" i="10"/>
  <c r="K71" i="10" s="1"/>
  <c r="J70" i="10"/>
  <c r="K70" i="10" s="1"/>
  <c r="J69" i="10"/>
  <c r="K69" i="10" s="1"/>
  <c r="J68" i="10"/>
  <c r="K68" i="10" s="1"/>
  <c r="J67" i="10"/>
  <c r="K67" i="10" s="1"/>
  <c r="K66" i="10"/>
  <c r="J66" i="10"/>
  <c r="J65" i="10"/>
  <c r="K65" i="10" s="1"/>
  <c r="K64" i="10"/>
  <c r="J64" i="10"/>
  <c r="J63" i="10"/>
  <c r="K63" i="10" s="1"/>
  <c r="J62" i="10"/>
  <c r="K62" i="10" s="1"/>
  <c r="J61" i="10"/>
  <c r="K61" i="10" s="1"/>
  <c r="J60" i="10"/>
  <c r="K60" i="10" s="1"/>
  <c r="J59" i="10"/>
  <c r="K59" i="10" s="1"/>
  <c r="K58" i="10"/>
  <c r="J58" i="10"/>
  <c r="J57" i="10"/>
  <c r="K57" i="10" s="1"/>
  <c r="K56" i="10"/>
  <c r="J56" i="10"/>
  <c r="J55" i="10"/>
  <c r="K55" i="10" s="1"/>
  <c r="J54" i="10"/>
  <c r="K54" i="10" s="1"/>
  <c r="J53" i="10"/>
  <c r="K53" i="10" s="1"/>
  <c r="J52" i="10"/>
  <c r="K52" i="10" s="1"/>
  <c r="J51" i="10"/>
  <c r="K51" i="10" s="1"/>
  <c r="K50" i="10"/>
  <c r="J50" i="10"/>
  <c r="J49" i="10"/>
  <c r="K49" i="10" s="1"/>
  <c r="K48" i="10"/>
  <c r="J48" i="10"/>
  <c r="J47" i="10"/>
  <c r="K47" i="10" s="1"/>
  <c r="J46" i="10"/>
  <c r="K46" i="10" s="1"/>
  <c r="J45" i="10"/>
  <c r="K45" i="10" s="1"/>
  <c r="J44" i="10"/>
  <c r="K44" i="10" s="1"/>
  <c r="J43" i="10"/>
  <c r="K43" i="10" s="1"/>
  <c r="K42" i="10"/>
  <c r="J42" i="10"/>
  <c r="J41" i="10"/>
  <c r="K41" i="10" s="1"/>
  <c r="K40" i="10"/>
  <c r="J40" i="10"/>
  <c r="J39" i="10"/>
  <c r="K39" i="10" s="1"/>
  <c r="J38" i="10"/>
  <c r="K38" i="10" s="1"/>
  <c r="J37" i="10"/>
  <c r="K37" i="10" s="1"/>
  <c r="J36" i="10"/>
  <c r="K36" i="10" s="1"/>
  <c r="J35" i="10"/>
  <c r="K35" i="10" s="1"/>
  <c r="K34" i="10"/>
  <c r="J34" i="10"/>
  <c r="J33" i="10"/>
  <c r="K33" i="10" s="1"/>
  <c r="K32" i="10"/>
  <c r="J32" i="10"/>
  <c r="J31" i="10"/>
  <c r="K31" i="10" s="1"/>
  <c r="J30" i="10"/>
  <c r="K30" i="10" s="1"/>
  <c r="J29" i="10"/>
  <c r="K29" i="10" s="1"/>
  <c r="J28" i="10"/>
  <c r="K28" i="10" s="1"/>
  <c r="J27" i="10"/>
  <c r="K27" i="10" s="1"/>
  <c r="K26" i="10"/>
  <c r="J26" i="10"/>
  <c r="J25" i="10"/>
  <c r="K25" i="10" s="1"/>
  <c r="K24" i="10"/>
  <c r="J24" i="10"/>
  <c r="J23" i="10"/>
  <c r="K23" i="10" s="1"/>
  <c r="J22" i="10"/>
  <c r="K22" i="10" s="1"/>
  <c r="J21" i="10"/>
  <c r="K21" i="10" s="1"/>
  <c r="J20" i="10"/>
  <c r="K20" i="10" s="1"/>
  <c r="J19" i="10"/>
  <c r="K19" i="10" s="1"/>
  <c r="K18" i="10"/>
  <c r="J18" i="10"/>
  <c r="J17" i="10"/>
  <c r="K17" i="10" s="1"/>
  <c r="K16" i="10"/>
  <c r="J16" i="10"/>
  <c r="J15" i="10"/>
  <c r="K15" i="10" s="1"/>
  <c r="J14" i="10"/>
  <c r="K14" i="10" s="1"/>
  <c r="J13" i="10"/>
  <c r="K13" i="10" s="1"/>
  <c r="J12" i="10"/>
  <c r="K12" i="10" s="1"/>
  <c r="J11" i="10"/>
  <c r="K11" i="10" s="1"/>
  <c r="K10" i="10"/>
  <c r="J10" i="10"/>
  <c r="J9" i="10"/>
  <c r="K9" i="10" s="1"/>
  <c r="K8" i="10"/>
  <c r="J8" i="10"/>
  <c r="J7" i="10"/>
  <c r="K7" i="10" s="1"/>
  <c r="J6" i="10"/>
  <c r="K6" i="10" s="1"/>
  <c r="J5" i="10"/>
  <c r="K5" i="10" s="1"/>
  <c r="J4" i="10"/>
  <c r="K4" i="10" s="1"/>
  <c r="J3" i="10"/>
  <c r="K3" i="10" s="1"/>
  <c r="K98" i="9"/>
  <c r="J98" i="9"/>
  <c r="J97" i="9"/>
  <c r="K97" i="9" s="1"/>
  <c r="K96" i="9"/>
  <c r="J96" i="9"/>
  <c r="J95" i="9"/>
  <c r="K95" i="9" s="1"/>
  <c r="J94" i="9"/>
  <c r="K94" i="9" s="1"/>
  <c r="J93" i="9"/>
  <c r="K93" i="9" s="1"/>
  <c r="J92" i="9"/>
  <c r="K92" i="9" s="1"/>
  <c r="K91" i="9"/>
  <c r="J91" i="9"/>
  <c r="J90" i="9"/>
  <c r="K90" i="9" s="1"/>
  <c r="K89" i="9"/>
  <c r="J89" i="9"/>
  <c r="J88" i="9"/>
  <c r="K88" i="9" s="1"/>
  <c r="K87" i="9"/>
  <c r="J87" i="9"/>
  <c r="J86" i="9"/>
  <c r="K86" i="9" s="1"/>
  <c r="I89" i="7" s="1"/>
  <c r="K85" i="9"/>
  <c r="J85" i="9"/>
  <c r="J84" i="9"/>
  <c r="K84" i="9" s="1"/>
  <c r="K83" i="9"/>
  <c r="J83" i="9"/>
  <c r="J82" i="9"/>
  <c r="K82" i="9" s="1"/>
  <c r="K81" i="9"/>
  <c r="J81" i="9"/>
  <c r="J80" i="9"/>
  <c r="K80" i="9" s="1"/>
  <c r="K79" i="9"/>
  <c r="J79" i="9"/>
  <c r="J78" i="9"/>
  <c r="K78" i="9" s="1"/>
  <c r="I87" i="7" s="1"/>
  <c r="K77" i="9"/>
  <c r="J77" i="9"/>
  <c r="J76" i="9"/>
  <c r="K76" i="9" s="1"/>
  <c r="K75" i="9"/>
  <c r="J75" i="9"/>
  <c r="J74" i="9"/>
  <c r="K74" i="9" s="1"/>
  <c r="K73" i="9"/>
  <c r="J73" i="9"/>
  <c r="J72" i="9"/>
  <c r="K72" i="9" s="1"/>
  <c r="K71" i="9"/>
  <c r="J71" i="9"/>
  <c r="J70" i="9"/>
  <c r="K70" i="9" s="1"/>
  <c r="K69" i="9"/>
  <c r="J69" i="9"/>
  <c r="J68" i="9"/>
  <c r="K68" i="9" s="1"/>
  <c r="K67" i="9"/>
  <c r="J67" i="9"/>
  <c r="J66" i="9"/>
  <c r="K66" i="9" s="1"/>
  <c r="K65" i="9"/>
  <c r="J65" i="9"/>
  <c r="J64" i="9"/>
  <c r="K64" i="9" s="1"/>
  <c r="K63" i="9"/>
  <c r="J63" i="9"/>
  <c r="J62" i="9"/>
  <c r="K62" i="9" s="1"/>
  <c r="K61" i="9"/>
  <c r="J61" i="9"/>
  <c r="J60" i="9"/>
  <c r="K60" i="9" s="1"/>
  <c r="K59" i="9"/>
  <c r="J59" i="9"/>
  <c r="J58" i="9"/>
  <c r="K58" i="9" s="1"/>
  <c r="K57" i="9"/>
  <c r="J57" i="9"/>
  <c r="J56" i="9"/>
  <c r="K56" i="9" s="1"/>
  <c r="K55" i="9"/>
  <c r="J55" i="9"/>
  <c r="J54" i="9"/>
  <c r="K54" i="9" s="1"/>
  <c r="K53" i="9"/>
  <c r="J53" i="9"/>
  <c r="J52" i="9"/>
  <c r="K52" i="9" s="1"/>
  <c r="K51" i="9"/>
  <c r="J51" i="9"/>
  <c r="J50" i="9"/>
  <c r="K50" i="9" s="1"/>
  <c r="K49" i="9"/>
  <c r="J49" i="9"/>
  <c r="J48" i="9"/>
  <c r="K48" i="9" s="1"/>
  <c r="K47" i="9"/>
  <c r="J47" i="9"/>
  <c r="J46" i="9"/>
  <c r="K46" i="9" s="1"/>
  <c r="K45" i="9"/>
  <c r="J45" i="9"/>
  <c r="J44" i="9"/>
  <c r="K44" i="9" s="1"/>
  <c r="K43" i="9"/>
  <c r="J43" i="9"/>
  <c r="J42" i="9"/>
  <c r="K42" i="9" s="1"/>
  <c r="K41" i="9"/>
  <c r="J41" i="9"/>
  <c r="J40" i="9"/>
  <c r="K40" i="9" s="1"/>
  <c r="K39" i="9"/>
  <c r="J39" i="9"/>
  <c r="J38" i="9"/>
  <c r="K38" i="9" s="1"/>
  <c r="K37" i="9"/>
  <c r="J37" i="9"/>
  <c r="J36" i="9"/>
  <c r="K36" i="9" s="1"/>
  <c r="K35" i="9"/>
  <c r="J35" i="9"/>
  <c r="J34" i="9"/>
  <c r="K34" i="9" s="1"/>
  <c r="K33" i="9"/>
  <c r="J33" i="9"/>
  <c r="J32" i="9"/>
  <c r="K32" i="9" s="1"/>
  <c r="K31" i="9"/>
  <c r="J31" i="9"/>
  <c r="J30" i="9"/>
  <c r="K30" i="9" s="1"/>
  <c r="K29" i="9"/>
  <c r="J29" i="9"/>
  <c r="J28" i="9"/>
  <c r="K28" i="9" s="1"/>
  <c r="K27" i="9"/>
  <c r="J27" i="9"/>
  <c r="J26" i="9"/>
  <c r="K26" i="9" s="1"/>
  <c r="K25" i="9"/>
  <c r="J25" i="9"/>
  <c r="J24" i="9"/>
  <c r="K24" i="9" s="1"/>
  <c r="K23" i="9"/>
  <c r="J23" i="9"/>
  <c r="J22" i="9"/>
  <c r="K22" i="9" s="1"/>
  <c r="K21" i="9"/>
  <c r="J21" i="9"/>
  <c r="J20" i="9"/>
  <c r="K20" i="9" s="1"/>
  <c r="K19" i="9"/>
  <c r="J19" i="9"/>
  <c r="J18" i="9"/>
  <c r="K18" i="9" s="1"/>
  <c r="K17" i="9"/>
  <c r="J17" i="9"/>
  <c r="J16" i="9"/>
  <c r="K16" i="9" s="1"/>
  <c r="K15" i="9"/>
  <c r="J15" i="9"/>
  <c r="J14" i="9"/>
  <c r="K14" i="9" s="1"/>
  <c r="K13" i="9"/>
  <c r="J13" i="9"/>
  <c r="J12" i="9"/>
  <c r="K12" i="9" s="1"/>
  <c r="K11" i="9"/>
  <c r="J11" i="9"/>
  <c r="J10" i="9"/>
  <c r="K10" i="9" s="1"/>
  <c r="K9" i="9"/>
  <c r="J9" i="9"/>
  <c r="J8" i="9"/>
  <c r="K8" i="9" s="1"/>
  <c r="K7" i="9"/>
  <c r="J7" i="9"/>
  <c r="J6" i="9"/>
  <c r="K6" i="9" s="1"/>
  <c r="K5" i="9"/>
  <c r="J5" i="9"/>
  <c r="J4" i="9"/>
  <c r="K4" i="9" s="1"/>
  <c r="K3" i="9"/>
  <c r="J3" i="9"/>
  <c r="I176" i="7"/>
  <c r="H176" i="7"/>
  <c r="F176" i="7"/>
  <c r="J176" i="7" s="1"/>
  <c r="D176" i="7"/>
  <c r="J175" i="7"/>
  <c r="I175" i="7"/>
  <c r="H175" i="7"/>
  <c r="F175" i="7"/>
  <c r="D175" i="7"/>
  <c r="I174" i="7"/>
  <c r="F174" i="7"/>
  <c r="D174" i="7"/>
  <c r="J173" i="7"/>
  <c r="I173" i="7"/>
  <c r="H173" i="7"/>
  <c r="F173" i="7"/>
  <c r="D173" i="7"/>
  <c r="I172" i="7"/>
  <c r="F172" i="7"/>
  <c r="D172" i="7"/>
  <c r="J171" i="7"/>
  <c r="I171" i="7"/>
  <c r="H171" i="7"/>
  <c r="F171" i="7"/>
  <c r="D171" i="7"/>
  <c r="I170" i="7"/>
  <c r="F170" i="7"/>
  <c r="D170" i="7"/>
  <c r="J169" i="7"/>
  <c r="I169" i="7"/>
  <c r="H169" i="7"/>
  <c r="F169" i="7"/>
  <c r="D169" i="7"/>
  <c r="I168" i="7"/>
  <c r="F168" i="7"/>
  <c r="D168" i="7"/>
  <c r="J167" i="7"/>
  <c r="I167" i="7"/>
  <c r="H167" i="7"/>
  <c r="F167" i="7"/>
  <c r="D167" i="7"/>
  <c r="I166" i="7"/>
  <c r="F166" i="7"/>
  <c r="D166" i="7"/>
  <c r="J165" i="7"/>
  <c r="I165" i="7"/>
  <c r="H165" i="7"/>
  <c r="F165" i="7"/>
  <c r="D165" i="7"/>
  <c r="I164" i="7"/>
  <c r="F164" i="7"/>
  <c r="D164" i="7"/>
  <c r="J163" i="7"/>
  <c r="I163" i="7"/>
  <c r="H163" i="7"/>
  <c r="F163" i="7"/>
  <c r="D163" i="7"/>
  <c r="I162" i="7"/>
  <c r="F162" i="7"/>
  <c r="D162" i="7"/>
  <c r="J161" i="7"/>
  <c r="I161" i="7"/>
  <c r="H161" i="7"/>
  <c r="F161" i="7"/>
  <c r="D161" i="7"/>
  <c r="I160" i="7"/>
  <c r="F160" i="7"/>
  <c r="D160" i="7"/>
  <c r="J159" i="7"/>
  <c r="I159" i="7"/>
  <c r="H159" i="7"/>
  <c r="F159" i="7"/>
  <c r="D159" i="7"/>
  <c r="I158" i="7"/>
  <c r="F158" i="7"/>
  <c r="D158" i="7"/>
  <c r="J157" i="7"/>
  <c r="I157" i="7"/>
  <c r="H157" i="7"/>
  <c r="F157" i="7"/>
  <c r="D157" i="7"/>
  <c r="I156" i="7"/>
  <c r="F156" i="7"/>
  <c r="D156" i="7"/>
  <c r="J155" i="7"/>
  <c r="I155" i="7"/>
  <c r="H155" i="7"/>
  <c r="F155" i="7"/>
  <c r="D155" i="7"/>
  <c r="I154" i="7"/>
  <c r="F154" i="7"/>
  <c r="D154" i="7"/>
  <c r="J153" i="7"/>
  <c r="I153" i="7"/>
  <c r="H153" i="7"/>
  <c r="F153" i="7"/>
  <c r="D153" i="7"/>
  <c r="I152" i="7"/>
  <c r="F152" i="7"/>
  <c r="D152" i="7"/>
  <c r="J151" i="7"/>
  <c r="I151" i="7"/>
  <c r="H151" i="7"/>
  <c r="F151" i="7"/>
  <c r="D151" i="7"/>
  <c r="I150" i="7"/>
  <c r="F150" i="7"/>
  <c r="D150" i="7"/>
  <c r="J149" i="7"/>
  <c r="I149" i="7"/>
  <c r="H149" i="7"/>
  <c r="F149" i="7"/>
  <c r="D149" i="7"/>
  <c r="I148" i="7"/>
  <c r="F148" i="7"/>
  <c r="D148" i="7"/>
  <c r="J147" i="7"/>
  <c r="I147" i="7"/>
  <c r="H147" i="7"/>
  <c r="F147" i="7"/>
  <c r="D147" i="7"/>
  <c r="I146" i="7"/>
  <c r="F146" i="7"/>
  <c r="D146" i="7"/>
  <c r="J145" i="7"/>
  <c r="I145" i="7"/>
  <c r="H145" i="7"/>
  <c r="F145" i="7"/>
  <c r="D145" i="7"/>
  <c r="I144" i="7"/>
  <c r="H144" i="7"/>
  <c r="F144" i="7"/>
  <c r="D144" i="7"/>
  <c r="I143" i="7"/>
  <c r="J143" i="7" s="1"/>
  <c r="H143" i="7"/>
  <c r="F143" i="7"/>
  <c r="D143" i="7"/>
  <c r="J142" i="7"/>
  <c r="I142" i="7"/>
  <c r="F142" i="7"/>
  <c r="H142" i="7" s="1"/>
  <c r="D142" i="7"/>
  <c r="J141" i="7"/>
  <c r="I141" i="7"/>
  <c r="H141" i="7"/>
  <c r="F141" i="7"/>
  <c r="D141" i="7"/>
  <c r="I140" i="7"/>
  <c r="H140" i="7"/>
  <c r="F140" i="7"/>
  <c r="J140" i="7" s="1"/>
  <c r="D140" i="7"/>
  <c r="I139" i="7"/>
  <c r="F139" i="7"/>
  <c r="D139" i="7"/>
  <c r="J138" i="7"/>
  <c r="I138" i="7"/>
  <c r="H138" i="7"/>
  <c r="F138" i="7"/>
  <c r="D138" i="7"/>
  <c r="I137" i="7"/>
  <c r="F137" i="7"/>
  <c r="H137" i="7" s="1"/>
  <c r="D137" i="7"/>
  <c r="J136" i="7"/>
  <c r="I136" i="7"/>
  <c r="H136" i="7"/>
  <c r="F136" i="7"/>
  <c r="D136" i="7"/>
  <c r="I135" i="7"/>
  <c r="F135" i="7"/>
  <c r="D135" i="7"/>
  <c r="J134" i="7"/>
  <c r="I134" i="7"/>
  <c r="H134" i="7"/>
  <c r="F134" i="7"/>
  <c r="D134" i="7"/>
  <c r="I133" i="7"/>
  <c r="F133" i="7"/>
  <c r="H133" i="7" s="1"/>
  <c r="D133" i="7"/>
  <c r="J132" i="7"/>
  <c r="I132" i="7"/>
  <c r="H132" i="7"/>
  <c r="F132" i="7"/>
  <c r="D132" i="7"/>
  <c r="I131" i="7"/>
  <c r="F131" i="7"/>
  <c r="D131" i="7"/>
  <c r="J130" i="7"/>
  <c r="I130" i="7"/>
  <c r="H130" i="7"/>
  <c r="F130" i="7"/>
  <c r="D130" i="7"/>
  <c r="I129" i="7"/>
  <c r="F129" i="7"/>
  <c r="H129" i="7" s="1"/>
  <c r="D129" i="7"/>
  <c r="J128" i="7"/>
  <c r="I128" i="7"/>
  <c r="H128" i="7"/>
  <c r="F128" i="7"/>
  <c r="D128" i="7"/>
  <c r="I127" i="7"/>
  <c r="F127" i="7"/>
  <c r="D127" i="7"/>
  <c r="J126" i="7"/>
  <c r="I126" i="7"/>
  <c r="H126" i="7"/>
  <c r="F126" i="7"/>
  <c r="D126" i="7"/>
  <c r="I125" i="7"/>
  <c r="F125" i="7"/>
  <c r="H125" i="7" s="1"/>
  <c r="D125" i="7"/>
  <c r="J124" i="7"/>
  <c r="I124" i="7"/>
  <c r="H124" i="7"/>
  <c r="F124" i="7"/>
  <c r="D124" i="7"/>
  <c r="I123" i="7"/>
  <c r="F123" i="7"/>
  <c r="D123" i="7"/>
  <c r="J122" i="7"/>
  <c r="I122" i="7"/>
  <c r="H122" i="7"/>
  <c r="F122" i="7"/>
  <c r="D122" i="7"/>
  <c r="I121" i="7"/>
  <c r="F121" i="7"/>
  <c r="H121" i="7" s="1"/>
  <c r="D121" i="7"/>
  <c r="J120" i="7"/>
  <c r="I120" i="7"/>
  <c r="H120" i="7"/>
  <c r="F120" i="7"/>
  <c r="D120" i="7"/>
  <c r="I119" i="7"/>
  <c r="F119" i="7"/>
  <c r="D119" i="7"/>
  <c r="J118" i="7"/>
  <c r="I118" i="7"/>
  <c r="H118" i="7"/>
  <c r="F118" i="7"/>
  <c r="D118" i="7"/>
  <c r="I117" i="7"/>
  <c r="F117" i="7"/>
  <c r="H117" i="7" s="1"/>
  <c r="D117" i="7"/>
  <c r="J116" i="7"/>
  <c r="I116" i="7"/>
  <c r="H116" i="7"/>
  <c r="F116" i="7"/>
  <c r="D116" i="7"/>
  <c r="I115" i="7"/>
  <c r="F115" i="7"/>
  <c r="D115" i="7"/>
  <c r="J114" i="7"/>
  <c r="I114" i="7"/>
  <c r="H114" i="7"/>
  <c r="F114" i="7"/>
  <c r="D114" i="7"/>
  <c r="I113" i="7"/>
  <c r="F113" i="7"/>
  <c r="H113" i="7" s="1"/>
  <c r="D113" i="7"/>
  <c r="J112" i="7"/>
  <c r="I112" i="7"/>
  <c r="H112" i="7"/>
  <c r="F112" i="7"/>
  <c r="D112" i="7"/>
  <c r="I111" i="7"/>
  <c r="F111" i="7"/>
  <c r="D111" i="7"/>
  <c r="J110" i="7"/>
  <c r="I110" i="7"/>
  <c r="H110" i="7"/>
  <c r="F110" i="7"/>
  <c r="D110" i="7"/>
  <c r="I109" i="7"/>
  <c r="F109" i="7"/>
  <c r="H109" i="7" s="1"/>
  <c r="D109" i="7"/>
  <c r="J108" i="7"/>
  <c r="I108" i="7"/>
  <c r="H108" i="7"/>
  <c r="F108" i="7"/>
  <c r="D108" i="7"/>
  <c r="I107" i="7"/>
  <c r="F107" i="7"/>
  <c r="D107" i="7"/>
  <c r="J106" i="7"/>
  <c r="I106" i="7"/>
  <c r="H106" i="7"/>
  <c r="F106" i="7"/>
  <c r="D106" i="7"/>
  <c r="I105" i="7"/>
  <c r="F105" i="7"/>
  <c r="H105" i="7" s="1"/>
  <c r="D105" i="7"/>
  <c r="J104" i="7"/>
  <c r="I104" i="7"/>
  <c r="H104" i="7"/>
  <c r="F104" i="7"/>
  <c r="D104" i="7"/>
  <c r="I103" i="7"/>
  <c r="F103" i="7"/>
  <c r="D103" i="7"/>
  <c r="T102" i="7"/>
  <c r="S102" i="7"/>
  <c r="R102" i="7"/>
  <c r="P102" i="7"/>
  <c r="N102" i="7"/>
  <c r="I102" i="7"/>
  <c r="F102" i="7"/>
  <c r="H102" i="7" s="1"/>
  <c r="D102" i="7"/>
  <c r="T101" i="7"/>
  <c r="S101" i="7"/>
  <c r="R101" i="7"/>
  <c r="P101" i="7"/>
  <c r="N101" i="7"/>
  <c r="I101" i="7"/>
  <c r="F101" i="7"/>
  <c r="D101" i="7"/>
  <c r="T100" i="7"/>
  <c r="S100" i="7"/>
  <c r="R100" i="7"/>
  <c r="P100" i="7"/>
  <c r="N100" i="7"/>
  <c r="I100" i="7"/>
  <c r="F100" i="7"/>
  <c r="H100" i="7" s="1"/>
  <c r="D100" i="7"/>
  <c r="T99" i="7"/>
  <c r="S99" i="7"/>
  <c r="R99" i="7"/>
  <c r="P99" i="7"/>
  <c r="N99" i="7"/>
  <c r="I99" i="7"/>
  <c r="F99" i="7"/>
  <c r="D99" i="7"/>
  <c r="T98" i="7"/>
  <c r="S98" i="7"/>
  <c r="R98" i="7"/>
  <c r="P98" i="7"/>
  <c r="N98" i="7"/>
  <c r="I98" i="7"/>
  <c r="F98" i="7"/>
  <c r="H98" i="7" s="1"/>
  <c r="D98" i="7"/>
  <c r="T97" i="7"/>
  <c r="S97" i="7"/>
  <c r="R97" i="7"/>
  <c r="P97" i="7"/>
  <c r="N97" i="7"/>
  <c r="I97" i="7"/>
  <c r="F97" i="7"/>
  <c r="D97" i="7"/>
  <c r="T96" i="7"/>
  <c r="S96" i="7"/>
  <c r="R96" i="7"/>
  <c r="P96" i="7"/>
  <c r="N96" i="7"/>
  <c r="I96" i="7"/>
  <c r="F96" i="7"/>
  <c r="H96" i="7" s="1"/>
  <c r="D96" i="7"/>
  <c r="T95" i="7"/>
  <c r="S95" i="7"/>
  <c r="R95" i="7"/>
  <c r="P95" i="7"/>
  <c r="N95" i="7"/>
  <c r="I95" i="7"/>
  <c r="F95" i="7"/>
  <c r="D95" i="7"/>
  <c r="T94" i="7"/>
  <c r="S94" i="7"/>
  <c r="R94" i="7"/>
  <c r="P94" i="7"/>
  <c r="N94" i="7"/>
  <c r="I94" i="7"/>
  <c r="F94" i="7"/>
  <c r="H94" i="7" s="1"/>
  <c r="D94" i="7"/>
  <c r="T93" i="7"/>
  <c r="S93" i="7"/>
  <c r="R93" i="7"/>
  <c r="P93" i="7"/>
  <c r="N93" i="7"/>
  <c r="I93" i="7"/>
  <c r="F93" i="7"/>
  <c r="D93" i="7"/>
  <c r="T92" i="7"/>
  <c r="S92" i="7"/>
  <c r="R92" i="7"/>
  <c r="P92" i="7"/>
  <c r="N92" i="7"/>
  <c r="I92" i="7"/>
  <c r="F92" i="7"/>
  <c r="H92" i="7" s="1"/>
  <c r="D92" i="7"/>
  <c r="T91" i="7"/>
  <c r="S91" i="7"/>
  <c r="R91" i="7"/>
  <c r="P91" i="7"/>
  <c r="N91" i="7"/>
  <c r="I91" i="7"/>
  <c r="F91" i="7"/>
  <c r="D91" i="7"/>
  <c r="T90" i="7"/>
  <c r="S90" i="7"/>
  <c r="R90" i="7"/>
  <c r="P90" i="7"/>
  <c r="N90" i="7"/>
  <c r="I90" i="7"/>
  <c r="F90" i="7"/>
  <c r="H90" i="7" s="1"/>
  <c r="D90" i="7"/>
  <c r="T89" i="7"/>
  <c r="S89" i="7"/>
  <c r="R89" i="7"/>
  <c r="P89" i="7"/>
  <c r="N89" i="7"/>
  <c r="F89" i="7"/>
  <c r="D89" i="7"/>
  <c r="T88" i="7"/>
  <c r="S88" i="7"/>
  <c r="R88" i="7"/>
  <c r="P88" i="7"/>
  <c r="N88" i="7"/>
  <c r="I88" i="7"/>
  <c r="F88" i="7"/>
  <c r="H88" i="7" s="1"/>
  <c r="D88" i="7"/>
  <c r="T87" i="7"/>
  <c r="S87" i="7"/>
  <c r="R87" i="7"/>
  <c r="P87" i="7"/>
  <c r="N87" i="7"/>
  <c r="F87" i="7"/>
  <c r="D87" i="7"/>
  <c r="T86" i="7"/>
  <c r="S86" i="7"/>
  <c r="R86" i="7"/>
  <c r="P86" i="7"/>
  <c r="N86" i="7"/>
  <c r="I86" i="7"/>
  <c r="F86" i="7"/>
  <c r="H86" i="7" s="1"/>
  <c r="D86" i="7"/>
  <c r="T85" i="7"/>
  <c r="S85" i="7"/>
  <c r="R85" i="7"/>
  <c r="P85" i="7"/>
  <c r="N85" i="7"/>
  <c r="I85" i="7"/>
  <c r="F85" i="7"/>
  <c r="D85" i="7"/>
  <c r="T84" i="7"/>
  <c r="S84" i="7"/>
  <c r="R84" i="7"/>
  <c r="P84" i="7"/>
  <c r="N84" i="7"/>
  <c r="I84" i="7"/>
  <c r="F84" i="7"/>
  <c r="H84" i="7" s="1"/>
  <c r="D84" i="7"/>
  <c r="T83" i="7"/>
  <c r="S83" i="7"/>
  <c r="R83" i="7"/>
  <c r="P83" i="7"/>
  <c r="N83" i="7"/>
  <c r="I83" i="7"/>
  <c r="F83" i="7"/>
  <c r="D83" i="7"/>
  <c r="T82" i="7"/>
  <c r="S82" i="7"/>
  <c r="R82" i="7"/>
  <c r="P82" i="7"/>
  <c r="N82" i="7"/>
  <c r="I82" i="7"/>
  <c r="F82" i="7"/>
  <c r="H82" i="7" s="1"/>
  <c r="D82" i="7"/>
  <c r="T81" i="7"/>
  <c r="S81" i="7"/>
  <c r="R81" i="7"/>
  <c r="P81" i="7"/>
  <c r="N81" i="7"/>
  <c r="I81" i="7"/>
  <c r="F81" i="7"/>
  <c r="D81" i="7"/>
  <c r="T80" i="7"/>
  <c r="S80" i="7"/>
  <c r="R80" i="7"/>
  <c r="P80" i="7"/>
  <c r="N80" i="7"/>
  <c r="I80" i="7"/>
  <c r="F80" i="7"/>
  <c r="H80" i="7" s="1"/>
  <c r="D80" i="7"/>
  <c r="T79" i="7"/>
  <c r="S79" i="7"/>
  <c r="R79" i="7"/>
  <c r="P79" i="7"/>
  <c r="N79" i="7"/>
  <c r="I79" i="7"/>
  <c r="F79" i="7"/>
  <c r="D79" i="7"/>
  <c r="T78" i="7"/>
  <c r="S78" i="7"/>
  <c r="R78" i="7"/>
  <c r="P78" i="7"/>
  <c r="N78" i="7"/>
  <c r="I78" i="7"/>
  <c r="F78" i="7"/>
  <c r="H78" i="7" s="1"/>
  <c r="D78" i="7"/>
  <c r="T77" i="7"/>
  <c r="S77" i="7"/>
  <c r="R77" i="7"/>
  <c r="P77" i="7"/>
  <c r="N77" i="7"/>
  <c r="I77" i="7"/>
  <c r="F77" i="7"/>
  <c r="D77" i="7"/>
  <c r="T76" i="7"/>
  <c r="S76" i="7"/>
  <c r="R76" i="7"/>
  <c r="P76" i="7"/>
  <c r="N76" i="7"/>
  <c r="I76" i="7"/>
  <c r="F76" i="7"/>
  <c r="H76" i="7" s="1"/>
  <c r="D76" i="7"/>
  <c r="T75" i="7"/>
  <c r="S75" i="7"/>
  <c r="R75" i="7"/>
  <c r="P75" i="7"/>
  <c r="N75" i="7"/>
  <c r="I75" i="7"/>
  <c r="F75" i="7"/>
  <c r="D75" i="7"/>
  <c r="T74" i="7"/>
  <c r="S74" i="7"/>
  <c r="R74" i="7"/>
  <c r="P74" i="7"/>
  <c r="N74" i="7"/>
  <c r="I74" i="7"/>
  <c r="F74" i="7"/>
  <c r="H74" i="7" s="1"/>
  <c r="D74" i="7"/>
  <c r="T73" i="7"/>
  <c r="S73" i="7"/>
  <c r="R73" i="7"/>
  <c r="P73" i="7"/>
  <c r="N73" i="7"/>
  <c r="I73" i="7"/>
  <c r="F73" i="7"/>
  <c r="D73" i="7"/>
  <c r="T72" i="7"/>
  <c r="S72" i="7"/>
  <c r="R72" i="7"/>
  <c r="P72" i="7"/>
  <c r="N72" i="7"/>
  <c r="I72" i="7"/>
  <c r="F72" i="7"/>
  <c r="H72" i="7" s="1"/>
  <c r="D72" i="7"/>
  <c r="T71" i="7"/>
  <c r="S71" i="7"/>
  <c r="R71" i="7"/>
  <c r="P71" i="7"/>
  <c r="N71" i="7"/>
  <c r="I71" i="7"/>
  <c r="F71" i="7"/>
  <c r="D71" i="7"/>
  <c r="T70" i="7"/>
  <c r="S70" i="7"/>
  <c r="R70" i="7"/>
  <c r="P70" i="7"/>
  <c r="N70" i="7"/>
  <c r="I70" i="7"/>
  <c r="F70" i="7"/>
  <c r="H70" i="7" s="1"/>
  <c r="D70" i="7"/>
  <c r="T69" i="7"/>
  <c r="S69" i="7"/>
  <c r="R69" i="7"/>
  <c r="P69" i="7"/>
  <c r="N69" i="7"/>
  <c r="I69" i="7"/>
  <c r="F69" i="7"/>
  <c r="D69" i="7"/>
  <c r="T68" i="7"/>
  <c r="S68" i="7"/>
  <c r="R68" i="7"/>
  <c r="P68" i="7"/>
  <c r="N68" i="7"/>
  <c r="I68" i="7"/>
  <c r="F68" i="7"/>
  <c r="H68" i="7" s="1"/>
  <c r="D68" i="7"/>
  <c r="T67" i="7"/>
  <c r="S67" i="7"/>
  <c r="R67" i="7"/>
  <c r="P67" i="7"/>
  <c r="N67" i="7"/>
  <c r="I67" i="7"/>
  <c r="F67" i="7"/>
  <c r="D67" i="7"/>
  <c r="T66" i="7"/>
  <c r="S66" i="7"/>
  <c r="R66" i="7"/>
  <c r="P66" i="7"/>
  <c r="N66" i="7"/>
  <c r="I66" i="7"/>
  <c r="F66" i="7"/>
  <c r="H66" i="7" s="1"/>
  <c r="D66" i="7"/>
  <c r="AD65" i="7"/>
  <c r="AC65" i="7"/>
  <c r="AB65" i="7"/>
  <c r="Z65" i="7"/>
  <c r="X65" i="7"/>
  <c r="S65" i="7"/>
  <c r="P65" i="7"/>
  <c r="N65" i="7"/>
  <c r="J65" i="7"/>
  <c r="I65" i="7"/>
  <c r="H65" i="7"/>
  <c r="F65" i="7"/>
  <c r="D65" i="7"/>
  <c r="AC64" i="7"/>
  <c r="Z64" i="7"/>
  <c r="X64" i="7"/>
  <c r="T64" i="7"/>
  <c r="S64" i="7"/>
  <c r="R64" i="7"/>
  <c r="P64" i="7"/>
  <c r="N64" i="7"/>
  <c r="I64" i="7"/>
  <c r="F64" i="7"/>
  <c r="D64" i="7"/>
  <c r="AD63" i="7"/>
  <c r="AC63" i="7"/>
  <c r="AB63" i="7"/>
  <c r="Z63" i="7"/>
  <c r="X63" i="7"/>
  <c r="S63" i="7"/>
  <c r="P63" i="7"/>
  <c r="N63" i="7"/>
  <c r="J63" i="7"/>
  <c r="I63" i="7"/>
  <c r="H63" i="7"/>
  <c r="F63" i="7"/>
  <c r="D63" i="7"/>
  <c r="AC62" i="7"/>
  <c r="Z62" i="7"/>
  <c r="X62" i="7"/>
  <c r="T62" i="7"/>
  <c r="S62" i="7"/>
  <c r="R62" i="7"/>
  <c r="P62" i="7"/>
  <c r="N62" i="7"/>
  <c r="I62" i="7"/>
  <c r="F62" i="7"/>
  <c r="D62" i="7"/>
  <c r="AD61" i="7"/>
  <c r="AC61" i="7"/>
  <c r="AB61" i="7"/>
  <c r="Z61" i="7"/>
  <c r="X61" i="7"/>
  <c r="S61" i="7"/>
  <c r="P61" i="7"/>
  <c r="N61" i="7"/>
  <c r="J61" i="7"/>
  <c r="I61" i="7"/>
  <c r="H61" i="7"/>
  <c r="F61" i="7"/>
  <c r="D61" i="7"/>
  <c r="AC60" i="7"/>
  <c r="Z60" i="7"/>
  <c r="X60" i="7"/>
  <c r="T60" i="7"/>
  <c r="S60" i="7"/>
  <c r="R60" i="7"/>
  <c r="P60" i="7"/>
  <c r="N60" i="7"/>
  <c r="I60" i="7"/>
  <c r="F60" i="7"/>
  <c r="D60" i="7"/>
  <c r="AD59" i="7"/>
  <c r="AC59" i="7"/>
  <c r="AB59" i="7"/>
  <c r="Z59" i="7"/>
  <c r="X59" i="7"/>
  <c r="S59" i="7"/>
  <c r="P59" i="7"/>
  <c r="N59" i="7"/>
  <c r="J59" i="7"/>
  <c r="I59" i="7"/>
  <c r="H59" i="7"/>
  <c r="F59" i="7"/>
  <c r="D59" i="7"/>
  <c r="AC58" i="7"/>
  <c r="Z58" i="7"/>
  <c r="X58" i="7"/>
  <c r="T58" i="7"/>
  <c r="S58" i="7"/>
  <c r="R58" i="7"/>
  <c r="P58" i="7"/>
  <c r="N58" i="7"/>
  <c r="I58" i="7"/>
  <c r="F58" i="7"/>
  <c r="D58" i="7"/>
  <c r="AD57" i="7"/>
  <c r="AC57" i="7"/>
  <c r="AB57" i="7"/>
  <c r="Z57" i="7"/>
  <c r="X57" i="7"/>
  <c r="S57" i="7"/>
  <c r="P57" i="7"/>
  <c r="N57" i="7"/>
  <c r="J57" i="7"/>
  <c r="I57" i="7"/>
  <c r="H57" i="7"/>
  <c r="F57" i="7"/>
  <c r="D57" i="7"/>
  <c r="AC56" i="7"/>
  <c r="Z56" i="7"/>
  <c r="X56" i="7"/>
  <c r="T56" i="7"/>
  <c r="S56" i="7"/>
  <c r="R56" i="7"/>
  <c r="P56" i="7"/>
  <c r="N56" i="7"/>
  <c r="I56" i="7"/>
  <c r="F56" i="7"/>
  <c r="D56" i="7"/>
  <c r="AD55" i="7"/>
  <c r="AC55" i="7"/>
  <c r="AB55" i="7"/>
  <c r="Z55" i="7"/>
  <c r="X55" i="7"/>
  <c r="S55" i="7"/>
  <c r="P55" i="7"/>
  <c r="N55" i="7"/>
  <c r="J55" i="7"/>
  <c r="I55" i="7"/>
  <c r="H55" i="7"/>
  <c r="F55" i="7"/>
  <c r="D55" i="7"/>
  <c r="AC54" i="7"/>
  <c r="Z54" i="7"/>
  <c r="X54" i="7"/>
  <c r="T54" i="7"/>
  <c r="S54" i="7"/>
  <c r="R54" i="7"/>
  <c r="P54" i="7"/>
  <c r="N54" i="7"/>
  <c r="I54" i="7"/>
  <c r="F54" i="7"/>
  <c r="D54" i="7"/>
  <c r="AD53" i="7"/>
  <c r="AC53" i="7"/>
  <c r="AB53" i="7"/>
  <c r="Z53" i="7"/>
  <c r="X53" i="7"/>
  <c r="S53" i="7"/>
  <c r="P53" i="7"/>
  <c r="N53" i="7"/>
  <c r="J53" i="7"/>
  <c r="I53" i="7"/>
  <c r="H53" i="7"/>
  <c r="F53" i="7"/>
  <c r="D53" i="7"/>
  <c r="AC52" i="7"/>
  <c r="Z52" i="7"/>
  <c r="X52" i="7"/>
  <c r="T52" i="7"/>
  <c r="S52" i="7"/>
  <c r="R52" i="7"/>
  <c r="P52" i="7"/>
  <c r="N52" i="7"/>
  <c r="I52" i="7"/>
  <c r="F52" i="7"/>
  <c r="D52" i="7"/>
  <c r="AD51" i="7"/>
  <c r="AC51" i="7"/>
  <c r="AB51" i="7"/>
  <c r="Z51" i="7"/>
  <c r="X51" i="7"/>
  <c r="S51" i="7"/>
  <c r="P51" i="7"/>
  <c r="N51" i="7"/>
  <c r="J51" i="7"/>
  <c r="I51" i="7"/>
  <c r="H51" i="7"/>
  <c r="F51" i="7"/>
  <c r="D51" i="7"/>
  <c r="AC50" i="7"/>
  <c r="Z50" i="7"/>
  <c r="X50" i="7"/>
  <c r="T50" i="7"/>
  <c r="S50" i="7"/>
  <c r="R50" i="7"/>
  <c r="P50" i="7"/>
  <c r="N50" i="7"/>
  <c r="I50" i="7"/>
  <c r="F50" i="7"/>
  <c r="D50" i="7"/>
  <c r="AD49" i="7"/>
  <c r="AC49" i="7"/>
  <c r="AB49" i="7"/>
  <c r="Z49" i="7"/>
  <c r="X49" i="7"/>
  <c r="S49" i="7"/>
  <c r="P49" i="7"/>
  <c r="N49" i="7"/>
  <c r="J49" i="7"/>
  <c r="I49" i="7"/>
  <c r="H49" i="7"/>
  <c r="F49" i="7"/>
  <c r="D49" i="7"/>
  <c r="AC48" i="7"/>
  <c r="Z48" i="7"/>
  <c r="X48" i="7"/>
  <c r="T48" i="7"/>
  <c r="S48" i="7"/>
  <c r="R48" i="7"/>
  <c r="P48" i="7"/>
  <c r="N48" i="7"/>
  <c r="I48" i="7"/>
  <c r="F48" i="7"/>
  <c r="D48" i="7"/>
  <c r="AD47" i="7"/>
  <c r="AC47" i="7"/>
  <c r="AB47" i="7"/>
  <c r="Z47" i="7"/>
  <c r="X47" i="7"/>
  <c r="S47" i="7"/>
  <c r="P47" i="7"/>
  <c r="N47" i="7"/>
  <c r="J47" i="7"/>
  <c r="I47" i="7"/>
  <c r="H47" i="7"/>
  <c r="F47" i="7"/>
  <c r="D47" i="7"/>
  <c r="AC46" i="7"/>
  <c r="AB46" i="7"/>
  <c r="Z46" i="7"/>
  <c r="AD46" i="7" s="1"/>
  <c r="X46" i="7"/>
  <c r="S46" i="7"/>
  <c r="T46" i="7" s="1"/>
  <c r="R46" i="7"/>
  <c r="P46" i="7"/>
  <c r="N46" i="7"/>
  <c r="I46" i="7"/>
  <c r="F46" i="7"/>
  <c r="H46" i="7" s="1"/>
  <c r="D46" i="7"/>
  <c r="AD45" i="7"/>
  <c r="AC45" i="7"/>
  <c r="AB45" i="7"/>
  <c r="Z45" i="7"/>
  <c r="X45" i="7"/>
  <c r="S45" i="7"/>
  <c r="R45" i="7"/>
  <c r="P45" i="7"/>
  <c r="N45" i="7"/>
  <c r="I45" i="7"/>
  <c r="J45" i="7" s="1"/>
  <c r="H45" i="7"/>
  <c r="F45" i="7"/>
  <c r="D45" i="7"/>
  <c r="AD44" i="7"/>
  <c r="AC44" i="7"/>
  <c r="Z44" i="7"/>
  <c r="AB44" i="7" s="1"/>
  <c r="X44" i="7"/>
  <c r="T44" i="7"/>
  <c r="S44" i="7"/>
  <c r="R44" i="7"/>
  <c r="P44" i="7"/>
  <c r="N44" i="7"/>
  <c r="I44" i="7"/>
  <c r="H44" i="7"/>
  <c r="F44" i="7"/>
  <c r="J44" i="7" s="1"/>
  <c r="D44" i="7"/>
  <c r="AC43" i="7"/>
  <c r="AD43" i="7" s="1"/>
  <c r="AB43" i="7"/>
  <c r="Z43" i="7"/>
  <c r="X43" i="7"/>
  <c r="S43" i="7"/>
  <c r="P43" i="7"/>
  <c r="R43" i="7" s="1"/>
  <c r="N43" i="7"/>
  <c r="J43" i="7"/>
  <c r="I43" i="7"/>
  <c r="H43" i="7"/>
  <c r="F43" i="7"/>
  <c r="D43" i="7"/>
  <c r="AC42" i="7"/>
  <c r="AB42" i="7"/>
  <c r="Z42" i="7"/>
  <c r="X42" i="7"/>
  <c r="S42" i="7"/>
  <c r="T42" i="7" s="1"/>
  <c r="R42" i="7"/>
  <c r="P42" i="7"/>
  <c r="N42" i="7"/>
  <c r="J42" i="7"/>
  <c r="I42" i="7"/>
  <c r="F42" i="7"/>
  <c r="H42" i="7" s="1"/>
  <c r="D42" i="7"/>
  <c r="AD41" i="7"/>
  <c r="AC41" i="7"/>
  <c r="AB41" i="7"/>
  <c r="Z41" i="7"/>
  <c r="X41" i="7"/>
  <c r="S41" i="7"/>
  <c r="P41" i="7"/>
  <c r="T41" i="7" s="1"/>
  <c r="N41" i="7"/>
  <c r="J41" i="7"/>
  <c r="I41" i="7"/>
  <c r="H41" i="7"/>
  <c r="F41" i="7"/>
  <c r="D41" i="7"/>
  <c r="AC40" i="7"/>
  <c r="Z40" i="7"/>
  <c r="AB40" i="7" s="1"/>
  <c r="X40" i="7"/>
  <c r="T40" i="7"/>
  <c r="S40" i="7"/>
  <c r="R40" i="7"/>
  <c r="P40" i="7"/>
  <c r="N40" i="7"/>
  <c r="I40" i="7"/>
  <c r="F40" i="7"/>
  <c r="J40" i="7" s="1"/>
  <c r="D40" i="7"/>
  <c r="AD39" i="7"/>
  <c r="AC39" i="7"/>
  <c r="AB39" i="7"/>
  <c r="Z39" i="7"/>
  <c r="X39" i="7"/>
  <c r="S39" i="7"/>
  <c r="P39" i="7"/>
  <c r="R39" i="7" s="1"/>
  <c r="N39" i="7"/>
  <c r="J39" i="7"/>
  <c r="I39" i="7"/>
  <c r="H39" i="7"/>
  <c r="F39" i="7"/>
  <c r="D39" i="7"/>
  <c r="AC38" i="7"/>
  <c r="Z38" i="7"/>
  <c r="AD38" i="7" s="1"/>
  <c r="X38" i="7"/>
  <c r="T38" i="7"/>
  <c r="S38" i="7"/>
  <c r="R38" i="7"/>
  <c r="P38" i="7"/>
  <c r="N38" i="7"/>
  <c r="I38" i="7"/>
  <c r="F38" i="7"/>
  <c r="H38" i="7" s="1"/>
  <c r="D38" i="7"/>
  <c r="AD37" i="7"/>
  <c r="AC37" i="7"/>
  <c r="AB37" i="7"/>
  <c r="Z37" i="7"/>
  <c r="X37" i="7"/>
  <c r="S37" i="7"/>
  <c r="P37" i="7"/>
  <c r="T37" i="7" s="1"/>
  <c r="N37" i="7"/>
  <c r="J37" i="7"/>
  <c r="I37" i="7"/>
  <c r="H37" i="7"/>
  <c r="F37" i="7"/>
  <c r="D37" i="7"/>
  <c r="AC36" i="7"/>
  <c r="Z36" i="7"/>
  <c r="AB36" i="7" s="1"/>
  <c r="X36" i="7"/>
  <c r="T36" i="7"/>
  <c r="S36" i="7"/>
  <c r="R36" i="7"/>
  <c r="P36" i="7"/>
  <c r="N36" i="7"/>
  <c r="I36" i="7"/>
  <c r="F36" i="7"/>
  <c r="J36" i="7" s="1"/>
  <c r="D36" i="7"/>
  <c r="AD35" i="7"/>
  <c r="AC35" i="7"/>
  <c r="AB35" i="7"/>
  <c r="Z35" i="7"/>
  <c r="X35" i="7"/>
  <c r="S35" i="7"/>
  <c r="P35" i="7"/>
  <c r="R35" i="7" s="1"/>
  <c r="N35" i="7"/>
  <c r="J35" i="7"/>
  <c r="I35" i="7"/>
  <c r="H35" i="7"/>
  <c r="F35" i="7"/>
  <c r="D35" i="7"/>
  <c r="AC34" i="7"/>
  <c r="Z34" i="7"/>
  <c r="AD34" i="7" s="1"/>
  <c r="X34" i="7"/>
  <c r="T34" i="7"/>
  <c r="S34" i="7"/>
  <c r="R34" i="7"/>
  <c r="P34" i="7"/>
  <c r="N34" i="7"/>
  <c r="I34" i="7"/>
  <c r="F34" i="7"/>
  <c r="H34" i="7" s="1"/>
  <c r="D34" i="7"/>
  <c r="AD33" i="7"/>
  <c r="AC33" i="7"/>
  <c r="AB33" i="7"/>
  <c r="Z33" i="7"/>
  <c r="X33" i="7"/>
  <c r="S33" i="7"/>
  <c r="P33" i="7"/>
  <c r="T33" i="7" s="1"/>
  <c r="N33" i="7"/>
  <c r="J33" i="7"/>
  <c r="I33" i="7"/>
  <c r="H33" i="7"/>
  <c r="F33" i="7"/>
  <c r="D33" i="7"/>
  <c r="AC32" i="7"/>
  <c r="Z32" i="7"/>
  <c r="AB32" i="7" s="1"/>
  <c r="X32" i="7"/>
  <c r="T32" i="7"/>
  <c r="S32" i="7"/>
  <c r="R32" i="7"/>
  <c r="P32" i="7"/>
  <c r="N32" i="7"/>
  <c r="I32" i="7"/>
  <c r="F32" i="7"/>
  <c r="J32" i="7" s="1"/>
  <c r="D32" i="7"/>
  <c r="AD31" i="7"/>
  <c r="AC31" i="7"/>
  <c r="AB31" i="7"/>
  <c r="Z31" i="7"/>
  <c r="X31" i="7"/>
  <c r="S31" i="7"/>
  <c r="P31" i="7"/>
  <c r="R31" i="7" s="1"/>
  <c r="N31" i="7"/>
  <c r="J31" i="7"/>
  <c r="I31" i="7"/>
  <c r="H31" i="7"/>
  <c r="F31" i="7"/>
  <c r="D31" i="7"/>
  <c r="AC30" i="7"/>
  <c r="Z30" i="7"/>
  <c r="AD30" i="7" s="1"/>
  <c r="X30" i="7"/>
  <c r="T30" i="7"/>
  <c r="S30" i="7"/>
  <c r="R30" i="7"/>
  <c r="P30" i="7"/>
  <c r="N30" i="7"/>
  <c r="I30" i="7"/>
  <c r="F30" i="7"/>
  <c r="H30" i="7" s="1"/>
  <c r="D30" i="7"/>
  <c r="AD29" i="7"/>
  <c r="AC29" i="7"/>
  <c r="AB29" i="7"/>
  <c r="Z29" i="7"/>
  <c r="X29" i="7"/>
  <c r="S29" i="7"/>
  <c r="P29" i="7"/>
  <c r="T29" i="7" s="1"/>
  <c r="N29" i="7"/>
  <c r="J29" i="7"/>
  <c r="I29" i="7"/>
  <c r="H29" i="7"/>
  <c r="F29" i="7"/>
  <c r="D29" i="7"/>
  <c r="AC28" i="7"/>
  <c r="Z28" i="7"/>
  <c r="AB28" i="7" s="1"/>
  <c r="X28" i="7"/>
  <c r="T28" i="7"/>
  <c r="S28" i="7"/>
  <c r="R28" i="7"/>
  <c r="P28" i="7"/>
  <c r="N28" i="7"/>
  <c r="I28" i="7"/>
  <c r="F28" i="7"/>
  <c r="J28" i="7" s="1"/>
  <c r="D28" i="7"/>
  <c r="AD27" i="7"/>
  <c r="AC27" i="7"/>
  <c r="AB27" i="7"/>
  <c r="Z27" i="7"/>
  <c r="X27" i="7"/>
  <c r="S27" i="7"/>
  <c r="P27" i="7"/>
  <c r="R27" i="7" s="1"/>
  <c r="N27" i="7"/>
  <c r="J27" i="7"/>
  <c r="I27" i="7"/>
  <c r="H27" i="7"/>
  <c r="F27" i="7"/>
  <c r="D27" i="7"/>
  <c r="AC26" i="7"/>
  <c r="Z26" i="7"/>
  <c r="AD26" i="7" s="1"/>
  <c r="X26" i="7"/>
  <c r="T26" i="7"/>
  <c r="S26" i="7"/>
  <c r="R26" i="7"/>
  <c r="P26" i="7"/>
  <c r="N26" i="7"/>
  <c r="I26" i="7"/>
  <c r="F26" i="7"/>
  <c r="H26" i="7" s="1"/>
  <c r="D26" i="7"/>
  <c r="AD25" i="7"/>
  <c r="AC25" i="7"/>
  <c r="AB25" i="7"/>
  <c r="Z25" i="7"/>
  <c r="X25" i="7"/>
  <c r="S25" i="7"/>
  <c r="P25" i="7"/>
  <c r="T25" i="7" s="1"/>
  <c r="N25" i="7"/>
  <c r="J25" i="7"/>
  <c r="I25" i="7"/>
  <c r="H25" i="7"/>
  <c r="F25" i="7"/>
  <c r="D25" i="7"/>
  <c r="AC24" i="7"/>
  <c r="Z24" i="7"/>
  <c r="AB24" i="7" s="1"/>
  <c r="X24" i="7"/>
  <c r="T24" i="7"/>
  <c r="S24" i="7"/>
  <c r="R24" i="7"/>
  <c r="P24" i="7"/>
  <c r="N24" i="7"/>
  <c r="I24" i="7"/>
  <c r="F24" i="7"/>
  <c r="J24" i="7" s="1"/>
  <c r="D24" i="7"/>
  <c r="AD23" i="7"/>
  <c r="AC23" i="7"/>
  <c r="AB23" i="7"/>
  <c r="Z23" i="7"/>
  <c r="X23" i="7"/>
  <c r="S23" i="7"/>
  <c r="P23" i="7"/>
  <c r="R23" i="7" s="1"/>
  <c r="N23" i="7"/>
  <c r="J23" i="7"/>
  <c r="I23" i="7"/>
  <c r="H23" i="7"/>
  <c r="F23" i="7"/>
  <c r="D23" i="7"/>
  <c r="AC22" i="7"/>
  <c r="Z22" i="7"/>
  <c r="X22" i="7"/>
  <c r="T22" i="7"/>
  <c r="S22" i="7"/>
  <c r="R22" i="7"/>
  <c r="P22" i="7"/>
  <c r="N22" i="7"/>
  <c r="I22" i="7"/>
  <c r="F22" i="7"/>
  <c r="H22" i="7" s="1"/>
  <c r="D22" i="7"/>
  <c r="AD21" i="7"/>
  <c r="AC21" i="7"/>
  <c r="AB21" i="7"/>
  <c r="Z21" i="7"/>
  <c r="X21" i="7"/>
  <c r="S21" i="7"/>
  <c r="P21" i="7"/>
  <c r="N21" i="7"/>
  <c r="J21" i="7"/>
  <c r="I21" i="7"/>
  <c r="H21" i="7"/>
  <c r="F21" i="7"/>
  <c r="D21" i="7"/>
  <c r="AC20" i="7"/>
  <c r="Z20" i="7"/>
  <c r="AB20" i="7" s="1"/>
  <c r="X20" i="7"/>
  <c r="T20" i="7"/>
  <c r="S20" i="7"/>
  <c r="R20" i="7"/>
  <c r="P20" i="7"/>
  <c r="N20" i="7"/>
  <c r="I20" i="7"/>
  <c r="F20" i="7"/>
  <c r="D20" i="7"/>
  <c r="AD19" i="7"/>
  <c r="AC19" i="7"/>
  <c r="AB19" i="7"/>
  <c r="Z19" i="7"/>
  <c r="X19" i="7"/>
  <c r="S19" i="7"/>
  <c r="P19" i="7"/>
  <c r="R19" i="7" s="1"/>
  <c r="N19" i="7"/>
  <c r="J19" i="7"/>
  <c r="I19" i="7"/>
  <c r="H19" i="7"/>
  <c r="F19" i="7"/>
  <c r="D19" i="7"/>
  <c r="AC18" i="7"/>
  <c r="Z18" i="7"/>
  <c r="X18" i="7"/>
  <c r="T18" i="7"/>
  <c r="S18" i="7"/>
  <c r="R18" i="7"/>
  <c r="P18" i="7"/>
  <c r="N18" i="7"/>
  <c r="I18" i="7"/>
  <c r="F18" i="7"/>
  <c r="H18" i="7" s="1"/>
  <c r="D18" i="7"/>
  <c r="AD17" i="7"/>
  <c r="AC17" i="7"/>
  <c r="AB17" i="7"/>
  <c r="Z17" i="7"/>
  <c r="X17" i="7"/>
  <c r="S17" i="7"/>
  <c r="P17" i="7"/>
  <c r="N17" i="7"/>
  <c r="J17" i="7"/>
  <c r="I17" i="7"/>
  <c r="H17" i="7"/>
  <c r="F17" i="7"/>
  <c r="D17" i="7"/>
  <c r="AC16" i="7"/>
  <c r="Z16" i="7"/>
  <c r="AB16" i="7" s="1"/>
  <c r="X16" i="7"/>
  <c r="T16" i="7"/>
  <c r="S16" i="7"/>
  <c r="R16" i="7"/>
  <c r="P16" i="7"/>
  <c r="N16" i="7"/>
  <c r="I16" i="7"/>
  <c r="F16" i="7"/>
  <c r="D16" i="7"/>
  <c r="AD15" i="7"/>
  <c r="AC15" i="7"/>
  <c r="AB15" i="7"/>
  <c r="Z15" i="7"/>
  <c r="X15" i="7"/>
  <c r="S15" i="7"/>
  <c r="P15" i="7"/>
  <c r="N15" i="7"/>
  <c r="J15" i="7"/>
  <c r="I15" i="7"/>
  <c r="H15" i="7"/>
  <c r="F15" i="7"/>
  <c r="D15" i="7"/>
  <c r="AC14" i="7"/>
  <c r="Z14" i="7"/>
  <c r="X14" i="7"/>
  <c r="T14" i="7"/>
  <c r="S14" i="7"/>
  <c r="R14" i="7"/>
  <c r="P14" i="7"/>
  <c r="N14" i="7"/>
  <c r="I14" i="7"/>
  <c r="F14" i="7"/>
  <c r="D14" i="7"/>
  <c r="AD13" i="7"/>
  <c r="AC13" i="7"/>
  <c r="AB13" i="7"/>
  <c r="Z13" i="7"/>
  <c r="X13" i="7"/>
  <c r="S13" i="7"/>
  <c r="P13" i="7"/>
  <c r="N13" i="7"/>
  <c r="J13" i="7"/>
  <c r="I13" i="7"/>
  <c r="H13" i="7"/>
  <c r="F13" i="7"/>
  <c r="D13" i="7"/>
  <c r="AC12" i="7"/>
  <c r="Z12" i="7"/>
  <c r="X12" i="7"/>
  <c r="T12" i="7"/>
  <c r="S12" i="7"/>
  <c r="R12" i="7"/>
  <c r="P12" i="7"/>
  <c r="N12" i="7"/>
  <c r="I12" i="7"/>
  <c r="F12" i="7"/>
  <c r="D12" i="7"/>
  <c r="AD11" i="7"/>
  <c r="AC11" i="7"/>
  <c r="AB11" i="7"/>
  <c r="Z11" i="7"/>
  <c r="X11" i="7"/>
  <c r="S11" i="7"/>
  <c r="P11" i="7"/>
  <c r="N11" i="7"/>
  <c r="J11" i="7"/>
  <c r="I11" i="7"/>
  <c r="H11" i="7"/>
  <c r="F11" i="7"/>
  <c r="D11" i="7"/>
  <c r="AC10" i="7"/>
  <c r="Z10" i="7"/>
  <c r="X10" i="7"/>
  <c r="T10" i="7"/>
  <c r="S10" i="7"/>
  <c r="R10" i="7"/>
  <c r="P10" i="7"/>
  <c r="N10" i="7"/>
  <c r="I10" i="7"/>
  <c r="F10" i="7"/>
  <c r="D10" i="7"/>
  <c r="AD9" i="7"/>
  <c r="AC9" i="7"/>
  <c r="AB9" i="7"/>
  <c r="Z9" i="7"/>
  <c r="X9" i="7"/>
  <c r="S9" i="7"/>
  <c r="P9" i="7"/>
  <c r="N9" i="7"/>
  <c r="J9" i="7"/>
  <c r="I9" i="7"/>
  <c r="H9" i="7"/>
  <c r="F9" i="7"/>
  <c r="D9" i="7"/>
  <c r="AC8" i="7"/>
  <c r="Z8" i="7"/>
  <c r="X8" i="7"/>
  <c r="T8" i="7"/>
  <c r="S8" i="7"/>
  <c r="R8" i="7"/>
  <c r="P8" i="7"/>
  <c r="N8" i="7"/>
  <c r="I8" i="7"/>
  <c r="F8" i="7"/>
  <c r="D8" i="7"/>
  <c r="AD7" i="7"/>
  <c r="AC7" i="7"/>
  <c r="AB7" i="7"/>
  <c r="Z7" i="7"/>
  <c r="X7" i="7"/>
  <c r="S7" i="7"/>
  <c r="P7" i="7"/>
  <c r="N7" i="7"/>
  <c r="J7" i="7"/>
  <c r="I7" i="7"/>
  <c r="H7" i="7"/>
  <c r="F7" i="7"/>
  <c r="D7" i="7"/>
  <c r="AC6" i="7"/>
  <c r="Z6" i="7"/>
  <c r="X6" i="7"/>
  <c r="T6" i="7"/>
  <c r="S6" i="7"/>
  <c r="R6" i="7"/>
  <c r="P6" i="7"/>
  <c r="N6" i="7"/>
  <c r="I6" i="7"/>
  <c r="F6" i="7"/>
  <c r="D6" i="7"/>
  <c r="AD5" i="7"/>
  <c r="AC5" i="7"/>
  <c r="AB5" i="7"/>
  <c r="Z5" i="7"/>
  <c r="X5" i="7"/>
  <c r="S5" i="7"/>
  <c r="P5" i="7"/>
  <c r="N5" i="7"/>
  <c r="J5" i="7"/>
  <c r="I5" i="7"/>
  <c r="H5" i="7"/>
  <c r="F5" i="7"/>
  <c r="D5" i="7"/>
  <c r="AC4" i="7"/>
  <c r="Z4" i="7"/>
  <c r="X4" i="7"/>
  <c r="T4" i="7"/>
  <c r="S4" i="7"/>
  <c r="R4" i="7"/>
  <c r="P4" i="7"/>
  <c r="N4" i="7"/>
  <c r="I4" i="7"/>
  <c r="F4" i="7"/>
  <c r="D4" i="7"/>
  <c r="AD3" i="7"/>
  <c r="AC3" i="7"/>
  <c r="AB3" i="7"/>
  <c r="Z3" i="7"/>
  <c r="X3" i="7"/>
  <c r="S3" i="7"/>
  <c r="P3" i="7"/>
  <c r="N3" i="7"/>
  <c r="J3" i="7"/>
  <c r="I3" i="7"/>
  <c r="H3" i="7"/>
  <c r="F3" i="7"/>
  <c r="D3" i="7"/>
  <c r="C240" i="6"/>
  <c r="C218" i="6"/>
  <c r="C197" i="6"/>
  <c r="C176" i="6"/>
  <c r="C154" i="6"/>
  <c r="C133" i="6"/>
  <c r="C112" i="6"/>
  <c r="C90" i="6"/>
  <c r="C69" i="6"/>
  <c r="C58" i="6"/>
  <c r="C48" i="6"/>
  <c r="C37" i="6"/>
  <c r="C26" i="6"/>
  <c r="C16" i="6"/>
  <c r="C5" i="6"/>
  <c r="B1" i="6"/>
  <c r="C1" i="6" s="1"/>
  <c r="C229" i="6" s="1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M175" i="3"/>
  <c r="N175" i="3" s="1"/>
  <c r="J175" i="3"/>
  <c r="L175" i="3" s="1"/>
  <c r="H175" i="3"/>
  <c r="N174" i="3"/>
  <c r="M174" i="3"/>
  <c r="J174" i="3"/>
  <c r="L174" i="3" s="1"/>
  <c r="H174" i="3"/>
  <c r="M173" i="3"/>
  <c r="L173" i="3"/>
  <c r="J173" i="3"/>
  <c r="N173" i="3" s="1"/>
  <c r="H173" i="3"/>
  <c r="M172" i="3"/>
  <c r="N172" i="3" s="1"/>
  <c r="L172" i="3"/>
  <c r="J172" i="3"/>
  <c r="H172" i="3"/>
  <c r="M171" i="3"/>
  <c r="N171" i="3" s="1"/>
  <c r="J171" i="3"/>
  <c r="L171" i="3" s="1"/>
  <c r="H171" i="3"/>
  <c r="N170" i="3"/>
  <c r="M170" i="3"/>
  <c r="J170" i="3"/>
  <c r="L170" i="3" s="1"/>
  <c r="H170" i="3"/>
  <c r="M169" i="3"/>
  <c r="L169" i="3"/>
  <c r="J169" i="3"/>
  <c r="N169" i="3" s="1"/>
  <c r="H169" i="3"/>
  <c r="M168" i="3"/>
  <c r="N168" i="3" s="1"/>
  <c r="L168" i="3"/>
  <c r="J168" i="3"/>
  <c r="H168" i="3"/>
  <c r="M167" i="3"/>
  <c r="N167" i="3" s="1"/>
  <c r="J167" i="3"/>
  <c r="L167" i="3" s="1"/>
  <c r="H167" i="3"/>
  <c r="N166" i="3"/>
  <c r="M166" i="3"/>
  <c r="J166" i="3"/>
  <c r="L166" i="3" s="1"/>
  <c r="H166" i="3"/>
  <c r="M165" i="3"/>
  <c r="L165" i="3"/>
  <c r="J165" i="3"/>
  <c r="N165" i="3" s="1"/>
  <c r="H165" i="3"/>
  <c r="M164" i="3"/>
  <c r="N164" i="3" s="1"/>
  <c r="L164" i="3"/>
  <c r="J164" i="3"/>
  <c r="H164" i="3"/>
  <c r="M163" i="3"/>
  <c r="N163" i="3" s="1"/>
  <c r="J163" i="3"/>
  <c r="L163" i="3" s="1"/>
  <c r="H163" i="3"/>
  <c r="N162" i="3"/>
  <c r="M162" i="3"/>
  <c r="J162" i="3"/>
  <c r="L162" i="3" s="1"/>
  <c r="H162" i="3"/>
  <c r="M161" i="3"/>
  <c r="L161" i="3"/>
  <c r="J161" i="3"/>
  <c r="N161" i="3" s="1"/>
  <c r="H161" i="3"/>
  <c r="M160" i="3"/>
  <c r="N160" i="3" s="1"/>
  <c r="L160" i="3"/>
  <c r="J160" i="3"/>
  <c r="H160" i="3"/>
  <c r="M159" i="3"/>
  <c r="N159" i="3" s="1"/>
  <c r="J159" i="3"/>
  <c r="L159" i="3" s="1"/>
  <c r="H159" i="3"/>
  <c r="N158" i="3"/>
  <c r="M158" i="3"/>
  <c r="J158" i="3"/>
  <c r="L158" i="3" s="1"/>
  <c r="H158" i="3"/>
  <c r="M157" i="3"/>
  <c r="L157" i="3"/>
  <c r="J157" i="3"/>
  <c r="N157" i="3" s="1"/>
  <c r="H157" i="3"/>
  <c r="M156" i="3"/>
  <c r="N156" i="3" s="1"/>
  <c r="L156" i="3"/>
  <c r="J156" i="3"/>
  <c r="H156" i="3"/>
  <c r="M155" i="3"/>
  <c r="J155" i="3"/>
  <c r="L155" i="3" s="1"/>
  <c r="H155" i="3"/>
  <c r="N154" i="3"/>
  <c r="M154" i="3"/>
  <c r="L154" i="3"/>
  <c r="J154" i="3"/>
  <c r="H154" i="3"/>
  <c r="M153" i="3"/>
  <c r="L153" i="3"/>
  <c r="J153" i="3"/>
  <c r="N153" i="3" s="1"/>
  <c r="H153" i="3"/>
  <c r="M152" i="3"/>
  <c r="J152" i="3"/>
  <c r="L152" i="3" s="1"/>
  <c r="H152" i="3"/>
  <c r="N151" i="3"/>
  <c r="M151" i="3"/>
  <c r="L151" i="3"/>
  <c r="J151" i="3"/>
  <c r="H151" i="3"/>
  <c r="M150" i="3"/>
  <c r="J150" i="3"/>
  <c r="N150" i="3" s="1"/>
  <c r="H150" i="3"/>
  <c r="N149" i="3"/>
  <c r="M149" i="3"/>
  <c r="L149" i="3"/>
  <c r="J149" i="3"/>
  <c r="H149" i="3"/>
  <c r="M148" i="3"/>
  <c r="J148" i="3"/>
  <c r="L148" i="3" s="1"/>
  <c r="H148" i="3"/>
  <c r="N147" i="3"/>
  <c r="M147" i="3"/>
  <c r="L147" i="3"/>
  <c r="J147" i="3"/>
  <c r="H147" i="3"/>
  <c r="M146" i="3"/>
  <c r="J146" i="3"/>
  <c r="N146" i="3" s="1"/>
  <c r="H146" i="3"/>
  <c r="N145" i="3"/>
  <c r="M145" i="3"/>
  <c r="L145" i="3"/>
  <c r="J145" i="3"/>
  <c r="H145" i="3"/>
  <c r="M144" i="3"/>
  <c r="J144" i="3"/>
  <c r="L144" i="3" s="1"/>
  <c r="H144" i="3"/>
  <c r="N143" i="3"/>
  <c r="M143" i="3"/>
  <c r="L143" i="3"/>
  <c r="J143" i="3"/>
  <c r="H143" i="3"/>
  <c r="M142" i="3"/>
  <c r="J142" i="3"/>
  <c r="N142" i="3" s="1"/>
  <c r="H142" i="3"/>
  <c r="N141" i="3"/>
  <c r="M141" i="3"/>
  <c r="L141" i="3"/>
  <c r="J141" i="3"/>
  <c r="H141" i="3"/>
  <c r="M140" i="3"/>
  <c r="J140" i="3"/>
  <c r="L140" i="3" s="1"/>
  <c r="H140" i="3"/>
  <c r="N139" i="3"/>
  <c r="M139" i="3"/>
  <c r="L139" i="3"/>
  <c r="J139" i="3"/>
  <c r="H139" i="3"/>
  <c r="M138" i="3"/>
  <c r="J138" i="3"/>
  <c r="N138" i="3" s="1"/>
  <c r="H138" i="3"/>
  <c r="N137" i="3"/>
  <c r="M137" i="3"/>
  <c r="L137" i="3"/>
  <c r="J137" i="3"/>
  <c r="H137" i="3"/>
  <c r="M136" i="3"/>
  <c r="J136" i="3"/>
  <c r="L136" i="3" s="1"/>
  <c r="H136" i="3"/>
  <c r="N135" i="3"/>
  <c r="M135" i="3"/>
  <c r="L135" i="3"/>
  <c r="J135" i="3"/>
  <c r="H135" i="3"/>
  <c r="M134" i="3"/>
  <c r="J134" i="3"/>
  <c r="N134" i="3" s="1"/>
  <c r="H134" i="3"/>
  <c r="N133" i="3"/>
  <c r="M133" i="3"/>
  <c r="L133" i="3"/>
  <c r="J133" i="3"/>
  <c r="H133" i="3"/>
  <c r="M132" i="3"/>
  <c r="J132" i="3"/>
  <c r="L132" i="3" s="1"/>
  <c r="H132" i="3"/>
  <c r="N131" i="3"/>
  <c r="M131" i="3"/>
  <c r="L131" i="3"/>
  <c r="J131" i="3"/>
  <c r="H131" i="3"/>
  <c r="M130" i="3"/>
  <c r="J130" i="3"/>
  <c r="N130" i="3" s="1"/>
  <c r="H130" i="3"/>
  <c r="N129" i="3"/>
  <c r="M129" i="3"/>
  <c r="L129" i="3"/>
  <c r="J129" i="3"/>
  <c r="H129" i="3"/>
  <c r="M128" i="3"/>
  <c r="J128" i="3"/>
  <c r="L128" i="3" s="1"/>
  <c r="H128" i="3"/>
  <c r="N127" i="3"/>
  <c r="M127" i="3"/>
  <c r="L127" i="3"/>
  <c r="J127" i="3"/>
  <c r="H127" i="3"/>
  <c r="M126" i="3"/>
  <c r="J126" i="3"/>
  <c r="N126" i="3" s="1"/>
  <c r="H126" i="3"/>
  <c r="N125" i="3"/>
  <c r="M125" i="3"/>
  <c r="L125" i="3"/>
  <c r="J125" i="3"/>
  <c r="H125" i="3"/>
  <c r="M124" i="3"/>
  <c r="J124" i="3"/>
  <c r="L124" i="3" s="1"/>
  <c r="H124" i="3"/>
  <c r="N123" i="3"/>
  <c r="M123" i="3"/>
  <c r="L123" i="3"/>
  <c r="J123" i="3"/>
  <c r="H123" i="3"/>
  <c r="M122" i="3"/>
  <c r="J122" i="3"/>
  <c r="N122" i="3" s="1"/>
  <c r="H122" i="3"/>
  <c r="N121" i="3"/>
  <c r="M121" i="3"/>
  <c r="L121" i="3"/>
  <c r="J121" i="3"/>
  <c r="H121" i="3"/>
  <c r="M120" i="3"/>
  <c r="J120" i="3"/>
  <c r="L120" i="3" s="1"/>
  <c r="H120" i="3"/>
  <c r="N119" i="3"/>
  <c r="M119" i="3"/>
  <c r="L119" i="3"/>
  <c r="J119" i="3"/>
  <c r="H119" i="3"/>
  <c r="M118" i="3"/>
  <c r="J118" i="3"/>
  <c r="N118" i="3" s="1"/>
  <c r="H118" i="3"/>
  <c r="N117" i="3"/>
  <c r="M117" i="3"/>
  <c r="L117" i="3"/>
  <c r="J117" i="3"/>
  <c r="H117" i="3"/>
  <c r="M116" i="3"/>
  <c r="J116" i="3"/>
  <c r="L116" i="3" s="1"/>
  <c r="H116" i="3"/>
  <c r="N115" i="3"/>
  <c r="M115" i="3"/>
  <c r="L115" i="3"/>
  <c r="J115" i="3"/>
  <c r="H115" i="3"/>
  <c r="M114" i="3"/>
  <c r="J114" i="3"/>
  <c r="N114" i="3" s="1"/>
  <c r="H114" i="3"/>
  <c r="N113" i="3"/>
  <c r="M113" i="3"/>
  <c r="L113" i="3"/>
  <c r="J113" i="3"/>
  <c r="H113" i="3"/>
  <c r="M112" i="3"/>
  <c r="J112" i="3"/>
  <c r="L112" i="3" s="1"/>
  <c r="H112" i="3"/>
  <c r="N111" i="3"/>
  <c r="M111" i="3"/>
  <c r="L111" i="3"/>
  <c r="J111" i="3"/>
  <c r="H111" i="3"/>
  <c r="M110" i="3"/>
  <c r="J110" i="3"/>
  <c r="N110" i="3" s="1"/>
  <c r="H110" i="3"/>
  <c r="N109" i="3"/>
  <c r="M109" i="3"/>
  <c r="L109" i="3"/>
  <c r="J109" i="3"/>
  <c r="H109" i="3"/>
  <c r="M108" i="3"/>
  <c r="J108" i="3"/>
  <c r="L108" i="3" s="1"/>
  <c r="H108" i="3"/>
  <c r="N107" i="3"/>
  <c r="M107" i="3"/>
  <c r="L107" i="3"/>
  <c r="J107" i="3"/>
  <c r="H107" i="3"/>
  <c r="M106" i="3"/>
  <c r="J106" i="3"/>
  <c r="N106" i="3" s="1"/>
  <c r="H106" i="3"/>
  <c r="N105" i="3"/>
  <c r="M105" i="3"/>
  <c r="L105" i="3"/>
  <c r="J105" i="3"/>
  <c r="H105" i="3"/>
  <c r="M104" i="3"/>
  <c r="J104" i="3"/>
  <c r="L104" i="3" s="1"/>
  <c r="H104" i="3"/>
  <c r="N103" i="3"/>
  <c r="M103" i="3"/>
  <c r="L103" i="3"/>
  <c r="J103" i="3"/>
  <c r="H103" i="3"/>
  <c r="M102" i="3"/>
  <c r="J102" i="3"/>
  <c r="N102" i="3" s="1"/>
  <c r="H102" i="3"/>
  <c r="N101" i="3"/>
  <c r="M101" i="3"/>
  <c r="L101" i="3"/>
  <c r="J101" i="3"/>
  <c r="H101" i="3"/>
  <c r="M100" i="3"/>
  <c r="J100" i="3"/>
  <c r="L100" i="3" s="1"/>
  <c r="H100" i="3"/>
  <c r="N99" i="3"/>
  <c r="M99" i="3"/>
  <c r="L99" i="3"/>
  <c r="J99" i="3"/>
  <c r="H99" i="3"/>
  <c r="M98" i="3"/>
  <c r="J98" i="3"/>
  <c r="N98" i="3" s="1"/>
  <c r="H98" i="3"/>
  <c r="N97" i="3"/>
  <c r="M97" i="3"/>
  <c r="L97" i="3"/>
  <c r="J97" i="3"/>
  <c r="H97" i="3"/>
  <c r="M96" i="3"/>
  <c r="J96" i="3"/>
  <c r="L96" i="3" s="1"/>
  <c r="H96" i="3"/>
  <c r="N95" i="3"/>
  <c r="M95" i="3"/>
  <c r="L95" i="3"/>
  <c r="J95" i="3"/>
  <c r="H95" i="3"/>
  <c r="M94" i="3"/>
  <c r="J94" i="3"/>
  <c r="N94" i="3" s="1"/>
  <c r="H94" i="3"/>
  <c r="N93" i="3"/>
  <c r="M93" i="3"/>
  <c r="L93" i="3"/>
  <c r="J93" i="3"/>
  <c r="H93" i="3"/>
  <c r="M92" i="3"/>
  <c r="J92" i="3"/>
  <c r="L92" i="3" s="1"/>
  <c r="H92" i="3"/>
  <c r="N91" i="3"/>
  <c r="M91" i="3"/>
  <c r="L91" i="3"/>
  <c r="J91" i="3"/>
  <c r="H91" i="3"/>
  <c r="M90" i="3"/>
  <c r="J90" i="3"/>
  <c r="N90" i="3" s="1"/>
  <c r="H90" i="3"/>
  <c r="N89" i="3"/>
  <c r="M89" i="3"/>
  <c r="L89" i="3"/>
  <c r="J89" i="3"/>
  <c r="H89" i="3"/>
  <c r="M88" i="3"/>
  <c r="J88" i="3"/>
  <c r="L88" i="3" s="1"/>
  <c r="H88" i="3"/>
  <c r="N87" i="3"/>
  <c r="M87" i="3"/>
  <c r="L87" i="3"/>
  <c r="J87" i="3"/>
  <c r="H87" i="3"/>
  <c r="M86" i="3"/>
  <c r="J86" i="3"/>
  <c r="N86" i="3" s="1"/>
  <c r="H86" i="3"/>
  <c r="N85" i="3"/>
  <c r="M85" i="3"/>
  <c r="L85" i="3"/>
  <c r="J85" i="3"/>
  <c r="H85" i="3"/>
  <c r="M84" i="3"/>
  <c r="J84" i="3"/>
  <c r="L84" i="3" s="1"/>
  <c r="H84" i="3"/>
  <c r="N83" i="3"/>
  <c r="M83" i="3"/>
  <c r="L83" i="3"/>
  <c r="J83" i="3"/>
  <c r="H83" i="3"/>
  <c r="M82" i="3"/>
  <c r="J82" i="3"/>
  <c r="N82" i="3" s="1"/>
  <c r="H82" i="3"/>
  <c r="N81" i="3"/>
  <c r="M81" i="3"/>
  <c r="L81" i="3"/>
  <c r="J81" i="3"/>
  <c r="H81" i="3"/>
  <c r="M80" i="3"/>
  <c r="J80" i="3"/>
  <c r="L80" i="3" s="1"/>
  <c r="H80" i="3"/>
  <c r="N79" i="3"/>
  <c r="M79" i="3"/>
  <c r="L79" i="3"/>
  <c r="J79" i="3"/>
  <c r="H79" i="3"/>
  <c r="M78" i="3"/>
  <c r="J78" i="3"/>
  <c r="N78" i="3" s="1"/>
  <c r="H78" i="3"/>
  <c r="N77" i="3"/>
  <c r="M77" i="3"/>
  <c r="L77" i="3"/>
  <c r="J77" i="3"/>
  <c r="H77" i="3"/>
  <c r="M76" i="3"/>
  <c r="J76" i="3"/>
  <c r="L76" i="3" s="1"/>
  <c r="H76" i="3"/>
  <c r="N75" i="3"/>
  <c r="M75" i="3"/>
  <c r="L75" i="3"/>
  <c r="J75" i="3"/>
  <c r="H75" i="3"/>
  <c r="M74" i="3"/>
  <c r="J74" i="3"/>
  <c r="N74" i="3" s="1"/>
  <c r="H74" i="3"/>
  <c r="N73" i="3"/>
  <c r="M73" i="3"/>
  <c r="L73" i="3"/>
  <c r="J73" i="3"/>
  <c r="H73" i="3"/>
  <c r="M72" i="3"/>
  <c r="J72" i="3"/>
  <c r="L72" i="3" s="1"/>
  <c r="H72" i="3"/>
  <c r="N71" i="3"/>
  <c r="M71" i="3"/>
  <c r="L71" i="3"/>
  <c r="J71" i="3"/>
  <c r="H71" i="3"/>
  <c r="M70" i="3"/>
  <c r="J70" i="3"/>
  <c r="N70" i="3" s="1"/>
  <c r="H70" i="3"/>
  <c r="N69" i="3"/>
  <c r="M69" i="3"/>
  <c r="L69" i="3"/>
  <c r="J69" i="3"/>
  <c r="H69" i="3"/>
  <c r="M68" i="3"/>
  <c r="J68" i="3"/>
  <c r="L68" i="3" s="1"/>
  <c r="H68" i="3"/>
  <c r="N67" i="3"/>
  <c r="M67" i="3"/>
  <c r="L67" i="3"/>
  <c r="J67" i="3"/>
  <c r="H67" i="3"/>
  <c r="M66" i="3"/>
  <c r="J66" i="3"/>
  <c r="N66" i="3" s="1"/>
  <c r="H66" i="3"/>
  <c r="N65" i="3"/>
  <c r="M65" i="3"/>
  <c r="L65" i="3"/>
  <c r="J65" i="3"/>
  <c r="H65" i="3"/>
  <c r="M64" i="3"/>
  <c r="J64" i="3"/>
  <c r="L64" i="3" s="1"/>
  <c r="H64" i="3"/>
  <c r="N63" i="3"/>
  <c r="M63" i="3"/>
  <c r="L63" i="3"/>
  <c r="J63" i="3"/>
  <c r="H63" i="3"/>
  <c r="M62" i="3"/>
  <c r="J62" i="3"/>
  <c r="N62" i="3" s="1"/>
  <c r="H62" i="3"/>
  <c r="N61" i="3"/>
  <c r="M61" i="3"/>
  <c r="L61" i="3"/>
  <c r="J61" i="3"/>
  <c r="H61" i="3"/>
  <c r="M60" i="3"/>
  <c r="J60" i="3"/>
  <c r="L60" i="3" s="1"/>
  <c r="H60" i="3"/>
  <c r="N59" i="3"/>
  <c r="M59" i="3"/>
  <c r="L59" i="3"/>
  <c r="J59" i="3"/>
  <c r="H59" i="3"/>
  <c r="M58" i="3"/>
  <c r="J58" i="3"/>
  <c r="N58" i="3" s="1"/>
  <c r="H58" i="3"/>
  <c r="N57" i="3"/>
  <c r="M57" i="3"/>
  <c r="L57" i="3"/>
  <c r="J57" i="3"/>
  <c r="H57" i="3"/>
  <c r="M56" i="3"/>
  <c r="J56" i="3"/>
  <c r="L56" i="3" s="1"/>
  <c r="H56" i="3"/>
  <c r="N55" i="3"/>
  <c r="M55" i="3"/>
  <c r="L55" i="3"/>
  <c r="J55" i="3"/>
  <c r="H55" i="3"/>
  <c r="M54" i="3"/>
  <c r="J54" i="3"/>
  <c r="N54" i="3" s="1"/>
  <c r="H54" i="3"/>
  <c r="N53" i="3"/>
  <c r="M53" i="3"/>
  <c r="L53" i="3"/>
  <c r="J53" i="3"/>
  <c r="H53" i="3"/>
  <c r="M52" i="3"/>
  <c r="J52" i="3"/>
  <c r="L52" i="3" s="1"/>
  <c r="H52" i="3"/>
  <c r="N51" i="3"/>
  <c r="M51" i="3"/>
  <c r="L51" i="3"/>
  <c r="J51" i="3"/>
  <c r="H51" i="3"/>
  <c r="M50" i="3"/>
  <c r="J50" i="3"/>
  <c r="N50" i="3" s="1"/>
  <c r="H50" i="3"/>
  <c r="N49" i="3"/>
  <c r="M49" i="3"/>
  <c r="L49" i="3"/>
  <c r="J49" i="3"/>
  <c r="H49" i="3"/>
  <c r="M48" i="3"/>
  <c r="J48" i="3"/>
  <c r="L48" i="3" s="1"/>
  <c r="H48" i="3"/>
  <c r="N47" i="3"/>
  <c r="M47" i="3"/>
  <c r="L47" i="3"/>
  <c r="J47" i="3"/>
  <c r="H47" i="3"/>
  <c r="M46" i="3"/>
  <c r="J46" i="3"/>
  <c r="N46" i="3" s="1"/>
  <c r="H46" i="3"/>
  <c r="N45" i="3"/>
  <c r="M45" i="3"/>
  <c r="L45" i="3"/>
  <c r="J45" i="3"/>
  <c r="H45" i="3"/>
  <c r="M44" i="3"/>
  <c r="J44" i="3"/>
  <c r="L44" i="3" s="1"/>
  <c r="H44" i="3"/>
  <c r="N43" i="3"/>
  <c r="M43" i="3"/>
  <c r="L43" i="3"/>
  <c r="J43" i="3"/>
  <c r="H43" i="3"/>
  <c r="M42" i="3"/>
  <c r="J42" i="3"/>
  <c r="N42" i="3" s="1"/>
  <c r="H42" i="3"/>
  <c r="N41" i="3"/>
  <c r="M41" i="3"/>
  <c r="L41" i="3"/>
  <c r="J41" i="3"/>
  <c r="H41" i="3"/>
  <c r="M40" i="3"/>
  <c r="J40" i="3"/>
  <c r="L40" i="3" s="1"/>
  <c r="H40" i="3"/>
  <c r="N39" i="3"/>
  <c r="M39" i="3"/>
  <c r="L39" i="3"/>
  <c r="J39" i="3"/>
  <c r="H39" i="3"/>
  <c r="M38" i="3"/>
  <c r="J38" i="3"/>
  <c r="N38" i="3" s="1"/>
  <c r="H38" i="3"/>
  <c r="N37" i="3"/>
  <c r="M37" i="3"/>
  <c r="L37" i="3"/>
  <c r="J37" i="3"/>
  <c r="H37" i="3"/>
  <c r="M36" i="3"/>
  <c r="J36" i="3"/>
  <c r="L36" i="3" s="1"/>
  <c r="H36" i="3"/>
  <c r="N35" i="3"/>
  <c r="M35" i="3"/>
  <c r="L35" i="3"/>
  <c r="J35" i="3"/>
  <c r="H35" i="3"/>
  <c r="M34" i="3"/>
  <c r="J34" i="3"/>
  <c r="N34" i="3" s="1"/>
  <c r="H34" i="3"/>
  <c r="N33" i="3"/>
  <c r="M33" i="3"/>
  <c r="L33" i="3"/>
  <c r="J33" i="3"/>
  <c r="H33" i="3"/>
  <c r="M32" i="3"/>
  <c r="J32" i="3"/>
  <c r="L32" i="3" s="1"/>
  <c r="H32" i="3"/>
  <c r="N31" i="3"/>
  <c r="M31" i="3"/>
  <c r="L31" i="3"/>
  <c r="J31" i="3"/>
  <c r="H31" i="3"/>
  <c r="M30" i="3"/>
  <c r="J30" i="3"/>
  <c r="N30" i="3" s="1"/>
  <c r="H30" i="3"/>
  <c r="N29" i="3"/>
  <c r="M29" i="3"/>
  <c r="L29" i="3"/>
  <c r="J29" i="3"/>
  <c r="H29" i="3"/>
  <c r="M28" i="3"/>
  <c r="J28" i="3"/>
  <c r="L28" i="3" s="1"/>
  <c r="H28" i="3"/>
  <c r="N27" i="3"/>
  <c r="M27" i="3"/>
  <c r="L27" i="3"/>
  <c r="J27" i="3"/>
  <c r="H27" i="3"/>
  <c r="M26" i="3"/>
  <c r="J26" i="3"/>
  <c r="N26" i="3" s="1"/>
  <c r="H26" i="3"/>
  <c r="N25" i="3"/>
  <c r="M25" i="3"/>
  <c r="L25" i="3"/>
  <c r="J25" i="3"/>
  <c r="H25" i="3"/>
  <c r="M24" i="3"/>
  <c r="J24" i="3"/>
  <c r="L24" i="3" s="1"/>
  <c r="H24" i="3"/>
  <c r="N23" i="3"/>
  <c r="M23" i="3"/>
  <c r="L23" i="3"/>
  <c r="J23" i="3"/>
  <c r="H23" i="3"/>
  <c r="M22" i="3"/>
  <c r="J22" i="3"/>
  <c r="N22" i="3" s="1"/>
  <c r="H22" i="3"/>
  <c r="N21" i="3"/>
  <c r="M21" i="3"/>
  <c r="L21" i="3"/>
  <c r="J21" i="3"/>
  <c r="H21" i="3"/>
  <c r="M20" i="3"/>
  <c r="J20" i="3"/>
  <c r="L20" i="3" s="1"/>
  <c r="H20" i="3"/>
  <c r="N19" i="3"/>
  <c r="M19" i="3"/>
  <c r="L19" i="3"/>
  <c r="J19" i="3"/>
  <c r="H19" i="3"/>
  <c r="M18" i="3"/>
  <c r="J18" i="3"/>
  <c r="N18" i="3" s="1"/>
  <c r="H18" i="3"/>
  <c r="N17" i="3"/>
  <c r="M17" i="3"/>
  <c r="L17" i="3"/>
  <c r="J17" i="3"/>
  <c r="H17" i="3"/>
  <c r="M16" i="3"/>
  <c r="J16" i="3"/>
  <c r="L16" i="3" s="1"/>
  <c r="H16" i="3"/>
  <c r="N15" i="3"/>
  <c r="M15" i="3"/>
  <c r="L15" i="3"/>
  <c r="J15" i="3"/>
  <c r="H15" i="3"/>
  <c r="M14" i="3"/>
  <c r="J14" i="3"/>
  <c r="N14" i="3" s="1"/>
  <c r="H14" i="3"/>
  <c r="N13" i="3"/>
  <c r="M13" i="3"/>
  <c r="L13" i="3"/>
  <c r="J13" i="3"/>
  <c r="H13" i="3"/>
  <c r="M12" i="3"/>
  <c r="J12" i="3"/>
  <c r="L12" i="3" s="1"/>
  <c r="H12" i="3"/>
  <c r="N11" i="3"/>
  <c r="M11" i="3"/>
  <c r="L11" i="3"/>
  <c r="J11" i="3"/>
  <c r="H11" i="3"/>
  <c r="M10" i="3"/>
  <c r="J10" i="3"/>
  <c r="N10" i="3" s="1"/>
  <c r="H10" i="3"/>
  <c r="N9" i="3"/>
  <c r="M9" i="3"/>
  <c r="L9" i="3"/>
  <c r="J9" i="3"/>
  <c r="H9" i="3"/>
  <c r="M8" i="3"/>
  <c r="J8" i="3"/>
  <c r="L8" i="3" s="1"/>
  <c r="H8" i="3"/>
  <c r="N7" i="3"/>
  <c r="M7" i="3"/>
  <c r="L7" i="3"/>
  <c r="J7" i="3"/>
  <c r="H7" i="3"/>
  <c r="M6" i="3"/>
  <c r="J6" i="3"/>
  <c r="N6" i="3" s="1"/>
  <c r="H6" i="3"/>
  <c r="N5" i="3"/>
  <c r="M5" i="3"/>
  <c r="L5" i="3"/>
  <c r="J5" i="3"/>
  <c r="H5" i="3"/>
  <c r="M4" i="3"/>
  <c r="J4" i="3"/>
  <c r="L4" i="3" s="1"/>
  <c r="H4" i="3"/>
  <c r="N3" i="3"/>
  <c r="M3" i="3"/>
  <c r="L3" i="3"/>
  <c r="J3" i="3"/>
  <c r="H3" i="3"/>
  <c r="M2" i="3"/>
  <c r="J2" i="3"/>
  <c r="N2" i="3" s="1"/>
  <c r="H2" i="3"/>
  <c r="T366" i="1"/>
  <c r="S366" i="1"/>
  <c r="V366" i="1" s="1"/>
  <c r="Q366" i="1"/>
  <c r="R366" i="1" s="1"/>
  <c r="N366" i="1"/>
  <c r="L366" i="1"/>
  <c r="P366" i="1" s="1"/>
  <c r="J366" i="1"/>
  <c r="V365" i="1"/>
  <c r="T365" i="1"/>
  <c r="S365" i="1"/>
  <c r="Q365" i="1"/>
  <c r="R365" i="1" s="1"/>
  <c r="N365" i="1"/>
  <c r="L365" i="1"/>
  <c r="P365" i="1" s="1"/>
  <c r="J365" i="1"/>
  <c r="T364" i="1"/>
  <c r="S364" i="1"/>
  <c r="V364" i="1" s="1"/>
  <c r="L364" i="1"/>
  <c r="R364" i="1" s="1"/>
  <c r="J364" i="1"/>
  <c r="T363" i="1"/>
  <c r="S363" i="1"/>
  <c r="V363" i="1" s="1"/>
  <c r="R363" i="1"/>
  <c r="N363" i="1"/>
  <c r="L363" i="1"/>
  <c r="P363" i="1" s="1"/>
  <c r="J363" i="1"/>
  <c r="H363" i="1"/>
  <c r="V362" i="1"/>
  <c r="T362" i="1"/>
  <c r="S362" i="1"/>
  <c r="P362" i="1"/>
  <c r="L362" i="1"/>
  <c r="N362" i="1" s="1"/>
  <c r="J362" i="1"/>
  <c r="V361" i="1"/>
  <c r="T361" i="1"/>
  <c r="S361" i="1"/>
  <c r="R361" i="1"/>
  <c r="P361" i="1"/>
  <c r="N361" i="1"/>
  <c r="L361" i="1"/>
  <c r="J361" i="1"/>
  <c r="H361" i="1"/>
  <c r="T360" i="1"/>
  <c r="S360" i="1"/>
  <c r="V360" i="1" s="1"/>
  <c r="L360" i="1"/>
  <c r="R360" i="1" s="1"/>
  <c r="J360" i="1"/>
  <c r="T359" i="1"/>
  <c r="S359" i="1"/>
  <c r="V359" i="1" s="1"/>
  <c r="R359" i="1"/>
  <c r="N359" i="1"/>
  <c r="L359" i="1"/>
  <c r="P359" i="1" s="1"/>
  <c r="J359" i="1"/>
  <c r="V358" i="1"/>
  <c r="T358" i="1"/>
  <c r="S358" i="1"/>
  <c r="P358" i="1"/>
  <c r="L358" i="1"/>
  <c r="N358" i="1" s="1"/>
  <c r="J358" i="1"/>
  <c r="H358" i="1"/>
  <c r="V357" i="1"/>
  <c r="T357" i="1"/>
  <c r="S357" i="1"/>
  <c r="R357" i="1"/>
  <c r="P357" i="1"/>
  <c r="N357" i="1"/>
  <c r="L357" i="1"/>
  <c r="J357" i="1"/>
  <c r="T356" i="1"/>
  <c r="S356" i="1"/>
  <c r="V356" i="1" s="1"/>
  <c r="L356" i="1"/>
  <c r="R356" i="1" s="1"/>
  <c r="J356" i="1"/>
  <c r="T355" i="1"/>
  <c r="S355" i="1"/>
  <c r="V355" i="1" s="1"/>
  <c r="R355" i="1"/>
  <c r="N355" i="1"/>
  <c r="L355" i="1"/>
  <c r="P355" i="1" s="1"/>
  <c r="J355" i="1"/>
  <c r="V354" i="1"/>
  <c r="T354" i="1"/>
  <c r="S354" i="1"/>
  <c r="N354" i="1"/>
  <c r="L354" i="1"/>
  <c r="P354" i="1" s="1"/>
  <c r="J354" i="1"/>
  <c r="V353" i="1"/>
  <c r="T353" i="1"/>
  <c r="S353" i="1"/>
  <c r="N353" i="1"/>
  <c r="L353" i="1"/>
  <c r="P353" i="1" s="1"/>
  <c r="J353" i="1"/>
  <c r="V352" i="1"/>
  <c r="T352" i="1"/>
  <c r="S352" i="1"/>
  <c r="N352" i="1"/>
  <c r="L352" i="1"/>
  <c r="P352" i="1" s="1"/>
  <c r="J352" i="1"/>
  <c r="V351" i="1"/>
  <c r="T351" i="1"/>
  <c r="S351" i="1"/>
  <c r="P351" i="1"/>
  <c r="N351" i="1"/>
  <c r="L351" i="1"/>
  <c r="J351" i="1"/>
  <c r="V350" i="1"/>
  <c r="T350" i="1"/>
  <c r="S350" i="1"/>
  <c r="P350" i="1"/>
  <c r="N350" i="1"/>
  <c r="L350" i="1"/>
  <c r="J350" i="1"/>
  <c r="V349" i="1"/>
  <c r="T349" i="1"/>
  <c r="S349" i="1"/>
  <c r="P349" i="1"/>
  <c r="N349" i="1"/>
  <c r="L349" i="1"/>
  <c r="J349" i="1"/>
  <c r="V348" i="1"/>
  <c r="T348" i="1"/>
  <c r="S348" i="1"/>
  <c r="P348" i="1"/>
  <c r="N348" i="1"/>
  <c r="L348" i="1"/>
  <c r="J348" i="1"/>
  <c r="V347" i="1"/>
  <c r="T347" i="1"/>
  <c r="S347" i="1"/>
  <c r="P347" i="1"/>
  <c r="N347" i="1"/>
  <c r="L347" i="1"/>
  <c r="J347" i="1"/>
  <c r="V346" i="1"/>
  <c r="T346" i="1"/>
  <c r="S346" i="1"/>
  <c r="P346" i="1"/>
  <c r="N346" i="1"/>
  <c r="L346" i="1"/>
  <c r="J346" i="1"/>
  <c r="V345" i="1"/>
  <c r="T345" i="1"/>
  <c r="S345" i="1"/>
  <c r="P345" i="1"/>
  <c r="N345" i="1"/>
  <c r="L345" i="1"/>
  <c r="J345" i="1"/>
  <c r="V344" i="1"/>
  <c r="T344" i="1"/>
  <c r="S344" i="1"/>
  <c r="P344" i="1"/>
  <c r="N344" i="1"/>
  <c r="L344" i="1"/>
  <c r="J344" i="1"/>
  <c r="V343" i="1"/>
  <c r="T343" i="1"/>
  <c r="S343" i="1"/>
  <c r="P343" i="1"/>
  <c r="N343" i="1"/>
  <c r="L343" i="1"/>
  <c r="J343" i="1"/>
  <c r="V342" i="1"/>
  <c r="T342" i="1"/>
  <c r="S342" i="1"/>
  <c r="P342" i="1"/>
  <c r="N342" i="1"/>
  <c r="L342" i="1"/>
  <c r="J342" i="1"/>
  <c r="V341" i="1"/>
  <c r="T341" i="1"/>
  <c r="S341" i="1"/>
  <c r="P341" i="1"/>
  <c r="N341" i="1"/>
  <c r="L341" i="1"/>
  <c r="J341" i="1"/>
  <c r="V340" i="1"/>
  <c r="T340" i="1"/>
  <c r="S340" i="1"/>
  <c r="Q340" i="1"/>
  <c r="R340" i="1" s="1"/>
  <c r="L340" i="1"/>
  <c r="P340" i="1" s="1"/>
  <c r="J340" i="1"/>
  <c r="T339" i="1"/>
  <c r="S339" i="1"/>
  <c r="V339" i="1" s="1"/>
  <c r="Q339" i="1"/>
  <c r="R339" i="1" s="1"/>
  <c r="P339" i="1"/>
  <c r="N339" i="1"/>
  <c r="L339" i="1"/>
  <c r="J339" i="1"/>
  <c r="T338" i="1"/>
  <c r="Q338" i="1"/>
  <c r="R338" i="1" s="1"/>
  <c r="L338" i="1"/>
  <c r="P338" i="1" s="1"/>
  <c r="J338" i="1"/>
  <c r="T337" i="1"/>
  <c r="Q337" i="1"/>
  <c r="R337" i="1" s="1"/>
  <c r="P337" i="1"/>
  <c r="N337" i="1"/>
  <c r="L337" i="1"/>
  <c r="J337" i="1"/>
  <c r="T336" i="1"/>
  <c r="Q336" i="1"/>
  <c r="R336" i="1" s="1"/>
  <c r="L336" i="1"/>
  <c r="P336" i="1" s="1"/>
  <c r="J336" i="1"/>
  <c r="T335" i="1"/>
  <c r="Q335" i="1"/>
  <c r="R335" i="1" s="1"/>
  <c r="P335" i="1"/>
  <c r="N335" i="1"/>
  <c r="L335" i="1"/>
  <c r="J335" i="1"/>
  <c r="T334" i="1"/>
  <c r="Q334" i="1"/>
  <c r="R334" i="1" s="1"/>
  <c r="L334" i="1"/>
  <c r="P334" i="1" s="1"/>
  <c r="J334" i="1"/>
  <c r="T333" i="1"/>
  <c r="Q333" i="1"/>
  <c r="R333" i="1" s="1"/>
  <c r="P333" i="1"/>
  <c r="N333" i="1"/>
  <c r="L333" i="1"/>
  <c r="J333" i="1"/>
  <c r="T332" i="1"/>
  <c r="Q332" i="1"/>
  <c r="R332" i="1" s="1"/>
  <c r="L332" i="1"/>
  <c r="P332" i="1" s="1"/>
  <c r="J332" i="1"/>
  <c r="T331" i="1"/>
  <c r="Q331" i="1"/>
  <c r="R331" i="1" s="1"/>
  <c r="P331" i="1"/>
  <c r="N331" i="1"/>
  <c r="L331" i="1"/>
  <c r="J331" i="1"/>
  <c r="T330" i="1"/>
  <c r="Q330" i="1"/>
  <c r="R330" i="1" s="1"/>
  <c r="L330" i="1"/>
  <c r="P330" i="1" s="1"/>
  <c r="J330" i="1"/>
  <c r="T329" i="1"/>
  <c r="Q329" i="1"/>
  <c r="R329" i="1" s="1"/>
  <c r="P329" i="1"/>
  <c r="N329" i="1"/>
  <c r="L329" i="1"/>
  <c r="J329" i="1"/>
  <c r="T328" i="1"/>
  <c r="Q328" i="1"/>
  <c r="R328" i="1" s="1"/>
  <c r="L328" i="1"/>
  <c r="P328" i="1" s="1"/>
  <c r="J328" i="1"/>
  <c r="T327" i="1"/>
  <c r="Q327" i="1"/>
  <c r="R327" i="1" s="1"/>
  <c r="P327" i="1"/>
  <c r="N327" i="1"/>
  <c r="L327" i="1"/>
  <c r="J327" i="1"/>
  <c r="T326" i="1"/>
  <c r="Q326" i="1"/>
  <c r="R326" i="1" s="1"/>
  <c r="L326" i="1"/>
  <c r="P326" i="1" s="1"/>
  <c r="J326" i="1"/>
  <c r="T325" i="1"/>
  <c r="Q325" i="1"/>
  <c r="R325" i="1" s="1"/>
  <c r="P325" i="1"/>
  <c r="N325" i="1"/>
  <c r="L325" i="1"/>
  <c r="J325" i="1"/>
  <c r="T324" i="1"/>
  <c r="Q324" i="1"/>
  <c r="R324" i="1" s="1"/>
  <c r="L324" i="1"/>
  <c r="P324" i="1" s="1"/>
  <c r="J324" i="1"/>
  <c r="T323" i="1"/>
  <c r="Q323" i="1"/>
  <c r="R323" i="1" s="1"/>
  <c r="P323" i="1"/>
  <c r="N323" i="1"/>
  <c r="L323" i="1"/>
  <c r="J323" i="1"/>
  <c r="T322" i="1"/>
  <c r="Q322" i="1"/>
  <c r="R322" i="1" s="1"/>
  <c r="L322" i="1"/>
  <c r="P322" i="1" s="1"/>
  <c r="J322" i="1"/>
  <c r="T321" i="1"/>
  <c r="Q321" i="1"/>
  <c r="R321" i="1" s="1"/>
  <c r="P321" i="1"/>
  <c r="N321" i="1"/>
  <c r="L321" i="1"/>
  <c r="J321" i="1"/>
  <c r="T320" i="1"/>
  <c r="Q320" i="1"/>
  <c r="R320" i="1" s="1"/>
  <c r="L320" i="1"/>
  <c r="P320" i="1" s="1"/>
  <c r="J320" i="1"/>
  <c r="T319" i="1"/>
  <c r="Q319" i="1"/>
  <c r="R319" i="1" s="1"/>
  <c r="P319" i="1"/>
  <c r="N319" i="1"/>
  <c r="L319" i="1"/>
  <c r="J319" i="1"/>
  <c r="T318" i="1"/>
  <c r="Q318" i="1"/>
  <c r="R318" i="1" s="1"/>
  <c r="L318" i="1"/>
  <c r="P318" i="1" s="1"/>
  <c r="J318" i="1"/>
  <c r="T317" i="1"/>
  <c r="Q317" i="1"/>
  <c r="R317" i="1" s="1"/>
  <c r="P317" i="1"/>
  <c r="N317" i="1"/>
  <c r="L317" i="1"/>
  <c r="J317" i="1"/>
  <c r="T316" i="1"/>
  <c r="Q316" i="1"/>
  <c r="R316" i="1" s="1"/>
  <c r="L316" i="1"/>
  <c r="P316" i="1" s="1"/>
  <c r="J316" i="1"/>
  <c r="T315" i="1"/>
  <c r="Q315" i="1"/>
  <c r="R315" i="1" s="1"/>
  <c r="P315" i="1"/>
  <c r="N315" i="1"/>
  <c r="L315" i="1"/>
  <c r="J315" i="1"/>
  <c r="T314" i="1"/>
  <c r="Q314" i="1"/>
  <c r="R314" i="1" s="1"/>
  <c r="L314" i="1"/>
  <c r="P314" i="1" s="1"/>
  <c r="J314" i="1"/>
  <c r="T313" i="1"/>
  <c r="Q313" i="1"/>
  <c r="R313" i="1" s="1"/>
  <c r="P313" i="1"/>
  <c r="N313" i="1"/>
  <c r="L313" i="1"/>
  <c r="J313" i="1"/>
  <c r="V312" i="1"/>
  <c r="T312" i="1"/>
  <c r="S312" i="1"/>
  <c r="Q312" i="1"/>
  <c r="R312" i="1" s="1"/>
  <c r="L312" i="1"/>
  <c r="P312" i="1" s="1"/>
  <c r="J312" i="1"/>
  <c r="T311" i="1"/>
  <c r="S311" i="1"/>
  <c r="V311" i="1" s="1"/>
  <c r="Q311" i="1"/>
  <c r="R311" i="1" s="1"/>
  <c r="P311" i="1"/>
  <c r="N311" i="1"/>
  <c r="L311" i="1"/>
  <c r="J311" i="1"/>
  <c r="V310" i="1"/>
  <c r="T310" i="1"/>
  <c r="S310" i="1"/>
  <c r="Q310" i="1"/>
  <c r="R310" i="1" s="1"/>
  <c r="L310" i="1"/>
  <c r="P310" i="1" s="1"/>
  <c r="J310" i="1"/>
  <c r="S309" i="1"/>
  <c r="V309" i="1" s="1"/>
  <c r="R309" i="1"/>
  <c r="L309" i="1"/>
  <c r="P309" i="1" s="1"/>
  <c r="J309" i="1"/>
  <c r="T308" i="1"/>
  <c r="S308" i="1"/>
  <c r="V308" i="1" s="1"/>
  <c r="Q308" i="1"/>
  <c r="R308" i="1" s="1"/>
  <c r="P308" i="1"/>
  <c r="N308" i="1"/>
  <c r="L308" i="1"/>
  <c r="J308" i="1"/>
  <c r="V307" i="1"/>
  <c r="T307" i="1"/>
  <c r="S307" i="1"/>
  <c r="Q307" i="1"/>
  <c r="R307" i="1" s="1"/>
  <c r="L307" i="1"/>
  <c r="P307" i="1" s="1"/>
  <c r="J307" i="1"/>
  <c r="T306" i="1"/>
  <c r="S306" i="1"/>
  <c r="V306" i="1" s="1"/>
  <c r="Q306" i="1"/>
  <c r="R306" i="1" s="1"/>
  <c r="P306" i="1"/>
  <c r="N306" i="1"/>
  <c r="L306" i="1"/>
  <c r="J306" i="1"/>
  <c r="V305" i="1"/>
  <c r="T305" i="1"/>
  <c r="S305" i="1"/>
  <c r="Q305" i="1"/>
  <c r="R305" i="1" s="1"/>
  <c r="L305" i="1"/>
  <c r="P305" i="1" s="1"/>
  <c r="J305" i="1"/>
  <c r="T304" i="1"/>
  <c r="S304" i="1"/>
  <c r="V304" i="1" s="1"/>
  <c r="Q304" i="1"/>
  <c r="P304" i="1"/>
  <c r="N304" i="1"/>
  <c r="L304" i="1"/>
  <c r="R304" i="1" s="1"/>
  <c r="J304" i="1"/>
  <c r="V303" i="1"/>
  <c r="T303" i="1"/>
  <c r="S303" i="1"/>
  <c r="Q303" i="1"/>
  <c r="R303" i="1" s="1"/>
  <c r="L303" i="1"/>
  <c r="P303" i="1" s="1"/>
  <c r="J303" i="1"/>
  <c r="T302" i="1"/>
  <c r="S302" i="1"/>
  <c r="V302" i="1" s="1"/>
  <c r="Q302" i="1"/>
  <c r="P302" i="1"/>
  <c r="N302" i="1"/>
  <c r="L302" i="1"/>
  <c r="R302" i="1" s="1"/>
  <c r="J302" i="1"/>
  <c r="V301" i="1"/>
  <c r="T301" i="1"/>
  <c r="S301" i="1"/>
  <c r="Q301" i="1"/>
  <c r="R301" i="1" s="1"/>
  <c r="L301" i="1"/>
  <c r="P301" i="1" s="1"/>
  <c r="J301" i="1"/>
  <c r="T300" i="1"/>
  <c r="S300" i="1"/>
  <c r="V300" i="1" s="1"/>
  <c r="Q300" i="1"/>
  <c r="P300" i="1"/>
  <c r="N300" i="1"/>
  <c r="L300" i="1"/>
  <c r="R300" i="1" s="1"/>
  <c r="J300" i="1"/>
  <c r="V299" i="1"/>
  <c r="T299" i="1"/>
  <c r="S299" i="1"/>
  <c r="Q299" i="1"/>
  <c r="R299" i="1" s="1"/>
  <c r="L299" i="1"/>
  <c r="P299" i="1" s="1"/>
  <c r="J299" i="1"/>
  <c r="T298" i="1"/>
  <c r="Q298" i="1"/>
  <c r="P298" i="1"/>
  <c r="N298" i="1"/>
  <c r="L298" i="1"/>
  <c r="R298" i="1" s="1"/>
  <c r="J298" i="1"/>
  <c r="T297" i="1"/>
  <c r="Q297" i="1"/>
  <c r="R297" i="1" s="1"/>
  <c r="L297" i="1"/>
  <c r="P297" i="1" s="1"/>
  <c r="J297" i="1"/>
  <c r="T296" i="1"/>
  <c r="Q296" i="1"/>
  <c r="P296" i="1"/>
  <c r="N296" i="1"/>
  <c r="L296" i="1"/>
  <c r="R296" i="1" s="1"/>
  <c r="J296" i="1"/>
  <c r="T295" i="1"/>
  <c r="Q295" i="1"/>
  <c r="R295" i="1" s="1"/>
  <c r="L295" i="1"/>
  <c r="P295" i="1" s="1"/>
  <c r="J295" i="1"/>
  <c r="T294" i="1"/>
  <c r="Q294" i="1"/>
  <c r="P294" i="1"/>
  <c r="N294" i="1"/>
  <c r="L294" i="1"/>
  <c r="R294" i="1" s="1"/>
  <c r="J294" i="1"/>
  <c r="T293" i="1"/>
  <c r="Q293" i="1"/>
  <c r="R293" i="1" s="1"/>
  <c r="L293" i="1"/>
  <c r="P293" i="1" s="1"/>
  <c r="J293" i="1"/>
  <c r="T292" i="1"/>
  <c r="Q292" i="1"/>
  <c r="P292" i="1"/>
  <c r="N292" i="1"/>
  <c r="L292" i="1"/>
  <c r="R292" i="1" s="1"/>
  <c r="J292" i="1"/>
  <c r="T291" i="1"/>
  <c r="S291" i="1" s="1"/>
  <c r="V291" i="1" s="1"/>
  <c r="Q291" i="1"/>
  <c r="R291" i="1" s="1"/>
  <c r="L291" i="1"/>
  <c r="P291" i="1" s="1"/>
  <c r="J291" i="1"/>
  <c r="H291" i="1"/>
  <c r="T290" i="1"/>
  <c r="Q290" i="1"/>
  <c r="P290" i="1"/>
  <c r="N290" i="1"/>
  <c r="L290" i="1"/>
  <c r="R290" i="1" s="1"/>
  <c r="J290" i="1"/>
  <c r="T289" i="1"/>
  <c r="R289" i="1"/>
  <c r="Q289" i="1"/>
  <c r="L289" i="1"/>
  <c r="J289" i="1"/>
  <c r="T288" i="1"/>
  <c r="Q288" i="1"/>
  <c r="P288" i="1"/>
  <c r="N288" i="1"/>
  <c r="L288" i="1"/>
  <c r="R288" i="1" s="1"/>
  <c r="J288" i="1"/>
  <c r="T287" i="1"/>
  <c r="Q287" i="1"/>
  <c r="R287" i="1" s="1"/>
  <c r="L287" i="1"/>
  <c r="J287" i="1"/>
  <c r="T286" i="1"/>
  <c r="Q286" i="1"/>
  <c r="P286" i="1"/>
  <c r="N286" i="1"/>
  <c r="L286" i="1"/>
  <c r="R286" i="1" s="1"/>
  <c r="J286" i="1"/>
  <c r="T285" i="1"/>
  <c r="Q285" i="1"/>
  <c r="R285" i="1" s="1"/>
  <c r="L285" i="1"/>
  <c r="J285" i="1"/>
  <c r="T284" i="1"/>
  <c r="Q284" i="1"/>
  <c r="P284" i="1"/>
  <c r="N284" i="1"/>
  <c r="L284" i="1"/>
  <c r="R284" i="1" s="1"/>
  <c r="J284" i="1"/>
  <c r="T283" i="1"/>
  <c r="Q283" i="1"/>
  <c r="R283" i="1" s="1"/>
  <c r="L283" i="1"/>
  <c r="J283" i="1"/>
  <c r="T282" i="1"/>
  <c r="Q282" i="1"/>
  <c r="P282" i="1"/>
  <c r="N282" i="1"/>
  <c r="L282" i="1"/>
  <c r="R282" i="1" s="1"/>
  <c r="J282" i="1"/>
  <c r="T281" i="1"/>
  <c r="Q281" i="1"/>
  <c r="R281" i="1" s="1"/>
  <c r="L281" i="1"/>
  <c r="J281" i="1"/>
  <c r="T280" i="1"/>
  <c r="Q280" i="1"/>
  <c r="P280" i="1"/>
  <c r="N280" i="1"/>
  <c r="L280" i="1"/>
  <c r="R280" i="1" s="1"/>
  <c r="J280" i="1"/>
  <c r="T279" i="1"/>
  <c r="Q279" i="1"/>
  <c r="R279" i="1" s="1"/>
  <c r="L279" i="1"/>
  <c r="J279" i="1"/>
  <c r="T278" i="1"/>
  <c r="S278" i="1"/>
  <c r="V278" i="1" s="1"/>
  <c r="Q278" i="1"/>
  <c r="P278" i="1"/>
  <c r="N278" i="1"/>
  <c r="L278" i="1"/>
  <c r="R278" i="1" s="1"/>
  <c r="J278" i="1"/>
  <c r="T277" i="1"/>
  <c r="S277" i="1" s="1"/>
  <c r="V277" i="1" s="1"/>
  <c r="Q277" i="1"/>
  <c r="R277" i="1" s="1"/>
  <c r="L277" i="1"/>
  <c r="J277" i="1"/>
  <c r="T276" i="1"/>
  <c r="S276" i="1"/>
  <c r="V276" i="1" s="1"/>
  <c r="Q276" i="1"/>
  <c r="P276" i="1"/>
  <c r="N276" i="1"/>
  <c r="L276" i="1"/>
  <c r="R276" i="1" s="1"/>
  <c r="J276" i="1"/>
  <c r="T275" i="1"/>
  <c r="S275" i="1" s="1"/>
  <c r="V275" i="1" s="1"/>
  <c r="Q275" i="1"/>
  <c r="R275" i="1" s="1"/>
  <c r="L275" i="1"/>
  <c r="J275" i="1"/>
  <c r="T274" i="1"/>
  <c r="S274" i="1"/>
  <c r="V274" i="1" s="1"/>
  <c r="Q274" i="1"/>
  <c r="P274" i="1"/>
  <c r="N274" i="1"/>
  <c r="L274" i="1"/>
  <c r="R274" i="1" s="1"/>
  <c r="J274" i="1"/>
  <c r="T273" i="1"/>
  <c r="S273" i="1" s="1"/>
  <c r="V273" i="1" s="1"/>
  <c r="Q273" i="1"/>
  <c r="R273" i="1" s="1"/>
  <c r="L273" i="1"/>
  <c r="J273" i="1"/>
  <c r="T272" i="1"/>
  <c r="S272" i="1"/>
  <c r="V272" i="1" s="1"/>
  <c r="Q272" i="1"/>
  <c r="P272" i="1"/>
  <c r="N272" i="1"/>
  <c r="L272" i="1"/>
  <c r="R272" i="1" s="1"/>
  <c r="J272" i="1"/>
  <c r="T271" i="1"/>
  <c r="S271" i="1" s="1"/>
  <c r="V271" i="1" s="1"/>
  <c r="Q271" i="1"/>
  <c r="R271" i="1" s="1"/>
  <c r="L271" i="1"/>
  <c r="N271" i="1" s="1"/>
  <c r="J271" i="1"/>
  <c r="T270" i="1"/>
  <c r="S270" i="1"/>
  <c r="V270" i="1" s="1"/>
  <c r="Q270" i="1"/>
  <c r="P270" i="1"/>
  <c r="N270" i="1"/>
  <c r="L270" i="1"/>
  <c r="R270" i="1" s="1"/>
  <c r="J270" i="1"/>
  <c r="V269" i="1"/>
  <c r="T269" i="1"/>
  <c r="S269" i="1" s="1"/>
  <c r="R269" i="1"/>
  <c r="Q269" i="1"/>
  <c r="P269" i="1"/>
  <c r="L269" i="1"/>
  <c r="N269" i="1" s="1"/>
  <c r="J269" i="1"/>
  <c r="T268" i="1"/>
  <c r="S268" i="1" s="1"/>
  <c r="V268" i="1" s="1"/>
  <c r="Q268" i="1"/>
  <c r="L268" i="1"/>
  <c r="P268" i="1" s="1"/>
  <c r="J268" i="1"/>
  <c r="T267" i="1"/>
  <c r="S267" i="1" s="1"/>
  <c r="V267" i="1" s="1"/>
  <c r="Q267" i="1"/>
  <c r="R267" i="1" s="1"/>
  <c r="L267" i="1"/>
  <c r="N267" i="1" s="1"/>
  <c r="J267" i="1"/>
  <c r="T266" i="1"/>
  <c r="S266" i="1"/>
  <c r="V266" i="1" s="1"/>
  <c r="Q266" i="1"/>
  <c r="N266" i="1"/>
  <c r="L266" i="1"/>
  <c r="P266" i="1" s="1"/>
  <c r="J266" i="1"/>
  <c r="V265" i="1"/>
  <c r="T265" i="1"/>
  <c r="S265" i="1" s="1"/>
  <c r="R265" i="1"/>
  <c r="Q265" i="1"/>
  <c r="P265" i="1"/>
  <c r="L265" i="1"/>
  <c r="N265" i="1" s="1"/>
  <c r="J265" i="1"/>
  <c r="T264" i="1"/>
  <c r="S264" i="1" s="1"/>
  <c r="V264" i="1" s="1"/>
  <c r="Q264" i="1"/>
  <c r="P264" i="1"/>
  <c r="L264" i="1"/>
  <c r="R264" i="1" s="1"/>
  <c r="J264" i="1"/>
  <c r="T263" i="1"/>
  <c r="S263" i="1" s="1"/>
  <c r="V263" i="1" s="1"/>
  <c r="Q263" i="1"/>
  <c r="R263" i="1" s="1"/>
  <c r="L263" i="1"/>
  <c r="N263" i="1" s="1"/>
  <c r="J263" i="1"/>
  <c r="T262" i="1"/>
  <c r="S262" i="1"/>
  <c r="V262" i="1" s="1"/>
  <c r="Q262" i="1"/>
  <c r="P262" i="1"/>
  <c r="N262" i="1"/>
  <c r="L262" i="1"/>
  <c r="R262" i="1" s="1"/>
  <c r="J262" i="1"/>
  <c r="V261" i="1"/>
  <c r="T261" i="1"/>
  <c r="S261" i="1" s="1"/>
  <c r="R261" i="1"/>
  <c r="Q261" i="1"/>
  <c r="P261" i="1"/>
  <c r="L261" i="1"/>
  <c r="N261" i="1" s="1"/>
  <c r="J261" i="1"/>
  <c r="T260" i="1"/>
  <c r="S260" i="1" s="1"/>
  <c r="V260" i="1" s="1"/>
  <c r="Q260" i="1"/>
  <c r="L260" i="1"/>
  <c r="P260" i="1" s="1"/>
  <c r="J260" i="1"/>
  <c r="T259" i="1"/>
  <c r="S259" i="1" s="1"/>
  <c r="V259" i="1" s="1"/>
  <c r="Q259" i="1"/>
  <c r="R259" i="1" s="1"/>
  <c r="L259" i="1"/>
  <c r="N259" i="1" s="1"/>
  <c r="J259" i="1"/>
  <c r="T258" i="1"/>
  <c r="S258" i="1"/>
  <c r="V258" i="1" s="1"/>
  <c r="Q258" i="1"/>
  <c r="N258" i="1"/>
  <c r="L258" i="1"/>
  <c r="P258" i="1" s="1"/>
  <c r="J258" i="1"/>
  <c r="V257" i="1"/>
  <c r="T257" i="1"/>
  <c r="S257" i="1"/>
  <c r="Q257" i="1"/>
  <c r="R257" i="1" s="1"/>
  <c r="L257" i="1"/>
  <c r="N257" i="1" s="1"/>
  <c r="J257" i="1"/>
  <c r="T256" i="1"/>
  <c r="S256" i="1"/>
  <c r="V256" i="1" s="1"/>
  <c r="Q256" i="1"/>
  <c r="P256" i="1"/>
  <c r="N256" i="1"/>
  <c r="L256" i="1"/>
  <c r="R256" i="1" s="1"/>
  <c r="J256" i="1"/>
  <c r="T255" i="1"/>
  <c r="Q255" i="1"/>
  <c r="R255" i="1" s="1"/>
  <c r="N255" i="1"/>
  <c r="L255" i="1"/>
  <c r="P255" i="1" s="1"/>
  <c r="J255" i="1"/>
  <c r="T254" i="1"/>
  <c r="Q254" i="1"/>
  <c r="R254" i="1" s="1"/>
  <c r="P254" i="1"/>
  <c r="N254" i="1"/>
  <c r="L254" i="1"/>
  <c r="J254" i="1"/>
  <c r="T253" i="1"/>
  <c r="Q253" i="1"/>
  <c r="R253" i="1" s="1"/>
  <c r="N253" i="1"/>
  <c r="L253" i="1"/>
  <c r="P253" i="1" s="1"/>
  <c r="J253" i="1"/>
  <c r="T252" i="1"/>
  <c r="Q252" i="1"/>
  <c r="R252" i="1" s="1"/>
  <c r="P252" i="1"/>
  <c r="N252" i="1"/>
  <c r="L252" i="1"/>
  <c r="J252" i="1"/>
  <c r="T251" i="1"/>
  <c r="Q251" i="1"/>
  <c r="R251" i="1" s="1"/>
  <c r="N251" i="1"/>
  <c r="L251" i="1"/>
  <c r="P251" i="1" s="1"/>
  <c r="J251" i="1"/>
  <c r="T250" i="1"/>
  <c r="Q250" i="1"/>
  <c r="R250" i="1" s="1"/>
  <c r="P250" i="1"/>
  <c r="N250" i="1"/>
  <c r="L250" i="1"/>
  <c r="J250" i="1"/>
  <c r="T249" i="1"/>
  <c r="Q249" i="1"/>
  <c r="R249" i="1" s="1"/>
  <c r="N249" i="1"/>
  <c r="L249" i="1"/>
  <c r="P249" i="1" s="1"/>
  <c r="J249" i="1"/>
  <c r="Q248" i="1"/>
  <c r="P248" i="1"/>
  <c r="L248" i="1"/>
  <c r="R248" i="1" s="1"/>
  <c r="J248" i="1"/>
  <c r="T247" i="1"/>
  <c r="Q247" i="1"/>
  <c r="L247" i="1"/>
  <c r="P247" i="1" s="1"/>
  <c r="J247" i="1"/>
  <c r="T246" i="1"/>
  <c r="Q246" i="1"/>
  <c r="P246" i="1"/>
  <c r="L246" i="1"/>
  <c r="R246" i="1" s="1"/>
  <c r="J246" i="1"/>
  <c r="T245" i="1"/>
  <c r="Q245" i="1"/>
  <c r="L245" i="1"/>
  <c r="P245" i="1" s="1"/>
  <c r="J245" i="1"/>
  <c r="T244" i="1"/>
  <c r="Q244" i="1"/>
  <c r="P244" i="1"/>
  <c r="L244" i="1"/>
  <c r="R244" i="1" s="1"/>
  <c r="J244" i="1"/>
  <c r="T243" i="1"/>
  <c r="Q243" i="1"/>
  <c r="L243" i="1"/>
  <c r="P243" i="1" s="1"/>
  <c r="J243" i="1"/>
  <c r="T242" i="1"/>
  <c r="Q242" i="1"/>
  <c r="P242" i="1"/>
  <c r="L242" i="1"/>
  <c r="R242" i="1" s="1"/>
  <c r="J242" i="1"/>
  <c r="T241" i="1"/>
  <c r="Q241" i="1"/>
  <c r="L241" i="1"/>
  <c r="P241" i="1" s="1"/>
  <c r="J241" i="1"/>
  <c r="T240" i="1"/>
  <c r="Q240" i="1"/>
  <c r="P240" i="1"/>
  <c r="L240" i="1"/>
  <c r="R240" i="1" s="1"/>
  <c r="J240" i="1"/>
  <c r="T239" i="1"/>
  <c r="Q239" i="1"/>
  <c r="L239" i="1"/>
  <c r="P239" i="1" s="1"/>
  <c r="J239" i="1"/>
  <c r="T238" i="1"/>
  <c r="Q238" i="1"/>
  <c r="P238" i="1"/>
  <c r="L238" i="1"/>
  <c r="R238" i="1" s="1"/>
  <c r="J238" i="1"/>
  <c r="T237" i="1"/>
  <c r="Q237" i="1"/>
  <c r="L237" i="1"/>
  <c r="P237" i="1" s="1"/>
  <c r="J237" i="1"/>
  <c r="T236" i="1"/>
  <c r="Q236" i="1"/>
  <c r="P236" i="1"/>
  <c r="L236" i="1"/>
  <c r="R236" i="1" s="1"/>
  <c r="J236" i="1"/>
  <c r="T235" i="1"/>
  <c r="Q235" i="1"/>
  <c r="L235" i="1"/>
  <c r="P235" i="1" s="1"/>
  <c r="J235" i="1"/>
  <c r="T234" i="1"/>
  <c r="Q234" i="1"/>
  <c r="P234" i="1"/>
  <c r="L234" i="1"/>
  <c r="R234" i="1" s="1"/>
  <c r="J234" i="1"/>
  <c r="T233" i="1"/>
  <c r="Q233" i="1"/>
  <c r="L233" i="1"/>
  <c r="P233" i="1" s="1"/>
  <c r="J233" i="1"/>
  <c r="T232" i="1"/>
  <c r="Q232" i="1"/>
  <c r="P232" i="1"/>
  <c r="L232" i="1"/>
  <c r="R232" i="1" s="1"/>
  <c r="J232" i="1"/>
  <c r="T231" i="1"/>
  <c r="Q231" i="1"/>
  <c r="L231" i="1"/>
  <c r="P231" i="1" s="1"/>
  <c r="J231" i="1"/>
  <c r="T230" i="1"/>
  <c r="Q230" i="1"/>
  <c r="P230" i="1"/>
  <c r="L230" i="1"/>
  <c r="R230" i="1" s="1"/>
  <c r="J230" i="1"/>
  <c r="T229" i="1"/>
  <c r="Q229" i="1"/>
  <c r="L229" i="1"/>
  <c r="P229" i="1" s="1"/>
  <c r="J229" i="1"/>
  <c r="T228" i="1"/>
  <c r="Q228" i="1"/>
  <c r="P228" i="1"/>
  <c r="L228" i="1"/>
  <c r="R228" i="1" s="1"/>
  <c r="J228" i="1"/>
  <c r="T227" i="1"/>
  <c r="Q227" i="1"/>
  <c r="L227" i="1"/>
  <c r="P227" i="1" s="1"/>
  <c r="J227" i="1"/>
  <c r="T226" i="1"/>
  <c r="Q226" i="1"/>
  <c r="P226" i="1"/>
  <c r="L226" i="1"/>
  <c r="R226" i="1" s="1"/>
  <c r="J226" i="1"/>
  <c r="T225" i="1"/>
  <c r="Q225" i="1"/>
  <c r="L225" i="1"/>
  <c r="P225" i="1" s="1"/>
  <c r="J225" i="1"/>
  <c r="T224" i="1"/>
  <c r="Q224" i="1"/>
  <c r="P224" i="1"/>
  <c r="L224" i="1"/>
  <c r="R224" i="1" s="1"/>
  <c r="J224" i="1"/>
  <c r="T223" i="1"/>
  <c r="Q223" i="1"/>
  <c r="L223" i="1"/>
  <c r="P223" i="1" s="1"/>
  <c r="J223" i="1"/>
  <c r="T222" i="1"/>
  <c r="Q222" i="1"/>
  <c r="P222" i="1"/>
  <c r="L222" i="1"/>
  <c r="R222" i="1" s="1"/>
  <c r="J222" i="1"/>
  <c r="T221" i="1"/>
  <c r="Q221" i="1"/>
  <c r="L221" i="1"/>
  <c r="P221" i="1" s="1"/>
  <c r="J221" i="1"/>
  <c r="T220" i="1"/>
  <c r="Q220" i="1"/>
  <c r="P220" i="1"/>
  <c r="L220" i="1"/>
  <c r="R220" i="1" s="1"/>
  <c r="J220" i="1"/>
  <c r="T219" i="1"/>
  <c r="Q219" i="1"/>
  <c r="L219" i="1"/>
  <c r="P219" i="1" s="1"/>
  <c r="J219" i="1"/>
  <c r="T218" i="1"/>
  <c r="Q218" i="1"/>
  <c r="P218" i="1"/>
  <c r="L218" i="1"/>
  <c r="R218" i="1" s="1"/>
  <c r="J218" i="1"/>
  <c r="T217" i="1"/>
  <c r="Q217" i="1"/>
  <c r="L217" i="1"/>
  <c r="P217" i="1" s="1"/>
  <c r="J217" i="1"/>
  <c r="T216" i="1"/>
  <c r="Q216" i="1"/>
  <c r="P216" i="1"/>
  <c r="L216" i="1"/>
  <c r="R216" i="1" s="1"/>
  <c r="J216" i="1"/>
  <c r="T215" i="1"/>
  <c r="Q215" i="1"/>
  <c r="L215" i="1"/>
  <c r="P215" i="1" s="1"/>
  <c r="J215" i="1"/>
  <c r="T214" i="1"/>
  <c r="Q214" i="1"/>
  <c r="P214" i="1"/>
  <c r="L214" i="1"/>
  <c r="R214" i="1" s="1"/>
  <c r="J214" i="1"/>
  <c r="T213" i="1"/>
  <c r="Q213" i="1"/>
  <c r="L213" i="1"/>
  <c r="J213" i="1"/>
  <c r="T212" i="1"/>
  <c r="Q212" i="1"/>
  <c r="P212" i="1"/>
  <c r="L212" i="1"/>
  <c r="R212" i="1" s="1"/>
  <c r="J212" i="1"/>
  <c r="T211" i="1"/>
  <c r="Q211" i="1"/>
  <c r="L211" i="1"/>
  <c r="R211" i="1" s="1"/>
  <c r="J211" i="1"/>
  <c r="T210" i="1"/>
  <c r="Q210" i="1"/>
  <c r="P210" i="1"/>
  <c r="L210" i="1"/>
  <c r="R210" i="1" s="1"/>
  <c r="J210" i="1"/>
  <c r="T209" i="1"/>
  <c r="Q209" i="1"/>
  <c r="L209" i="1"/>
  <c r="R209" i="1" s="1"/>
  <c r="J209" i="1"/>
  <c r="T208" i="1"/>
  <c r="Q208" i="1"/>
  <c r="L208" i="1"/>
  <c r="N208" i="1" s="1"/>
  <c r="J208" i="1"/>
  <c r="T207" i="1"/>
  <c r="R207" i="1"/>
  <c r="Q207" i="1"/>
  <c r="P207" i="1"/>
  <c r="L207" i="1"/>
  <c r="N207" i="1" s="1"/>
  <c r="J207" i="1"/>
  <c r="T206" i="1"/>
  <c r="Q206" i="1"/>
  <c r="L206" i="1"/>
  <c r="N206" i="1" s="1"/>
  <c r="J206" i="1"/>
  <c r="T205" i="1"/>
  <c r="R205" i="1"/>
  <c r="Q205" i="1"/>
  <c r="P205" i="1"/>
  <c r="L205" i="1"/>
  <c r="N205" i="1" s="1"/>
  <c r="J205" i="1"/>
  <c r="T204" i="1"/>
  <c r="Q204" i="1"/>
  <c r="L204" i="1"/>
  <c r="N204" i="1" s="1"/>
  <c r="J204" i="1"/>
  <c r="T203" i="1"/>
  <c r="R203" i="1"/>
  <c r="Q203" i="1"/>
  <c r="P203" i="1"/>
  <c r="L203" i="1"/>
  <c r="N203" i="1" s="1"/>
  <c r="J203" i="1"/>
  <c r="T202" i="1"/>
  <c r="Q202" i="1"/>
  <c r="L202" i="1"/>
  <c r="N202" i="1" s="1"/>
  <c r="J202" i="1"/>
  <c r="T201" i="1"/>
  <c r="R201" i="1"/>
  <c r="Q201" i="1"/>
  <c r="P201" i="1"/>
  <c r="L201" i="1"/>
  <c r="N201" i="1" s="1"/>
  <c r="J201" i="1"/>
  <c r="T200" i="1"/>
  <c r="Q200" i="1"/>
  <c r="L200" i="1"/>
  <c r="N200" i="1" s="1"/>
  <c r="J200" i="1"/>
  <c r="T199" i="1"/>
  <c r="R199" i="1"/>
  <c r="Q199" i="1"/>
  <c r="P199" i="1"/>
  <c r="L199" i="1"/>
  <c r="N199" i="1" s="1"/>
  <c r="J199" i="1"/>
  <c r="T198" i="1"/>
  <c r="Q198" i="1"/>
  <c r="L198" i="1"/>
  <c r="N198" i="1" s="1"/>
  <c r="J198" i="1"/>
  <c r="T197" i="1"/>
  <c r="R197" i="1"/>
  <c r="Q197" i="1"/>
  <c r="P197" i="1"/>
  <c r="L197" i="1"/>
  <c r="N197" i="1" s="1"/>
  <c r="J197" i="1"/>
  <c r="T196" i="1"/>
  <c r="Q196" i="1"/>
  <c r="L196" i="1"/>
  <c r="N196" i="1" s="1"/>
  <c r="J196" i="1"/>
  <c r="T195" i="1"/>
  <c r="R195" i="1"/>
  <c r="Q195" i="1"/>
  <c r="P195" i="1"/>
  <c r="L195" i="1"/>
  <c r="N195" i="1" s="1"/>
  <c r="J195" i="1"/>
  <c r="T194" i="1"/>
  <c r="Q194" i="1"/>
  <c r="L194" i="1"/>
  <c r="N194" i="1" s="1"/>
  <c r="J194" i="1"/>
  <c r="T193" i="1"/>
  <c r="R193" i="1"/>
  <c r="Q193" i="1"/>
  <c r="P193" i="1"/>
  <c r="L193" i="1"/>
  <c r="N193" i="1" s="1"/>
  <c r="J193" i="1"/>
  <c r="T192" i="1"/>
  <c r="S192" i="1"/>
  <c r="V192" i="1" s="1"/>
  <c r="R192" i="1"/>
  <c r="Q192" i="1"/>
  <c r="P192" i="1"/>
  <c r="L192" i="1"/>
  <c r="N192" i="1" s="1"/>
  <c r="J192" i="1"/>
  <c r="T191" i="1"/>
  <c r="Q191" i="1"/>
  <c r="L191" i="1"/>
  <c r="N191" i="1" s="1"/>
  <c r="J191" i="1"/>
  <c r="T190" i="1"/>
  <c r="R190" i="1"/>
  <c r="Q190" i="1"/>
  <c r="P190" i="1"/>
  <c r="L190" i="1"/>
  <c r="N190" i="1" s="1"/>
  <c r="J190" i="1"/>
  <c r="T189" i="1"/>
  <c r="Q189" i="1"/>
  <c r="L189" i="1"/>
  <c r="N189" i="1" s="1"/>
  <c r="J189" i="1"/>
  <c r="T188" i="1"/>
  <c r="R188" i="1"/>
  <c r="Q188" i="1"/>
  <c r="P188" i="1"/>
  <c r="L188" i="1"/>
  <c r="N188" i="1" s="1"/>
  <c r="J188" i="1"/>
  <c r="T187" i="1"/>
  <c r="Q187" i="1"/>
  <c r="L187" i="1"/>
  <c r="N187" i="1" s="1"/>
  <c r="J187" i="1"/>
  <c r="T186" i="1"/>
  <c r="R186" i="1"/>
  <c r="Q186" i="1"/>
  <c r="P186" i="1"/>
  <c r="L186" i="1"/>
  <c r="N186" i="1" s="1"/>
  <c r="J186" i="1"/>
  <c r="T185" i="1"/>
  <c r="Q185" i="1"/>
  <c r="L185" i="1"/>
  <c r="N185" i="1" s="1"/>
  <c r="J185" i="1"/>
  <c r="T184" i="1"/>
  <c r="R184" i="1"/>
  <c r="Q184" i="1"/>
  <c r="P184" i="1"/>
  <c r="L184" i="1"/>
  <c r="N184" i="1" s="1"/>
  <c r="J184" i="1"/>
  <c r="T183" i="1"/>
  <c r="Q183" i="1"/>
  <c r="L183" i="1"/>
  <c r="N183" i="1" s="1"/>
  <c r="J183" i="1"/>
  <c r="T182" i="1"/>
  <c r="R182" i="1"/>
  <c r="Q182" i="1"/>
  <c r="P182" i="1"/>
  <c r="L182" i="1"/>
  <c r="N182" i="1" s="1"/>
  <c r="J182" i="1"/>
  <c r="T181" i="1"/>
  <c r="Q181" i="1"/>
  <c r="L181" i="1"/>
  <c r="N181" i="1" s="1"/>
  <c r="J181" i="1"/>
  <c r="T180" i="1"/>
  <c r="R180" i="1"/>
  <c r="Q180" i="1"/>
  <c r="P180" i="1"/>
  <c r="L180" i="1"/>
  <c r="N180" i="1" s="1"/>
  <c r="J180" i="1"/>
  <c r="T179" i="1"/>
  <c r="Q179" i="1"/>
  <c r="L179" i="1"/>
  <c r="N179" i="1" s="1"/>
  <c r="J179" i="1"/>
  <c r="T178" i="1"/>
  <c r="S178" i="1" s="1"/>
  <c r="V178" i="1" s="1"/>
  <c r="R178" i="1"/>
  <c r="Q178" i="1"/>
  <c r="P178" i="1"/>
  <c r="L178" i="1"/>
  <c r="N178" i="1" s="1"/>
  <c r="J178" i="1"/>
  <c r="H178" i="1"/>
  <c r="T177" i="1"/>
  <c r="S177" i="1" s="1"/>
  <c r="V177" i="1" s="1"/>
  <c r="Q177" i="1"/>
  <c r="L177" i="1"/>
  <c r="N177" i="1" s="1"/>
  <c r="J177" i="1"/>
  <c r="T176" i="1"/>
  <c r="S176" i="1" s="1"/>
  <c r="V176" i="1" s="1"/>
  <c r="R176" i="1"/>
  <c r="Q176" i="1"/>
  <c r="P176" i="1"/>
  <c r="L176" i="1"/>
  <c r="N176" i="1" s="1"/>
  <c r="J176" i="1"/>
  <c r="T175" i="1"/>
  <c r="S175" i="1" s="1"/>
  <c r="V175" i="1" s="1"/>
  <c r="Q175" i="1"/>
  <c r="L175" i="1"/>
  <c r="N175" i="1" s="1"/>
  <c r="J175" i="1"/>
  <c r="H175" i="1"/>
  <c r="T174" i="1"/>
  <c r="S174" i="1" s="1"/>
  <c r="V174" i="1" s="1"/>
  <c r="R174" i="1"/>
  <c r="Q174" i="1"/>
  <c r="P174" i="1"/>
  <c r="L174" i="1"/>
  <c r="N174" i="1" s="1"/>
  <c r="J174" i="1"/>
  <c r="T173" i="1"/>
  <c r="S173" i="1" s="1"/>
  <c r="V173" i="1" s="1"/>
  <c r="Q173" i="1"/>
  <c r="L173" i="1"/>
  <c r="N173" i="1" s="1"/>
  <c r="J173" i="1"/>
  <c r="T172" i="1"/>
  <c r="S172" i="1" s="1"/>
  <c r="V172" i="1" s="1"/>
  <c r="R172" i="1"/>
  <c r="Q172" i="1"/>
  <c r="P172" i="1"/>
  <c r="L172" i="1"/>
  <c r="N172" i="1" s="1"/>
  <c r="J172" i="1"/>
  <c r="T171" i="1"/>
  <c r="S171" i="1" s="1"/>
  <c r="V171" i="1" s="1"/>
  <c r="Q171" i="1"/>
  <c r="L171" i="1"/>
  <c r="N171" i="1" s="1"/>
  <c r="J171" i="1"/>
  <c r="T170" i="1"/>
  <c r="S170" i="1" s="1"/>
  <c r="V170" i="1" s="1"/>
  <c r="R170" i="1"/>
  <c r="Q170" i="1"/>
  <c r="P170" i="1"/>
  <c r="L170" i="1"/>
  <c r="N170" i="1" s="1"/>
  <c r="J170" i="1"/>
  <c r="T169" i="1"/>
  <c r="S169" i="1" s="1"/>
  <c r="V169" i="1" s="1"/>
  <c r="Q169" i="1"/>
  <c r="L169" i="1"/>
  <c r="N169" i="1" s="1"/>
  <c r="J169" i="1"/>
  <c r="T168" i="1"/>
  <c r="S168" i="1" s="1"/>
  <c r="V168" i="1" s="1"/>
  <c r="R168" i="1"/>
  <c r="Q168" i="1"/>
  <c r="P168" i="1"/>
  <c r="L168" i="1"/>
  <c r="N168" i="1" s="1"/>
  <c r="J168" i="1"/>
  <c r="T167" i="1"/>
  <c r="S167" i="1" s="1"/>
  <c r="V167" i="1" s="1"/>
  <c r="Q167" i="1"/>
  <c r="L167" i="1"/>
  <c r="N167" i="1" s="1"/>
  <c r="J167" i="1"/>
  <c r="T166" i="1"/>
  <c r="S166" i="1" s="1"/>
  <c r="V166" i="1" s="1"/>
  <c r="R166" i="1"/>
  <c r="Q166" i="1"/>
  <c r="P166" i="1"/>
  <c r="L166" i="1"/>
  <c r="N166" i="1" s="1"/>
  <c r="J166" i="1"/>
  <c r="T165" i="1"/>
  <c r="S165" i="1" s="1"/>
  <c r="V165" i="1" s="1"/>
  <c r="Q165" i="1"/>
  <c r="P165" i="1"/>
  <c r="N165" i="1"/>
  <c r="L165" i="1"/>
  <c r="R165" i="1" s="1"/>
  <c r="J165" i="1"/>
  <c r="H165" i="1"/>
  <c r="T164" i="1"/>
  <c r="S164" i="1" s="1"/>
  <c r="V164" i="1" s="1"/>
  <c r="Q164" i="1"/>
  <c r="L164" i="1"/>
  <c r="R164" i="1" s="1"/>
  <c r="J164" i="1"/>
  <c r="H164" i="1"/>
  <c r="T163" i="1"/>
  <c r="S163" i="1" s="1"/>
  <c r="V163" i="1" s="1"/>
  <c r="Q163" i="1"/>
  <c r="L163" i="1"/>
  <c r="P163" i="1" s="1"/>
  <c r="J163" i="1"/>
  <c r="T162" i="1"/>
  <c r="S162" i="1" s="1"/>
  <c r="V162" i="1" s="1"/>
  <c r="Q162" i="1"/>
  <c r="P162" i="1"/>
  <c r="L162" i="1"/>
  <c r="R162" i="1" s="1"/>
  <c r="J162" i="1"/>
  <c r="T161" i="1"/>
  <c r="S161" i="1" s="1"/>
  <c r="V161" i="1" s="1"/>
  <c r="Q161" i="1"/>
  <c r="L161" i="1"/>
  <c r="P161" i="1" s="1"/>
  <c r="J161" i="1"/>
  <c r="T160" i="1"/>
  <c r="S160" i="1" s="1"/>
  <c r="V160" i="1" s="1"/>
  <c r="Q160" i="1"/>
  <c r="P160" i="1"/>
  <c r="L160" i="1"/>
  <c r="R160" i="1" s="1"/>
  <c r="J160" i="1"/>
  <c r="T159" i="1"/>
  <c r="S159" i="1" s="1"/>
  <c r="V159" i="1" s="1"/>
  <c r="Q159" i="1"/>
  <c r="L159" i="1"/>
  <c r="P159" i="1" s="1"/>
  <c r="J159" i="1"/>
  <c r="H159" i="1"/>
  <c r="T158" i="1"/>
  <c r="S158" i="1" s="1"/>
  <c r="V158" i="1" s="1"/>
  <c r="Q158" i="1"/>
  <c r="L158" i="1"/>
  <c r="R158" i="1" s="1"/>
  <c r="J158" i="1"/>
  <c r="T157" i="1"/>
  <c r="S157" i="1" s="1"/>
  <c r="V157" i="1" s="1"/>
  <c r="Q157" i="1"/>
  <c r="P157" i="1"/>
  <c r="L157" i="1"/>
  <c r="N157" i="1" s="1"/>
  <c r="J157" i="1"/>
  <c r="T156" i="1"/>
  <c r="S156" i="1" s="1"/>
  <c r="V156" i="1" s="1"/>
  <c r="Q156" i="1"/>
  <c r="L156" i="1"/>
  <c r="R156" i="1" s="1"/>
  <c r="J156" i="1"/>
  <c r="T155" i="1"/>
  <c r="S155" i="1" s="1"/>
  <c r="V155" i="1" s="1"/>
  <c r="Q155" i="1"/>
  <c r="P155" i="1"/>
  <c r="L155" i="1"/>
  <c r="N155" i="1" s="1"/>
  <c r="J155" i="1"/>
  <c r="T154" i="1"/>
  <c r="S154" i="1" s="1"/>
  <c r="V154" i="1" s="1"/>
  <c r="Q154" i="1"/>
  <c r="L154" i="1"/>
  <c r="R154" i="1" s="1"/>
  <c r="J154" i="1"/>
  <c r="T153" i="1"/>
  <c r="S153" i="1" s="1"/>
  <c r="V153" i="1" s="1"/>
  <c r="Q153" i="1"/>
  <c r="P153" i="1"/>
  <c r="L153" i="1"/>
  <c r="N153" i="1" s="1"/>
  <c r="J153" i="1"/>
  <c r="H153" i="1"/>
  <c r="T152" i="1"/>
  <c r="S152" i="1" s="1"/>
  <c r="V152" i="1" s="1"/>
  <c r="Q152" i="1"/>
  <c r="L152" i="1"/>
  <c r="R152" i="1" s="1"/>
  <c r="J152" i="1"/>
  <c r="T151" i="1"/>
  <c r="S151" i="1" s="1"/>
  <c r="V151" i="1" s="1"/>
  <c r="Q151" i="1"/>
  <c r="P151" i="1"/>
  <c r="L151" i="1"/>
  <c r="N151" i="1" s="1"/>
  <c r="J151" i="1"/>
  <c r="T150" i="1"/>
  <c r="S150" i="1" s="1"/>
  <c r="V150" i="1" s="1"/>
  <c r="Q150" i="1"/>
  <c r="L150" i="1"/>
  <c r="R150" i="1" s="1"/>
  <c r="J150" i="1"/>
  <c r="T149" i="1"/>
  <c r="S149" i="1" s="1"/>
  <c r="V149" i="1" s="1"/>
  <c r="Q149" i="1"/>
  <c r="P149" i="1"/>
  <c r="L149" i="1"/>
  <c r="N149" i="1" s="1"/>
  <c r="J149" i="1"/>
  <c r="T148" i="1"/>
  <c r="S148" i="1" s="1"/>
  <c r="V148" i="1" s="1"/>
  <c r="Q148" i="1"/>
  <c r="P148" i="1"/>
  <c r="L148" i="1"/>
  <c r="R148" i="1" s="1"/>
  <c r="J148" i="1"/>
  <c r="T147" i="1"/>
  <c r="S147" i="1" s="1"/>
  <c r="V147" i="1" s="1"/>
  <c r="Q147" i="1"/>
  <c r="P147" i="1"/>
  <c r="L147" i="1"/>
  <c r="N147" i="1" s="1"/>
  <c r="J147" i="1"/>
  <c r="T146" i="1"/>
  <c r="S146" i="1" s="1"/>
  <c r="V146" i="1" s="1"/>
  <c r="Q146" i="1"/>
  <c r="L146" i="1"/>
  <c r="R146" i="1" s="1"/>
  <c r="J146" i="1"/>
  <c r="T145" i="1"/>
  <c r="S145" i="1" s="1"/>
  <c r="V145" i="1" s="1"/>
  <c r="Q145" i="1"/>
  <c r="P145" i="1"/>
  <c r="L145" i="1"/>
  <c r="N145" i="1" s="1"/>
  <c r="J145" i="1"/>
  <c r="H145" i="1"/>
  <c r="T144" i="1"/>
  <c r="S144" i="1" s="1"/>
  <c r="V144" i="1" s="1"/>
  <c r="Q144" i="1"/>
  <c r="L144" i="1"/>
  <c r="R144" i="1" s="1"/>
  <c r="J144" i="1"/>
  <c r="T143" i="1"/>
  <c r="S143" i="1" s="1"/>
  <c r="V143" i="1" s="1"/>
  <c r="Q143" i="1"/>
  <c r="P143" i="1"/>
  <c r="L143" i="1"/>
  <c r="N143" i="1" s="1"/>
  <c r="J143" i="1"/>
  <c r="T142" i="1"/>
  <c r="S142" i="1" s="1"/>
  <c r="V142" i="1" s="1"/>
  <c r="Q142" i="1"/>
  <c r="L142" i="1"/>
  <c r="R142" i="1" s="1"/>
  <c r="J142" i="1"/>
  <c r="H142" i="1"/>
  <c r="T141" i="1"/>
  <c r="S141" i="1" s="1"/>
  <c r="V141" i="1" s="1"/>
  <c r="Q141" i="1"/>
  <c r="P141" i="1"/>
  <c r="L141" i="1"/>
  <c r="N141" i="1" s="1"/>
  <c r="J141" i="1"/>
  <c r="T140" i="1"/>
  <c r="S140" i="1" s="1"/>
  <c r="V140" i="1" s="1"/>
  <c r="Q140" i="1"/>
  <c r="L140" i="1"/>
  <c r="R140" i="1" s="1"/>
  <c r="J140" i="1"/>
  <c r="T139" i="1"/>
  <c r="S139" i="1" s="1"/>
  <c r="V139" i="1" s="1"/>
  <c r="Q139" i="1"/>
  <c r="P139" i="1"/>
  <c r="L139" i="1"/>
  <c r="N139" i="1" s="1"/>
  <c r="J139" i="1"/>
  <c r="T138" i="1"/>
  <c r="S138" i="1" s="1"/>
  <c r="V138" i="1" s="1"/>
  <c r="Q138" i="1"/>
  <c r="P138" i="1"/>
  <c r="L138" i="1"/>
  <c r="R138" i="1" s="1"/>
  <c r="J138" i="1"/>
  <c r="H138" i="1"/>
  <c r="T137" i="1"/>
  <c r="S137" i="1"/>
  <c r="V137" i="1" s="1"/>
  <c r="Q137" i="1"/>
  <c r="L137" i="1"/>
  <c r="P137" i="1" s="1"/>
  <c r="J137" i="1"/>
  <c r="H137" i="1"/>
  <c r="T136" i="1"/>
  <c r="S136" i="1" s="1"/>
  <c r="V136" i="1" s="1"/>
  <c r="Q136" i="1"/>
  <c r="P136" i="1"/>
  <c r="L136" i="1"/>
  <c r="R136" i="1" s="1"/>
  <c r="J136" i="1"/>
  <c r="T135" i="1"/>
  <c r="S135" i="1" s="1"/>
  <c r="V135" i="1" s="1"/>
  <c r="Q135" i="1"/>
  <c r="L135" i="1"/>
  <c r="P135" i="1" s="1"/>
  <c r="J135" i="1"/>
  <c r="H135" i="1"/>
  <c r="T134" i="1"/>
  <c r="S134" i="1" s="1"/>
  <c r="V134" i="1" s="1"/>
  <c r="Q134" i="1"/>
  <c r="P134" i="1"/>
  <c r="L134" i="1"/>
  <c r="R134" i="1" s="1"/>
  <c r="J134" i="1"/>
  <c r="T133" i="1"/>
  <c r="S133" i="1" s="1"/>
  <c r="V133" i="1" s="1"/>
  <c r="Q133" i="1"/>
  <c r="P133" i="1"/>
  <c r="L133" i="1"/>
  <c r="N133" i="1" s="1"/>
  <c r="J133" i="1"/>
  <c r="T132" i="1"/>
  <c r="S132" i="1" s="1"/>
  <c r="V132" i="1" s="1"/>
  <c r="Q132" i="1"/>
  <c r="L132" i="1"/>
  <c r="R132" i="1" s="1"/>
  <c r="J132" i="1"/>
  <c r="T131" i="1"/>
  <c r="S131" i="1" s="1"/>
  <c r="V131" i="1" s="1"/>
  <c r="Q131" i="1"/>
  <c r="P131" i="1"/>
  <c r="L131" i="1"/>
  <c r="N131" i="1" s="1"/>
  <c r="J131" i="1"/>
  <c r="H131" i="1"/>
  <c r="T130" i="1"/>
  <c r="S130" i="1" s="1"/>
  <c r="V130" i="1" s="1"/>
  <c r="R130" i="1"/>
  <c r="Q130" i="1"/>
  <c r="L130" i="1"/>
  <c r="P130" i="1" s="1"/>
  <c r="J130" i="1"/>
  <c r="T129" i="1"/>
  <c r="S129" i="1" s="1"/>
  <c r="V129" i="1" s="1"/>
  <c r="Q129" i="1"/>
  <c r="P129" i="1"/>
  <c r="L129" i="1"/>
  <c r="N129" i="1" s="1"/>
  <c r="J129" i="1"/>
  <c r="H129" i="1"/>
  <c r="T128" i="1"/>
  <c r="S128" i="1" s="1"/>
  <c r="V128" i="1" s="1"/>
  <c r="Q128" i="1"/>
  <c r="L128" i="1"/>
  <c r="R128" i="1" s="1"/>
  <c r="J128" i="1"/>
  <c r="T127" i="1"/>
  <c r="S127" i="1" s="1"/>
  <c r="V127" i="1" s="1"/>
  <c r="Q127" i="1"/>
  <c r="P127" i="1"/>
  <c r="L127" i="1"/>
  <c r="N127" i="1" s="1"/>
  <c r="J127" i="1"/>
  <c r="T126" i="1"/>
  <c r="S126" i="1" s="1"/>
  <c r="V126" i="1" s="1"/>
  <c r="Q126" i="1"/>
  <c r="L126" i="1"/>
  <c r="R126" i="1" s="1"/>
  <c r="J126" i="1"/>
  <c r="T125" i="1"/>
  <c r="S125" i="1" s="1"/>
  <c r="V125" i="1" s="1"/>
  <c r="Q125" i="1"/>
  <c r="P125" i="1"/>
  <c r="L125" i="1"/>
  <c r="N125" i="1" s="1"/>
  <c r="J125" i="1"/>
  <c r="T124" i="1"/>
  <c r="S124" i="1" s="1"/>
  <c r="V124" i="1" s="1"/>
  <c r="Q124" i="1"/>
  <c r="L124" i="1"/>
  <c r="R124" i="1" s="1"/>
  <c r="J124" i="1"/>
  <c r="T123" i="1"/>
  <c r="S123" i="1" s="1"/>
  <c r="V123" i="1" s="1"/>
  <c r="Q123" i="1"/>
  <c r="P123" i="1"/>
  <c r="L123" i="1"/>
  <c r="N123" i="1" s="1"/>
  <c r="J123" i="1"/>
  <c r="T122" i="1"/>
  <c r="S122" i="1" s="1"/>
  <c r="V122" i="1" s="1"/>
  <c r="Q122" i="1"/>
  <c r="L122" i="1"/>
  <c r="R122" i="1" s="1"/>
  <c r="J122" i="1"/>
  <c r="H122" i="1"/>
  <c r="T121" i="1"/>
  <c r="S121" i="1" s="1"/>
  <c r="V121" i="1" s="1"/>
  <c r="Q121" i="1"/>
  <c r="P121" i="1"/>
  <c r="L121" i="1"/>
  <c r="N121" i="1" s="1"/>
  <c r="J121" i="1"/>
  <c r="T120" i="1"/>
  <c r="S120" i="1" s="1"/>
  <c r="V120" i="1" s="1"/>
  <c r="Q120" i="1"/>
  <c r="L120" i="1"/>
  <c r="R120" i="1" s="1"/>
  <c r="J120" i="1"/>
  <c r="T119" i="1"/>
  <c r="S119" i="1" s="1"/>
  <c r="V119" i="1" s="1"/>
  <c r="Q119" i="1"/>
  <c r="P119" i="1"/>
  <c r="L119" i="1"/>
  <c r="N119" i="1" s="1"/>
  <c r="J119" i="1"/>
  <c r="T118" i="1"/>
  <c r="S118" i="1" s="1"/>
  <c r="V118" i="1" s="1"/>
  <c r="Q118" i="1"/>
  <c r="L118" i="1"/>
  <c r="P118" i="1" s="1"/>
  <c r="J118" i="1"/>
  <c r="T117" i="1"/>
  <c r="S117" i="1" s="1"/>
  <c r="V117" i="1" s="1"/>
  <c r="Q117" i="1"/>
  <c r="P117" i="1"/>
  <c r="L117" i="1"/>
  <c r="N117" i="1" s="1"/>
  <c r="J117" i="1"/>
  <c r="T116" i="1"/>
  <c r="S116" i="1" s="1"/>
  <c r="V116" i="1" s="1"/>
  <c r="Q116" i="1"/>
  <c r="L116" i="1"/>
  <c r="R116" i="1" s="1"/>
  <c r="J116" i="1"/>
  <c r="T115" i="1"/>
  <c r="S115" i="1" s="1"/>
  <c r="V115" i="1" s="1"/>
  <c r="Q115" i="1"/>
  <c r="P115" i="1"/>
  <c r="L115" i="1"/>
  <c r="N115" i="1" s="1"/>
  <c r="J115" i="1"/>
  <c r="T114" i="1"/>
  <c r="S114" i="1" s="1"/>
  <c r="V114" i="1" s="1"/>
  <c r="Q114" i="1"/>
  <c r="L114" i="1"/>
  <c r="P114" i="1" s="1"/>
  <c r="J114" i="1"/>
  <c r="T113" i="1"/>
  <c r="S113" i="1" s="1"/>
  <c r="V113" i="1" s="1"/>
  <c r="Q113" i="1"/>
  <c r="P113" i="1"/>
  <c r="L113" i="1"/>
  <c r="N113" i="1" s="1"/>
  <c r="J113" i="1"/>
  <c r="T112" i="1"/>
  <c r="S112" i="1" s="1"/>
  <c r="V112" i="1" s="1"/>
  <c r="Q112" i="1"/>
  <c r="L112" i="1"/>
  <c r="P112" i="1" s="1"/>
  <c r="J112" i="1"/>
  <c r="T111" i="1"/>
  <c r="S111" i="1"/>
  <c r="V111" i="1" s="1"/>
  <c r="L111" i="1"/>
  <c r="P111" i="1" s="1"/>
  <c r="J111" i="1"/>
  <c r="T110" i="1"/>
  <c r="S110" i="1"/>
  <c r="V110" i="1" s="1"/>
  <c r="L110" i="1"/>
  <c r="P110" i="1" s="1"/>
  <c r="J110" i="1"/>
  <c r="T109" i="1"/>
  <c r="S109" i="1"/>
  <c r="V109" i="1" s="1"/>
  <c r="L109" i="1"/>
  <c r="P109" i="1" s="1"/>
  <c r="J109" i="1"/>
  <c r="T108" i="1"/>
  <c r="S108" i="1"/>
  <c r="V108" i="1" s="1"/>
  <c r="R108" i="1"/>
  <c r="Q108" i="1"/>
  <c r="P108" i="1"/>
  <c r="L108" i="1"/>
  <c r="N108" i="1" s="1"/>
  <c r="J108" i="1"/>
  <c r="V107" i="1"/>
  <c r="T107" i="1"/>
  <c r="S107" i="1"/>
  <c r="Q107" i="1"/>
  <c r="L107" i="1"/>
  <c r="R107" i="1" s="1"/>
  <c r="J107" i="1"/>
  <c r="T106" i="1"/>
  <c r="S106" i="1"/>
  <c r="V106" i="1" s="1"/>
  <c r="Q106" i="1"/>
  <c r="P106" i="1"/>
  <c r="L106" i="1"/>
  <c r="N106" i="1" s="1"/>
  <c r="J106" i="1"/>
  <c r="T105" i="1"/>
  <c r="Q105" i="1"/>
  <c r="L105" i="1"/>
  <c r="P105" i="1" s="1"/>
  <c r="J105" i="1"/>
  <c r="T104" i="1"/>
  <c r="Q104" i="1"/>
  <c r="P104" i="1"/>
  <c r="L104" i="1"/>
  <c r="N104" i="1" s="1"/>
  <c r="J104" i="1"/>
  <c r="T103" i="1"/>
  <c r="Q103" i="1"/>
  <c r="L103" i="1"/>
  <c r="R103" i="1" s="1"/>
  <c r="J103" i="1"/>
  <c r="T102" i="1"/>
  <c r="Q102" i="1"/>
  <c r="P102" i="1"/>
  <c r="L102" i="1"/>
  <c r="N102" i="1" s="1"/>
  <c r="J102" i="1"/>
  <c r="T101" i="1"/>
  <c r="Q101" i="1"/>
  <c r="L101" i="1"/>
  <c r="R101" i="1" s="1"/>
  <c r="J101" i="1"/>
  <c r="T100" i="1"/>
  <c r="Q100" i="1"/>
  <c r="P100" i="1"/>
  <c r="L100" i="1"/>
  <c r="N100" i="1" s="1"/>
  <c r="J100" i="1"/>
  <c r="T99" i="1"/>
  <c r="Q99" i="1"/>
  <c r="L99" i="1"/>
  <c r="R99" i="1" s="1"/>
  <c r="J99" i="1"/>
  <c r="T98" i="1"/>
  <c r="Q98" i="1"/>
  <c r="P98" i="1"/>
  <c r="L98" i="1"/>
  <c r="N98" i="1" s="1"/>
  <c r="J98" i="1"/>
  <c r="T97" i="1"/>
  <c r="Q97" i="1"/>
  <c r="L97" i="1"/>
  <c r="P97" i="1" s="1"/>
  <c r="J97" i="1"/>
  <c r="T96" i="1"/>
  <c r="Q96" i="1"/>
  <c r="P96" i="1"/>
  <c r="L96" i="1"/>
  <c r="N96" i="1" s="1"/>
  <c r="J96" i="1"/>
  <c r="T95" i="1"/>
  <c r="Q95" i="1"/>
  <c r="L95" i="1"/>
  <c r="R95" i="1" s="1"/>
  <c r="J95" i="1"/>
  <c r="T94" i="1"/>
  <c r="Q94" i="1"/>
  <c r="P94" i="1"/>
  <c r="L94" i="1"/>
  <c r="N94" i="1" s="1"/>
  <c r="J94" i="1"/>
  <c r="H94" i="1"/>
  <c r="T93" i="1"/>
  <c r="Q93" i="1"/>
  <c r="L93" i="1"/>
  <c r="J93" i="1"/>
  <c r="T92" i="1"/>
  <c r="Q92" i="1"/>
  <c r="P92" i="1"/>
  <c r="L92" i="1"/>
  <c r="N92" i="1" s="1"/>
  <c r="J92" i="1"/>
  <c r="T91" i="1"/>
  <c r="Q91" i="1"/>
  <c r="L91" i="1"/>
  <c r="J91" i="1"/>
  <c r="T90" i="1"/>
  <c r="Q90" i="1"/>
  <c r="P90" i="1"/>
  <c r="L90" i="1"/>
  <c r="N90" i="1" s="1"/>
  <c r="J90" i="1"/>
  <c r="T89" i="1"/>
  <c r="R89" i="1"/>
  <c r="Q89" i="1"/>
  <c r="L89" i="1"/>
  <c r="J89" i="1"/>
  <c r="T88" i="1"/>
  <c r="Q88" i="1"/>
  <c r="P88" i="1"/>
  <c r="L88" i="1"/>
  <c r="N88" i="1" s="1"/>
  <c r="J88" i="1"/>
  <c r="T87" i="1"/>
  <c r="Q87" i="1"/>
  <c r="L87" i="1"/>
  <c r="R87" i="1" s="1"/>
  <c r="J87" i="1"/>
  <c r="T86" i="1"/>
  <c r="Q86" i="1"/>
  <c r="P86" i="1"/>
  <c r="L86" i="1"/>
  <c r="N86" i="1" s="1"/>
  <c r="J86" i="1"/>
  <c r="T85" i="1"/>
  <c r="Q85" i="1"/>
  <c r="L85" i="1"/>
  <c r="J85" i="1"/>
  <c r="T84" i="1"/>
  <c r="Q84" i="1"/>
  <c r="P84" i="1"/>
  <c r="L84" i="1"/>
  <c r="N84" i="1" s="1"/>
  <c r="J84" i="1"/>
  <c r="T83" i="1"/>
  <c r="Q83" i="1"/>
  <c r="L83" i="1"/>
  <c r="J83" i="1"/>
  <c r="T82" i="1"/>
  <c r="Q82" i="1"/>
  <c r="P82" i="1"/>
  <c r="L82" i="1"/>
  <c r="N82" i="1" s="1"/>
  <c r="J82" i="1"/>
  <c r="T81" i="1"/>
  <c r="R81" i="1"/>
  <c r="Q81" i="1"/>
  <c r="L81" i="1"/>
  <c r="J81" i="1"/>
  <c r="T80" i="1"/>
  <c r="Q80" i="1"/>
  <c r="P80" i="1"/>
  <c r="L80" i="1"/>
  <c r="N80" i="1" s="1"/>
  <c r="J80" i="1"/>
  <c r="T79" i="1"/>
  <c r="Q79" i="1"/>
  <c r="L79" i="1"/>
  <c r="R79" i="1" s="1"/>
  <c r="J79" i="1"/>
  <c r="T78" i="1"/>
  <c r="Q78" i="1"/>
  <c r="P78" i="1"/>
  <c r="L78" i="1"/>
  <c r="N78" i="1" s="1"/>
  <c r="J78" i="1"/>
  <c r="T77" i="1"/>
  <c r="Q77" i="1"/>
  <c r="L77" i="1"/>
  <c r="J77" i="1"/>
  <c r="T76" i="1"/>
  <c r="Q76" i="1"/>
  <c r="P76" i="1"/>
  <c r="L76" i="1"/>
  <c r="N76" i="1" s="1"/>
  <c r="J76" i="1"/>
  <c r="T75" i="1"/>
  <c r="R75" i="1"/>
  <c r="Q75" i="1"/>
  <c r="L75" i="1"/>
  <c r="J75" i="1"/>
  <c r="T74" i="1"/>
  <c r="Q74" i="1"/>
  <c r="P74" i="1"/>
  <c r="L74" i="1"/>
  <c r="N74" i="1" s="1"/>
  <c r="J74" i="1"/>
  <c r="T73" i="1"/>
  <c r="R73" i="1"/>
  <c r="Q73" i="1"/>
  <c r="L73" i="1"/>
  <c r="J73" i="1"/>
  <c r="T72" i="1"/>
  <c r="Q72" i="1"/>
  <c r="P72" i="1"/>
  <c r="L72" i="1"/>
  <c r="N72" i="1" s="1"/>
  <c r="J72" i="1"/>
  <c r="T71" i="1"/>
  <c r="Q71" i="1"/>
  <c r="L71" i="1"/>
  <c r="R71" i="1" s="1"/>
  <c r="J71" i="1"/>
  <c r="T70" i="1"/>
  <c r="Q70" i="1"/>
  <c r="P70" i="1"/>
  <c r="L70" i="1"/>
  <c r="N70" i="1" s="1"/>
  <c r="J70" i="1"/>
  <c r="T69" i="1"/>
  <c r="Q69" i="1"/>
  <c r="L69" i="1"/>
  <c r="J69" i="1"/>
  <c r="T68" i="1"/>
  <c r="S68" i="1" s="1"/>
  <c r="V68" i="1" s="1"/>
  <c r="Q68" i="1"/>
  <c r="P68" i="1"/>
  <c r="L68" i="1"/>
  <c r="N68" i="1" s="1"/>
  <c r="J68" i="1"/>
  <c r="H68" i="1"/>
  <c r="T67" i="1"/>
  <c r="R67" i="1"/>
  <c r="Q67" i="1"/>
  <c r="L67" i="1"/>
  <c r="J67" i="1"/>
  <c r="T66" i="1"/>
  <c r="Q66" i="1"/>
  <c r="P66" i="1"/>
  <c r="L66" i="1"/>
  <c r="N66" i="1" s="1"/>
  <c r="J66" i="1"/>
  <c r="T65" i="1"/>
  <c r="R65" i="1"/>
  <c r="Q65" i="1"/>
  <c r="L65" i="1"/>
  <c r="J65" i="1"/>
  <c r="T64" i="1"/>
  <c r="Q64" i="1"/>
  <c r="P64" i="1"/>
  <c r="L64" i="1"/>
  <c r="N64" i="1" s="1"/>
  <c r="J64" i="1"/>
  <c r="T63" i="1"/>
  <c r="Q63" i="1"/>
  <c r="L63" i="1"/>
  <c r="R63" i="1" s="1"/>
  <c r="J63" i="1"/>
  <c r="T62" i="1"/>
  <c r="Q62" i="1"/>
  <c r="P62" i="1"/>
  <c r="L62" i="1"/>
  <c r="N62" i="1" s="1"/>
  <c r="J62" i="1"/>
  <c r="T61" i="1"/>
  <c r="Q61" i="1"/>
  <c r="L61" i="1"/>
  <c r="J61" i="1"/>
  <c r="T60" i="1"/>
  <c r="Q60" i="1"/>
  <c r="P60" i="1"/>
  <c r="L60" i="1"/>
  <c r="N60" i="1" s="1"/>
  <c r="J60" i="1"/>
  <c r="T59" i="1"/>
  <c r="R59" i="1"/>
  <c r="Q59" i="1"/>
  <c r="L59" i="1"/>
  <c r="J59" i="1"/>
  <c r="T58" i="1"/>
  <c r="Q58" i="1"/>
  <c r="P58" i="1"/>
  <c r="L58" i="1"/>
  <c r="N58" i="1" s="1"/>
  <c r="J58" i="1"/>
  <c r="T57" i="1"/>
  <c r="R57" i="1"/>
  <c r="Q57" i="1"/>
  <c r="L57" i="1"/>
  <c r="J57" i="1"/>
  <c r="T56" i="1"/>
  <c r="Q56" i="1"/>
  <c r="P56" i="1"/>
  <c r="L56" i="1"/>
  <c r="N56" i="1" s="1"/>
  <c r="J56" i="1"/>
  <c r="T55" i="1"/>
  <c r="Q55" i="1"/>
  <c r="L55" i="1"/>
  <c r="R55" i="1" s="1"/>
  <c r="J55" i="1"/>
  <c r="T54" i="1"/>
  <c r="Q54" i="1"/>
  <c r="P54" i="1"/>
  <c r="L54" i="1"/>
  <c r="N54" i="1" s="1"/>
  <c r="J54" i="1"/>
  <c r="T53" i="1"/>
  <c r="Q53" i="1"/>
  <c r="L53" i="1"/>
  <c r="J53" i="1"/>
  <c r="T52" i="1"/>
  <c r="Q52" i="1"/>
  <c r="P52" i="1"/>
  <c r="L52" i="1"/>
  <c r="N52" i="1" s="1"/>
  <c r="J52" i="1"/>
  <c r="T51" i="1"/>
  <c r="Q51" i="1"/>
  <c r="L51" i="1"/>
  <c r="J51" i="1"/>
  <c r="T50" i="1"/>
  <c r="Q50" i="1"/>
  <c r="P50" i="1"/>
  <c r="L50" i="1"/>
  <c r="N50" i="1" s="1"/>
  <c r="J50" i="1"/>
  <c r="T49" i="1"/>
  <c r="R49" i="1"/>
  <c r="Q49" i="1"/>
  <c r="L49" i="1"/>
  <c r="J49" i="1"/>
  <c r="T48" i="1"/>
  <c r="S48" i="1" s="1"/>
  <c r="V48" i="1" s="1"/>
  <c r="Q48" i="1"/>
  <c r="P48" i="1"/>
  <c r="L48" i="1"/>
  <c r="N48" i="1" s="1"/>
  <c r="J48" i="1"/>
  <c r="H48" i="1"/>
  <c r="T47" i="1"/>
  <c r="Q47" i="1"/>
  <c r="L47" i="1"/>
  <c r="R47" i="1" s="1"/>
  <c r="J47" i="1"/>
  <c r="T46" i="1"/>
  <c r="Q46" i="1"/>
  <c r="P46" i="1"/>
  <c r="L46" i="1"/>
  <c r="N46" i="1" s="1"/>
  <c r="J46" i="1"/>
  <c r="T45" i="1"/>
  <c r="Q45" i="1"/>
  <c r="L45" i="1"/>
  <c r="R45" i="1" s="1"/>
  <c r="J45" i="1"/>
  <c r="T44" i="1"/>
  <c r="Q44" i="1"/>
  <c r="P44" i="1"/>
  <c r="L44" i="1"/>
  <c r="N44" i="1" s="1"/>
  <c r="J44" i="1"/>
  <c r="T43" i="1"/>
  <c r="Q43" i="1"/>
  <c r="L43" i="1"/>
  <c r="J43" i="1"/>
  <c r="T42" i="1"/>
  <c r="Q42" i="1"/>
  <c r="P42" i="1"/>
  <c r="L42" i="1"/>
  <c r="N42" i="1" s="1"/>
  <c r="J42" i="1"/>
  <c r="T41" i="1"/>
  <c r="R41" i="1"/>
  <c r="Q41" i="1"/>
  <c r="L41" i="1"/>
  <c r="J41" i="1"/>
  <c r="T40" i="1"/>
  <c r="Q40" i="1"/>
  <c r="P40" i="1"/>
  <c r="L40" i="1"/>
  <c r="N40" i="1" s="1"/>
  <c r="J40" i="1"/>
  <c r="T39" i="1"/>
  <c r="Q39" i="1"/>
  <c r="L39" i="1"/>
  <c r="R39" i="1" s="1"/>
  <c r="J39" i="1"/>
  <c r="T38" i="1"/>
  <c r="Q38" i="1"/>
  <c r="P38" i="1"/>
  <c r="L38" i="1"/>
  <c r="N38" i="1" s="1"/>
  <c r="J38" i="1"/>
  <c r="T37" i="1"/>
  <c r="Q37" i="1"/>
  <c r="L37" i="1"/>
  <c r="J37" i="1"/>
  <c r="T36" i="1"/>
  <c r="S36" i="1" s="1"/>
  <c r="V36" i="1" s="1"/>
  <c r="Q36" i="1"/>
  <c r="P36" i="1"/>
  <c r="L36" i="1"/>
  <c r="N36" i="1" s="1"/>
  <c r="J36" i="1"/>
  <c r="H36" i="1"/>
  <c r="S35" i="1"/>
  <c r="V35" i="1" s="1"/>
  <c r="Q35" i="1"/>
  <c r="R35" i="1" s="1"/>
  <c r="P35" i="1"/>
  <c r="N35" i="1"/>
  <c r="L35" i="1"/>
  <c r="J35" i="1"/>
  <c r="T34" i="1"/>
  <c r="S34" i="1"/>
  <c r="V34" i="1" s="1"/>
  <c r="Q34" i="1"/>
  <c r="R34" i="1" s="1"/>
  <c r="N34" i="1"/>
  <c r="L34" i="1"/>
  <c r="P34" i="1" s="1"/>
  <c r="J34" i="1"/>
  <c r="V33" i="1"/>
  <c r="T33" i="1"/>
  <c r="S33" i="1"/>
  <c r="Q33" i="1"/>
  <c r="R33" i="1" s="1"/>
  <c r="P33" i="1"/>
  <c r="N33" i="1"/>
  <c r="L33" i="1"/>
  <c r="J33" i="1"/>
  <c r="T32" i="1"/>
  <c r="S32" i="1"/>
  <c r="V32" i="1" s="1"/>
  <c r="Q32" i="1"/>
  <c r="R32" i="1" s="1"/>
  <c r="N32" i="1"/>
  <c r="L32" i="1"/>
  <c r="P32" i="1" s="1"/>
  <c r="J32" i="1"/>
  <c r="V31" i="1"/>
  <c r="S31" i="1"/>
  <c r="Q31" i="1"/>
  <c r="P31" i="1"/>
  <c r="L31" i="1"/>
  <c r="N31" i="1" s="1"/>
  <c r="J31" i="1"/>
  <c r="T30" i="1"/>
  <c r="S30" i="1"/>
  <c r="V30" i="1" s="1"/>
  <c r="Q30" i="1"/>
  <c r="L30" i="1"/>
  <c r="R30" i="1" s="1"/>
  <c r="J30" i="1"/>
  <c r="V29" i="1"/>
  <c r="T29" i="1"/>
  <c r="S29" i="1"/>
  <c r="Q29" i="1"/>
  <c r="P29" i="1"/>
  <c r="L29" i="1"/>
  <c r="N29" i="1" s="1"/>
  <c r="J29" i="1"/>
  <c r="T28" i="1"/>
  <c r="S28" i="1"/>
  <c r="V28" i="1" s="1"/>
  <c r="R28" i="1"/>
  <c r="Q28" i="1"/>
  <c r="L28" i="1"/>
  <c r="J28" i="1"/>
  <c r="V27" i="1"/>
  <c r="T27" i="1"/>
  <c r="S27" i="1"/>
  <c r="Q27" i="1"/>
  <c r="L27" i="1"/>
  <c r="N27" i="1" s="1"/>
  <c r="J27" i="1"/>
  <c r="T26" i="1"/>
  <c r="R26" i="1"/>
  <c r="Q26" i="1"/>
  <c r="P26" i="1"/>
  <c r="L26" i="1"/>
  <c r="N26" i="1" s="1"/>
  <c r="J26" i="1"/>
  <c r="T25" i="1"/>
  <c r="Q25" i="1"/>
  <c r="L25" i="1"/>
  <c r="N25" i="1" s="1"/>
  <c r="J25" i="1"/>
  <c r="T24" i="1"/>
  <c r="R24" i="1"/>
  <c r="Q24" i="1"/>
  <c r="P24" i="1"/>
  <c r="L24" i="1"/>
  <c r="N24" i="1" s="1"/>
  <c r="J24" i="1"/>
  <c r="T23" i="1"/>
  <c r="S23" i="1" s="1"/>
  <c r="V23" i="1" s="1"/>
  <c r="Q23" i="1"/>
  <c r="L23" i="1"/>
  <c r="N23" i="1" s="1"/>
  <c r="J23" i="1"/>
  <c r="H23" i="1"/>
  <c r="T22" i="1"/>
  <c r="R22" i="1"/>
  <c r="Q22" i="1"/>
  <c r="P22" i="1"/>
  <c r="L22" i="1"/>
  <c r="N22" i="1" s="1"/>
  <c r="J22" i="1"/>
  <c r="T21" i="1"/>
  <c r="Q21" i="1"/>
  <c r="L21" i="1"/>
  <c r="N21" i="1" s="1"/>
  <c r="J21" i="1"/>
  <c r="T20" i="1"/>
  <c r="R20" i="1"/>
  <c r="Q20" i="1"/>
  <c r="P20" i="1"/>
  <c r="L20" i="1"/>
  <c r="N20" i="1" s="1"/>
  <c r="J20" i="1"/>
  <c r="T19" i="1"/>
  <c r="Q19" i="1"/>
  <c r="L19" i="1"/>
  <c r="N19" i="1" s="1"/>
  <c r="J19" i="1"/>
  <c r="T18" i="1"/>
  <c r="R18" i="1"/>
  <c r="Q18" i="1"/>
  <c r="P18" i="1"/>
  <c r="L18" i="1"/>
  <c r="N18" i="1" s="1"/>
  <c r="J18" i="1"/>
  <c r="T17" i="1"/>
  <c r="Q17" i="1"/>
  <c r="L17" i="1"/>
  <c r="N17" i="1" s="1"/>
  <c r="J17" i="1"/>
  <c r="T16" i="1"/>
  <c r="R16" i="1"/>
  <c r="Q16" i="1"/>
  <c r="P16" i="1"/>
  <c r="L16" i="1"/>
  <c r="N16" i="1" s="1"/>
  <c r="J16" i="1"/>
  <c r="T15" i="1"/>
  <c r="Q15" i="1"/>
  <c r="L15" i="1"/>
  <c r="N15" i="1" s="1"/>
  <c r="J15" i="1"/>
  <c r="T14" i="1"/>
  <c r="R14" i="1"/>
  <c r="Q14" i="1"/>
  <c r="P14" i="1"/>
  <c r="L14" i="1"/>
  <c r="N14" i="1" s="1"/>
  <c r="J14" i="1"/>
  <c r="T13" i="1"/>
  <c r="Q13" i="1"/>
  <c r="L13" i="1"/>
  <c r="N13" i="1" s="1"/>
  <c r="J13" i="1"/>
  <c r="T12" i="1"/>
  <c r="R12" i="1"/>
  <c r="Q12" i="1"/>
  <c r="P12" i="1"/>
  <c r="L12" i="1"/>
  <c r="N12" i="1" s="1"/>
  <c r="J12" i="1"/>
  <c r="T11" i="1"/>
  <c r="S11" i="1" s="1"/>
  <c r="V11" i="1" s="1"/>
  <c r="Q11" i="1"/>
  <c r="L11" i="1"/>
  <c r="N11" i="1" s="1"/>
  <c r="J11" i="1"/>
  <c r="H11" i="1"/>
  <c r="T10" i="1"/>
  <c r="R10" i="1"/>
  <c r="Q10" i="1"/>
  <c r="P10" i="1"/>
  <c r="L10" i="1"/>
  <c r="N10" i="1" s="1"/>
  <c r="J10" i="1"/>
  <c r="T9" i="1"/>
  <c r="Q9" i="1"/>
  <c r="L9" i="1"/>
  <c r="N9" i="1" s="1"/>
  <c r="J9" i="1"/>
  <c r="T8" i="1"/>
  <c r="R8" i="1"/>
  <c r="Q8" i="1"/>
  <c r="P8" i="1"/>
  <c r="L8" i="1"/>
  <c r="N8" i="1" s="1"/>
  <c r="J8" i="1"/>
  <c r="T7" i="1"/>
  <c r="Q7" i="1"/>
  <c r="L7" i="1"/>
  <c r="N7" i="1" s="1"/>
  <c r="J7" i="1"/>
  <c r="T6" i="1"/>
  <c r="R6" i="1"/>
  <c r="Q6" i="1"/>
  <c r="P6" i="1"/>
  <c r="L6" i="1"/>
  <c r="N6" i="1" s="1"/>
  <c r="J6" i="1"/>
  <c r="T5" i="1"/>
  <c r="Q5" i="1"/>
  <c r="L5" i="1"/>
  <c r="N5" i="1" s="1"/>
  <c r="J5" i="1"/>
  <c r="T4" i="1"/>
  <c r="R4" i="1"/>
  <c r="Q4" i="1"/>
  <c r="P4" i="1"/>
  <c r="L4" i="1"/>
  <c r="N4" i="1" s="1"/>
  <c r="J4" i="1"/>
  <c r="T3" i="1"/>
  <c r="Q3" i="1"/>
  <c r="L3" i="1"/>
  <c r="N3" i="1" s="1"/>
  <c r="J3" i="1"/>
  <c r="T2" i="1"/>
  <c r="R2" i="1"/>
  <c r="Q2" i="1"/>
  <c r="P2" i="1"/>
  <c r="L2" i="1"/>
  <c r="N2" i="1" s="1"/>
  <c r="J2" i="1"/>
  <c r="P37" i="1" l="1"/>
  <c r="N37" i="1"/>
  <c r="P69" i="1"/>
  <c r="N69" i="1"/>
  <c r="P85" i="1"/>
  <c r="N85" i="1"/>
  <c r="P3" i="1"/>
  <c r="R5" i="1"/>
  <c r="P7" i="1"/>
  <c r="R9" i="1"/>
  <c r="P11" i="1"/>
  <c r="R13" i="1"/>
  <c r="P15" i="1"/>
  <c r="R17" i="1"/>
  <c r="P19" i="1"/>
  <c r="R21" i="1"/>
  <c r="P23" i="1"/>
  <c r="R25" i="1"/>
  <c r="P27" i="1"/>
  <c r="P28" i="1"/>
  <c r="N28" i="1"/>
  <c r="P43" i="1"/>
  <c r="N43" i="1"/>
  <c r="P51" i="1"/>
  <c r="N51" i="1"/>
  <c r="P59" i="1"/>
  <c r="N59" i="1"/>
  <c r="P67" i="1"/>
  <c r="N67" i="1"/>
  <c r="P75" i="1"/>
  <c r="N75" i="1"/>
  <c r="P83" i="1"/>
  <c r="N83" i="1"/>
  <c r="P91" i="1"/>
  <c r="N91" i="1"/>
  <c r="S94" i="1"/>
  <c r="V94" i="1" s="1"/>
  <c r="P53" i="1"/>
  <c r="N53" i="1"/>
  <c r="P61" i="1"/>
  <c r="N61" i="1"/>
  <c r="P77" i="1"/>
  <c r="N77" i="1"/>
  <c r="P93" i="1"/>
  <c r="N93" i="1"/>
  <c r="P49" i="1"/>
  <c r="N49" i="1"/>
  <c r="R69" i="1"/>
  <c r="P73" i="1"/>
  <c r="N73" i="1"/>
  <c r="R77" i="1"/>
  <c r="P81" i="1"/>
  <c r="N81" i="1"/>
  <c r="R85" i="1"/>
  <c r="P89" i="1"/>
  <c r="N89" i="1"/>
  <c r="R93" i="1"/>
  <c r="P45" i="1"/>
  <c r="N45" i="1"/>
  <c r="R37" i="1"/>
  <c r="P41" i="1"/>
  <c r="N41" i="1"/>
  <c r="R53" i="1"/>
  <c r="P57" i="1"/>
  <c r="N57" i="1"/>
  <c r="R61" i="1"/>
  <c r="P65" i="1"/>
  <c r="N65" i="1"/>
  <c r="R3" i="1"/>
  <c r="P5" i="1"/>
  <c r="R7" i="1"/>
  <c r="P9" i="1"/>
  <c r="R11" i="1"/>
  <c r="P13" i="1"/>
  <c r="R15" i="1"/>
  <c r="P17" i="1"/>
  <c r="R19" i="1"/>
  <c r="P21" i="1"/>
  <c r="R23" i="1"/>
  <c r="P25" i="1"/>
  <c r="R27" i="1"/>
  <c r="P30" i="1"/>
  <c r="N30" i="1"/>
  <c r="P39" i="1"/>
  <c r="N39" i="1"/>
  <c r="R43" i="1"/>
  <c r="P47" i="1"/>
  <c r="N47" i="1"/>
  <c r="R51" i="1"/>
  <c r="P55" i="1"/>
  <c r="N55" i="1"/>
  <c r="P63" i="1"/>
  <c r="N63" i="1"/>
  <c r="P71" i="1"/>
  <c r="N71" i="1"/>
  <c r="P79" i="1"/>
  <c r="N79" i="1"/>
  <c r="R83" i="1"/>
  <c r="P87" i="1"/>
  <c r="N87" i="1"/>
  <c r="R91" i="1"/>
  <c r="R97" i="1"/>
  <c r="R105" i="1"/>
  <c r="R112" i="1"/>
  <c r="R114" i="1"/>
  <c r="R118" i="1"/>
  <c r="N95" i="1"/>
  <c r="N97" i="1"/>
  <c r="N99" i="1"/>
  <c r="N101" i="1"/>
  <c r="N103" i="1"/>
  <c r="N105" i="1"/>
  <c r="N107" i="1"/>
  <c r="N109" i="1"/>
  <c r="N110" i="1"/>
  <c r="N111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6" i="1"/>
  <c r="N138" i="1"/>
  <c r="N140" i="1"/>
  <c r="N142" i="1"/>
  <c r="N144" i="1"/>
  <c r="N146" i="1"/>
  <c r="N148" i="1"/>
  <c r="N150" i="1"/>
  <c r="N152" i="1"/>
  <c r="N154" i="1"/>
  <c r="N156" i="1"/>
  <c r="N158" i="1"/>
  <c r="N160" i="1"/>
  <c r="N162" i="1"/>
  <c r="N164" i="1"/>
  <c r="R167" i="1"/>
  <c r="P169" i="1"/>
  <c r="R171" i="1"/>
  <c r="P173" i="1"/>
  <c r="R175" i="1"/>
  <c r="P177" i="1"/>
  <c r="R179" i="1"/>
  <c r="P181" i="1"/>
  <c r="R183" i="1"/>
  <c r="P185" i="1"/>
  <c r="R187" i="1"/>
  <c r="P189" i="1"/>
  <c r="R191" i="1"/>
  <c r="P194" i="1"/>
  <c r="R196" i="1"/>
  <c r="P198" i="1"/>
  <c r="R200" i="1"/>
  <c r="P202" i="1"/>
  <c r="R204" i="1"/>
  <c r="P206" i="1"/>
  <c r="R208" i="1"/>
  <c r="S210" i="1"/>
  <c r="V210" i="1" s="1"/>
  <c r="S226" i="1"/>
  <c r="V226" i="1" s="1"/>
  <c r="S242" i="1"/>
  <c r="V242" i="1" s="1"/>
  <c r="R29" i="1"/>
  <c r="R36" i="1"/>
  <c r="R40" i="1"/>
  <c r="R44" i="1"/>
  <c r="R48" i="1"/>
  <c r="R52" i="1"/>
  <c r="R56" i="1"/>
  <c r="R60" i="1"/>
  <c r="R64" i="1"/>
  <c r="R68" i="1"/>
  <c r="R72" i="1"/>
  <c r="R76" i="1"/>
  <c r="R78" i="1"/>
  <c r="R84" i="1"/>
  <c r="R88" i="1"/>
  <c r="R92" i="1"/>
  <c r="R96" i="1"/>
  <c r="R100" i="1"/>
  <c r="P101" i="1"/>
  <c r="R104" i="1"/>
  <c r="R113" i="1"/>
  <c r="R115" i="1"/>
  <c r="P116" i="1"/>
  <c r="R117" i="1"/>
  <c r="R119" i="1"/>
  <c r="P120" i="1"/>
  <c r="R121" i="1"/>
  <c r="P122" i="1"/>
  <c r="R123" i="1"/>
  <c r="P124" i="1"/>
  <c r="R125" i="1"/>
  <c r="P126" i="1"/>
  <c r="R127" i="1"/>
  <c r="P128" i="1"/>
  <c r="R129" i="1"/>
  <c r="R131" i="1"/>
  <c r="P132" i="1"/>
  <c r="R133" i="1"/>
  <c r="R135" i="1"/>
  <c r="R137" i="1"/>
  <c r="R139" i="1"/>
  <c r="P140" i="1"/>
  <c r="R141" i="1"/>
  <c r="P142" i="1"/>
  <c r="R143" i="1"/>
  <c r="P144" i="1"/>
  <c r="R145" i="1"/>
  <c r="P146" i="1"/>
  <c r="R147" i="1"/>
  <c r="R149" i="1"/>
  <c r="P150" i="1"/>
  <c r="R151" i="1"/>
  <c r="P152" i="1"/>
  <c r="R153" i="1"/>
  <c r="P154" i="1"/>
  <c r="R155" i="1"/>
  <c r="P156" i="1"/>
  <c r="R157" i="1"/>
  <c r="P158" i="1"/>
  <c r="R159" i="1"/>
  <c r="R161" i="1"/>
  <c r="R163" i="1"/>
  <c r="P164" i="1"/>
  <c r="S191" i="1"/>
  <c r="V191" i="1" s="1"/>
  <c r="S208" i="1"/>
  <c r="V208" i="1" s="1"/>
  <c r="P213" i="1"/>
  <c r="N213" i="1"/>
  <c r="S220" i="1"/>
  <c r="V220" i="1" s="1"/>
  <c r="S236" i="1"/>
  <c r="V236" i="1" s="1"/>
  <c r="R31" i="1"/>
  <c r="R38" i="1"/>
  <c r="R42" i="1"/>
  <c r="R46" i="1"/>
  <c r="R50" i="1"/>
  <c r="R54" i="1"/>
  <c r="R58" i="1"/>
  <c r="R62" i="1"/>
  <c r="R66" i="1"/>
  <c r="R70" i="1"/>
  <c r="R74" i="1"/>
  <c r="R80" i="1"/>
  <c r="R82" i="1"/>
  <c r="R86" i="1"/>
  <c r="R90" i="1"/>
  <c r="R94" i="1"/>
  <c r="P95" i="1"/>
  <c r="R98" i="1"/>
  <c r="P99" i="1"/>
  <c r="R102" i="1"/>
  <c r="P103" i="1"/>
  <c r="R106" i="1"/>
  <c r="P107" i="1"/>
  <c r="N135" i="1"/>
  <c r="N137" i="1"/>
  <c r="N159" i="1"/>
  <c r="N161" i="1"/>
  <c r="N163" i="1"/>
  <c r="P167" i="1"/>
  <c r="R169" i="1"/>
  <c r="P171" i="1"/>
  <c r="R173" i="1"/>
  <c r="P175" i="1"/>
  <c r="R177" i="1"/>
  <c r="P179" i="1"/>
  <c r="R181" i="1"/>
  <c r="S182" i="1"/>
  <c r="V182" i="1" s="1"/>
  <c r="P183" i="1"/>
  <c r="R185" i="1"/>
  <c r="P187" i="1"/>
  <c r="R189" i="1"/>
  <c r="P191" i="1"/>
  <c r="R194" i="1"/>
  <c r="P196" i="1"/>
  <c r="R198" i="1"/>
  <c r="S199" i="1"/>
  <c r="V199" i="1" s="1"/>
  <c r="P200" i="1"/>
  <c r="R202" i="1"/>
  <c r="P204" i="1"/>
  <c r="R206" i="1"/>
  <c r="P208" i="1"/>
  <c r="P211" i="1"/>
  <c r="N211" i="1"/>
  <c r="S231" i="1"/>
  <c r="V231" i="1" s="1"/>
  <c r="S194" i="1"/>
  <c r="V194" i="1" s="1"/>
  <c r="P209" i="1"/>
  <c r="N209" i="1"/>
  <c r="R213" i="1"/>
  <c r="S216" i="1"/>
  <c r="V216" i="1" s="1"/>
  <c r="S232" i="1"/>
  <c r="V232" i="1" s="1"/>
  <c r="S288" i="1"/>
  <c r="V288" i="1" s="1"/>
  <c r="N210" i="1"/>
  <c r="N212" i="1"/>
  <c r="N214" i="1"/>
  <c r="N216" i="1"/>
  <c r="N218" i="1"/>
  <c r="N220" i="1"/>
  <c r="N222" i="1"/>
  <c r="N224" i="1"/>
  <c r="N226" i="1"/>
  <c r="N228" i="1"/>
  <c r="N230" i="1"/>
  <c r="N232" i="1"/>
  <c r="N234" i="1"/>
  <c r="N236" i="1"/>
  <c r="N238" i="1"/>
  <c r="N240" i="1"/>
  <c r="N242" i="1"/>
  <c r="N244" i="1"/>
  <c r="N246" i="1"/>
  <c r="N248" i="1"/>
  <c r="P257" i="1"/>
  <c r="R258" i="1"/>
  <c r="P263" i="1"/>
  <c r="N264" i="1"/>
  <c r="R266" i="1"/>
  <c r="P271" i="1"/>
  <c r="P275" i="1"/>
  <c r="N275" i="1"/>
  <c r="P279" i="1"/>
  <c r="N279" i="1"/>
  <c r="P283" i="1"/>
  <c r="N283" i="1"/>
  <c r="P287" i="1"/>
  <c r="N287" i="1"/>
  <c r="R215" i="1"/>
  <c r="R217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43" i="1"/>
  <c r="R245" i="1"/>
  <c r="R247" i="1"/>
  <c r="R260" i="1"/>
  <c r="R268" i="1"/>
  <c r="S289" i="1"/>
  <c r="V289" i="1" s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P259" i="1"/>
  <c r="N260" i="1"/>
  <c r="P267" i="1"/>
  <c r="N268" i="1"/>
  <c r="P273" i="1"/>
  <c r="N273" i="1"/>
  <c r="P277" i="1"/>
  <c r="N277" i="1"/>
  <c r="P281" i="1"/>
  <c r="N281" i="1"/>
  <c r="P285" i="1"/>
  <c r="N285" i="1"/>
  <c r="P289" i="1"/>
  <c r="N289" i="1"/>
  <c r="S293" i="1"/>
  <c r="V293" i="1" s="1"/>
  <c r="N356" i="1"/>
  <c r="R358" i="1"/>
  <c r="N360" i="1"/>
  <c r="R362" i="1"/>
  <c r="N364" i="1"/>
  <c r="L2" i="3"/>
  <c r="N4" i="3"/>
  <c r="L6" i="3"/>
  <c r="N8" i="3"/>
  <c r="L10" i="3"/>
  <c r="N12" i="3"/>
  <c r="L14" i="3"/>
  <c r="N16" i="3"/>
  <c r="L18" i="3"/>
  <c r="N20" i="3"/>
  <c r="L22" i="3"/>
  <c r="N24" i="3"/>
  <c r="L26" i="3"/>
  <c r="N28" i="3"/>
  <c r="L30" i="3"/>
  <c r="N32" i="3"/>
  <c r="L34" i="3"/>
  <c r="N36" i="3"/>
  <c r="L38" i="3"/>
  <c r="N40" i="3"/>
  <c r="L42" i="3"/>
  <c r="N44" i="3"/>
  <c r="L46" i="3"/>
  <c r="N48" i="3"/>
  <c r="L50" i="3"/>
  <c r="N52" i="3"/>
  <c r="L54" i="3"/>
  <c r="N56" i="3"/>
  <c r="L58" i="3"/>
  <c r="N60" i="3"/>
  <c r="L62" i="3"/>
  <c r="N64" i="3"/>
  <c r="L66" i="3"/>
  <c r="N68" i="3"/>
  <c r="L70" i="3"/>
  <c r="N72" i="3"/>
  <c r="L74" i="3"/>
  <c r="N76" i="3"/>
  <c r="L78" i="3"/>
  <c r="N80" i="3"/>
  <c r="L82" i="3"/>
  <c r="N84" i="3"/>
  <c r="L86" i="3"/>
  <c r="N88" i="3"/>
  <c r="L90" i="3"/>
  <c r="N92" i="3"/>
  <c r="L94" i="3"/>
  <c r="N96" i="3"/>
  <c r="L98" i="3"/>
  <c r="N100" i="3"/>
  <c r="L102" i="3"/>
  <c r="N104" i="3"/>
  <c r="L106" i="3"/>
  <c r="N108" i="3"/>
  <c r="L110" i="3"/>
  <c r="N112" i="3"/>
  <c r="L114" i="3"/>
  <c r="N116" i="3"/>
  <c r="L118" i="3"/>
  <c r="N120" i="3"/>
  <c r="L122" i="3"/>
  <c r="N124" i="3"/>
  <c r="L126" i="3"/>
  <c r="N128" i="3"/>
  <c r="L130" i="3"/>
  <c r="N132" i="3"/>
  <c r="L134" i="3"/>
  <c r="N136" i="3"/>
  <c r="L138" i="3"/>
  <c r="N140" i="3"/>
  <c r="L142" i="3"/>
  <c r="N144" i="3"/>
  <c r="L146" i="3"/>
  <c r="N148" i="3"/>
  <c r="L150" i="3"/>
  <c r="N152" i="3"/>
  <c r="C10" i="6"/>
  <c r="H64" i="1" s="1"/>
  <c r="S64" i="1" s="1"/>
  <c r="V64" i="1" s="1"/>
  <c r="C32" i="6"/>
  <c r="H44" i="1" s="1"/>
  <c r="S44" i="1" s="1"/>
  <c r="V44" i="1" s="1"/>
  <c r="C53" i="6"/>
  <c r="H39" i="1" s="1"/>
  <c r="S39" i="1" s="1"/>
  <c r="V39" i="1" s="1"/>
  <c r="C74" i="6"/>
  <c r="C96" i="6"/>
  <c r="H169" i="1" s="1"/>
  <c r="C117" i="6"/>
  <c r="H116" i="1" s="1"/>
  <c r="C138" i="6"/>
  <c r="H167" i="1" s="1"/>
  <c r="C160" i="6"/>
  <c r="C181" i="6"/>
  <c r="C202" i="6"/>
  <c r="C224" i="6"/>
  <c r="N291" i="1"/>
  <c r="N293" i="1"/>
  <c r="N295" i="1"/>
  <c r="N297" i="1"/>
  <c r="N299" i="1"/>
  <c r="N301" i="1"/>
  <c r="N303" i="1"/>
  <c r="N305" i="1"/>
  <c r="N307" i="1"/>
  <c r="N309" i="1"/>
  <c r="N310" i="1"/>
  <c r="N312" i="1"/>
  <c r="N314" i="1"/>
  <c r="N316" i="1"/>
  <c r="N318" i="1"/>
  <c r="N320" i="1"/>
  <c r="N322" i="1"/>
  <c r="N324" i="1"/>
  <c r="N326" i="1"/>
  <c r="N328" i="1"/>
  <c r="N330" i="1"/>
  <c r="N332" i="1"/>
  <c r="N334" i="1"/>
  <c r="N336" i="1"/>
  <c r="N338" i="1"/>
  <c r="N340" i="1"/>
  <c r="P356" i="1"/>
  <c r="P360" i="1"/>
  <c r="P364" i="1"/>
  <c r="N155" i="3"/>
  <c r="C80" i="6"/>
  <c r="H71" i="1" s="1"/>
  <c r="S71" i="1" s="1"/>
  <c r="V71" i="1" s="1"/>
  <c r="C101" i="6"/>
  <c r="H95" i="1" s="1"/>
  <c r="S95" i="1" s="1"/>
  <c r="V95" i="1" s="1"/>
  <c r="C122" i="6"/>
  <c r="C144" i="6"/>
  <c r="H121" i="1" s="1"/>
  <c r="C165" i="6"/>
  <c r="C186" i="6"/>
  <c r="C208" i="6"/>
  <c r="C1017" i="6"/>
  <c r="H360" i="1" s="1"/>
  <c r="C1013" i="6"/>
  <c r="C1009" i="6"/>
  <c r="H346" i="1" s="1"/>
  <c r="C1005" i="6"/>
  <c r="C1001" i="6"/>
  <c r="H357" i="1" s="1"/>
  <c r="C997" i="6"/>
  <c r="H365" i="1" s="1"/>
  <c r="C993" i="6"/>
  <c r="C989" i="6"/>
  <c r="C985" i="6"/>
  <c r="H364" i="1" s="1"/>
  <c r="C981" i="6"/>
  <c r="C977" i="6"/>
  <c r="C973" i="6"/>
  <c r="C969" i="6"/>
  <c r="C965" i="6"/>
  <c r="C961" i="6"/>
  <c r="H341" i="1" s="1"/>
  <c r="C957" i="6"/>
  <c r="H306" i="1" s="1"/>
  <c r="C953" i="6"/>
  <c r="H305" i="1" s="1"/>
  <c r="C949" i="6"/>
  <c r="H304" i="1" s="1"/>
  <c r="C945" i="6"/>
  <c r="H299" i="1" s="1"/>
  <c r="C941" i="6"/>
  <c r="H338" i="1" s="1"/>
  <c r="S338" i="1" s="1"/>
  <c r="V338" i="1" s="1"/>
  <c r="C937" i="6"/>
  <c r="H294" i="1" s="1"/>
  <c r="S294" i="1" s="1"/>
  <c r="V294" i="1" s="1"/>
  <c r="C933" i="6"/>
  <c r="H331" i="1" s="1"/>
  <c r="S331" i="1" s="1"/>
  <c r="V331" i="1" s="1"/>
  <c r="C929" i="6"/>
  <c r="H339" i="1" s="1"/>
  <c r="C925" i="6"/>
  <c r="H296" i="1" s="1"/>
  <c r="S296" i="1" s="1"/>
  <c r="V296" i="1" s="1"/>
  <c r="C921" i="6"/>
  <c r="C917" i="6"/>
  <c r="H282" i="1" s="1"/>
  <c r="S282" i="1" s="1"/>
  <c r="V282" i="1" s="1"/>
  <c r="C913" i="6"/>
  <c r="H326" i="1" s="1"/>
  <c r="S326" i="1" s="1"/>
  <c r="V326" i="1" s="1"/>
  <c r="C909" i="6"/>
  <c r="H315" i="1" s="1"/>
  <c r="S315" i="1" s="1"/>
  <c r="V315" i="1" s="1"/>
  <c r="C905" i="6"/>
  <c r="H290" i="1" s="1"/>
  <c r="S290" i="1" s="1"/>
  <c r="V290" i="1" s="1"/>
  <c r="C901" i="6"/>
  <c r="H318" i="1" s="1"/>
  <c r="S318" i="1" s="1"/>
  <c r="V318" i="1" s="1"/>
  <c r="C897" i="6"/>
  <c r="H279" i="1" s="1"/>
  <c r="S279" i="1" s="1"/>
  <c r="V279" i="1" s="1"/>
  <c r="C893" i="6"/>
  <c r="C889" i="6"/>
  <c r="C885" i="6"/>
  <c r="C881" i="6"/>
  <c r="C877" i="6"/>
  <c r="C873" i="6"/>
  <c r="C869" i="6"/>
  <c r="C865" i="6"/>
  <c r="C861" i="6"/>
  <c r="C857" i="6"/>
  <c r="C853" i="6"/>
  <c r="C849" i="6"/>
  <c r="C845" i="6"/>
  <c r="C841" i="6"/>
  <c r="C837" i="6"/>
  <c r="C833" i="6"/>
  <c r="C829" i="6"/>
  <c r="C825" i="6"/>
  <c r="C821" i="6"/>
  <c r="C817" i="6"/>
  <c r="C813" i="6"/>
  <c r="C809" i="6"/>
  <c r="C805" i="6"/>
  <c r="C801" i="6"/>
  <c r="C797" i="6"/>
  <c r="C793" i="6"/>
  <c r="C789" i="6"/>
  <c r="C785" i="6"/>
  <c r="C781" i="6"/>
  <c r="C777" i="6"/>
  <c r="C773" i="6"/>
  <c r="C769" i="6"/>
  <c r="C765" i="6"/>
  <c r="C761" i="6"/>
  <c r="H268" i="1" s="1"/>
  <c r="C757" i="6"/>
  <c r="C753" i="6"/>
  <c r="C749" i="6"/>
  <c r="C745" i="6"/>
  <c r="C741" i="6"/>
  <c r="C737" i="6"/>
  <c r="C733" i="6"/>
  <c r="C729" i="6"/>
  <c r="C725" i="6"/>
  <c r="C721" i="6"/>
  <c r="C717" i="6"/>
  <c r="C713" i="6"/>
  <c r="C709" i="6"/>
  <c r="C705" i="6"/>
  <c r="C701" i="6"/>
  <c r="C697" i="6"/>
  <c r="C693" i="6"/>
  <c r="C689" i="6"/>
  <c r="C685" i="6"/>
  <c r="C681" i="6"/>
  <c r="C677" i="6"/>
  <c r="C673" i="6"/>
  <c r="C669" i="6"/>
  <c r="C665" i="6"/>
  <c r="C661" i="6"/>
  <c r="C657" i="6"/>
  <c r="C653" i="6"/>
  <c r="C649" i="6"/>
  <c r="C645" i="6"/>
  <c r="C641" i="6"/>
  <c r="C637" i="6"/>
  <c r="C633" i="6"/>
  <c r="C629" i="6"/>
  <c r="C625" i="6"/>
  <c r="H275" i="1" s="1"/>
  <c r="C621" i="6"/>
  <c r="H251" i="1" s="1"/>
  <c r="S251" i="1" s="1"/>
  <c r="V251" i="1" s="1"/>
  <c r="C617" i="6"/>
  <c r="H267" i="1" s="1"/>
  <c r="C613" i="6"/>
  <c r="H269" i="1" s="1"/>
  <c r="C609" i="6"/>
  <c r="H255" i="1" s="1"/>
  <c r="S255" i="1" s="1"/>
  <c r="V255" i="1" s="1"/>
  <c r="C605" i="6"/>
  <c r="H256" i="1" s="1"/>
  <c r="C601" i="6"/>
  <c r="H245" i="1" s="1"/>
  <c r="S245" i="1" s="1"/>
  <c r="V245" i="1" s="1"/>
  <c r="C597" i="6"/>
  <c r="H215" i="1" s="1"/>
  <c r="S215" i="1" s="1"/>
  <c r="V215" i="1" s="1"/>
  <c r="C593" i="6"/>
  <c r="H235" i="1" s="1"/>
  <c r="S235" i="1" s="1"/>
  <c r="V235" i="1" s="1"/>
  <c r="C589" i="6"/>
  <c r="H228" i="1" s="1"/>
  <c r="S228" i="1" s="1"/>
  <c r="V228" i="1" s="1"/>
  <c r="C1015" i="6"/>
  <c r="C1010" i="6"/>
  <c r="H354" i="1" s="1"/>
  <c r="C1004" i="6"/>
  <c r="C999" i="6"/>
  <c r="C994" i="6"/>
  <c r="H351" i="1" s="1"/>
  <c r="C988" i="6"/>
  <c r="H343" i="1" s="1"/>
  <c r="C983" i="6"/>
  <c r="H309" i="1" s="1"/>
  <c r="C978" i="6"/>
  <c r="H362" i="1" s="1"/>
  <c r="C972" i="6"/>
  <c r="C967" i="6"/>
  <c r="H348" i="1" s="1"/>
  <c r="C962" i="6"/>
  <c r="C956" i="6"/>
  <c r="H298" i="1" s="1"/>
  <c r="S298" i="1" s="1"/>
  <c r="V298" i="1" s="1"/>
  <c r="C951" i="6"/>
  <c r="H312" i="1" s="1"/>
  <c r="C946" i="6"/>
  <c r="H301" i="1" s="1"/>
  <c r="C940" i="6"/>
  <c r="H323" i="1" s="1"/>
  <c r="S323" i="1" s="1"/>
  <c r="V323" i="1" s="1"/>
  <c r="C935" i="6"/>
  <c r="H340" i="1" s="1"/>
  <c r="C930" i="6"/>
  <c r="H320" i="1" s="1"/>
  <c r="S320" i="1" s="1"/>
  <c r="V320" i="1" s="1"/>
  <c r="C924" i="6"/>
  <c r="H337" i="1" s="1"/>
  <c r="S337" i="1" s="1"/>
  <c r="V337" i="1" s="1"/>
  <c r="C919" i="6"/>
  <c r="H335" i="1" s="1"/>
  <c r="S335" i="1" s="1"/>
  <c r="V335" i="1" s="1"/>
  <c r="C914" i="6"/>
  <c r="H324" i="1" s="1"/>
  <c r="S324" i="1" s="1"/>
  <c r="V324" i="1" s="1"/>
  <c r="C908" i="6"/>
  <c r="C903" i="6"/>
  <c r="H287" i="1" s="1"/>
  <c r="S287" i="1" s="1"/>
  <c r="V287" i="1" s="1"/>
  <c r="C898" i="6"/>
  <c r="H285" i="1" s="1"/>
  <c r="S285" i="1" s="1"/>
  <c r="V285" i="1" s="1"/>
  <c r="C892" i="6"/>
  <c r="C887" i="6"/>
  <c r="C882" i="6"/>
  <c r="C876" i="6"/>
  <c r="C871" i="6"/>
  <c r="C866" i="6"/>
  <c r="C860" i="6"/>
  <c r="C855" i="6"/>
  <c r="C850" i="6"/>
  <c r="C844" i="6"/>
  <c r="C839" i="6"/>
  <c r="C834" i="6"/>
  <c r="C828" i="6"/>
  <c r="C823" i="6"/>
  <c r="C818" i="6"/>
  <c r="C812" i="6"/>
  <c r="C807" i="6"/>
  <c r="C802" i="6"/>
  <c r="C796" i="6"/>
  <c r="C791" i="6"/>
  <c r="C786" i="6"/>
  <c r="C780" i="6"/>
  <c r="C775" i="6"/>
  <c r="C770" i="6"/>
  <c r="C764" i="6"/>
  <c r="C759" i="6"/>
  <c r="C754" i="6"/>
  <c r="C748" i="6"/>
  <c r="C743" i="6"/>
  <c r="C738" i="6"/>
  <c r="C732" i="6"/>
  <c r="C727" i="6"/>
  <c r="C722" i="6"/>
  <c r="C716" i="6"/>
  <c r="C711" i="6"/>
  <c r="C706" i="6"/>
  <c r="C700" i="6"/>
  <c r="C695" i="6"/>
  <c r="C690" i="6"/>
  <c r="C684" i="6"/>
  <c r="C679" i="6"/>
  <c r="C674" i="6"/>
  <c r="C668" i="6"/>
  <c r="C663" i="6"/>
  <c r="C658" i="6"/>
  <c r="C652" i="6"/>
  <c r="C647" i="6"/>
  <c r="C642" i="6"/>
  <c r="C636" i="6"/>
  <c r="C631" i="6"/>
  <c r="C626" i="6"/>
  <c r="C620" i="6"/>
  <c r="C615" i="6"/>
  <c r="H266" i="1" s="1"/>
  <c r="C610" i="6"/>
  <c r="H260" i="1" s="1"/>
  <c r="C604" i="6"/>
  <c r="H223" i="1" s="1"/>
  <c r="S223" i="1" s="1"/>
  <c r="V223" i="1" s="1"/>
  <c r="C599" i="6"/>
  <c r="H226" i="1" s="1"/>
  <c r="C594" i="6"/>
  <c r="H265" i="1" s="1"/>
  <c r="C588" i="6"/>
  <c r="H264" i="1" s="1"/>
  <c r="C584" i="6"/>
  <c r="H221" i="1" s="1"/>
  <c r="S221" i="1" s="1"/>
  <c r="V221" i="1" s="1"/>
  <c r="C580" i="6"/>
  <c r="H216" i="1" s="1"/>
  <c r="C576" i="6"/>
  <c r="H208" i="1" s="1"/>
  <c r="C572" i="6"/>
  <c r="H231" i="1" s="1"/>
  <c r="C568" i="6"/>
  <c r="H234" i="1" s="1"/>
  <c r="S234" i="1" s="1"/>
  <c r="V234" i="1" s="1"/>
  <c r="C564" i="6"/>
  <c r="H224" i="1" s="1"/>
  <c r="S224" i="1" s="1"/>
  <c r="V224" i="1" s="1"/>
  <c r="C560" i="6"/>
  <c r="H222" i="1" s="1"/>
  <c r="S222" i="1" s="1"/>
  <c r="V222" i="1" s="1"/>
  <c r="C556" i="6"/>
  <c r="H213" i="1" s="1"/>
  <c r="S213" i="1" s="1"/>
  <c r="V213" i="1" s="1"/>
  <c r="C552" i="6"/>
  <c r="H204" i="1" s="1"/>
  <c r="S204" i="1" s="1"/>
  <c r="V204" i="1" s="1"/>
  <c r="C548" i="6"/>
  <c r="H236" i="1" s="1"/>
  <c r="C544" i="6"/>
  <c r="H194" i="1" s="1"/>
  <c r="C540" i="6"/>
  <c r="H188" i="1" s="1"/>
  <c r="S188" i="1" s="1"/>
  <c r="V188" i="1" s="1"/>
  <c r="C536" i="6"/>
  <c r="H186" i="1" s="1"/>
  <c r="S186" i="1" s="1"/>
  <c r="V186" i="1" s="1"/>
  <c r="C532" i="6"/>
  <c r="H181" i="1" s="1"/>
  <c r="S181" i="1" s="1"/>
  <c r="V181" i="1" s="1"/>
  <c r="C528" i="6"/>
  <c r="C524" i="6"/>
  <c r="C520" i="6"/>
  <c r="C516" i="6"/>
  <c r="C512" i="6"/>
  <c r="C508" i="6"/>
  <c r="C504" i="6"/>
  <c r="C500" i="6"/>
  <c r="C496" i="6"/>
  <c r="C492" i="6"/>
  <c r="C488" i="6"/>
  <c r="C484" i="6"/>
  <c r="H123" i="1" s="1"/>
  <c r="C480" i="6"/>
  <c r="H125" i="1" s="1"/>
  <c r="C476" i="6"/>
  <c r="C472" i="6"/>
  <c r="C468" i="6"/>
  <c r="C464" i="6"/>
  <c r="C460" i="6"/>
  <c r="C456" i="6"/>
  <c r="C452" i="6"/>
  <c r="C448" i="6"/>
  <c r="C444" i="6"/>
  <c r="C440" i="6"/>
  <c r="C436" i="6"/>
  <c r="C432" i="6"/>
  <c r="C428" i="6"/>
  <c r="H35" i="1" s="1"/>
  <c r="C424" i="6"/>
  <c r="C420" i="6"/>
  <c r="C416" i="6"/>
  <c r="C412" i="6"/>
  <c r="C408" i="6"/>
  <c r="C404" i="6"/>
  <c r="C400" i="6"/>
  <c r="H110" i="1" s="1"/>
  <c r="C396" i="6"/>
  <c r="C392" i="6"/>
  <c r="C388" i="6"/>
  <c r="C384" i="6"/>
  <c r="H113" i="1" s="1"/>
  <c r="C380" i="6"/>
  <c r="C376" i="6"/>
  <c r="C372" i="6"/>
  <c r="C368" i="6"/>
  <c r="H170" i="1" s="1"/>
  <c r="C364" i="6"/>
  <c r="C360" i="6"/>
  <c r="C356" i="6"/>
  <c r="C352" i="6"/>
  <c r="C348" i="6"/>
  <c r="C344" i="6"/>
  <c r="H128" i="1" s="1"/>
  <c r="C340" i="6"/>
  <c r="C336" i="6"/>
  <c r="C332" i="6"/>
  <c r="C328" i="6"/>
  <c r="C324" i="6"/>
  <c r="C320" i="6"/>
  <c r="C316" i="6"/>
  <c r="C312" i="6"/>
  <c r="H133" i="1" s="1"/>
  <c r="C308" i="6"/>
  <c r="C304" i="6"/>
  <c r="C300" i="6"/>
  <c r="C296" i="6"/>
  <c r="C292" i="6"/>
  <c r="C288" i="6"/>
  <c r="C284" i="6"/>
  <c r="C280" i="6"/>
  <c r="C276" i="6"/>
  <c r="C272" i="6"/>
  <c r="C268" i="6"/>
  <c r="C264" i="6"/>
  <c r="C1014" i="6"/>
  <c r="H352" i="1" s="1"/>
  <c r="C1008" i="6"/>
  <c r="C1003" i="6"/>
  <c r="C998" i="6"/>
  <c r="H353" i="1" s="1"/>
  <c r="C992" i="6"/>
  <c r="C987" i="6"/>
  <c r="H344" i="1" s="1"/>
  <c r="C982" i="6"/>
  <c r="C976" i="6"/>
  <c r="C971" i="6"/>
  <c r="C966" i="6"/>
  <c r="H347" i="1" s="1"/>
  <c r="C960" i="6"/>
  <c r="H308" i="1" s="1"/>
  <c r="C955" i="6"/>
  <c r="H307" i="1" s="1"/>
  <c r="C950" i="6"/>
  <c r="H311" i="1" s="1"/>
  <c r="C944" i="6"/>
  <c r="H300" i="1" s="1"/>
  <c r="C939" i="6"/>
  <c r="H334" i="1" s="1"/>
  <c r="S334" i="1" s="1"/>
  <c r="V334" i="1" s="1"/>
  <c r="C934" i="6"/>
  <c r="H319" i="1" s="1"/>
  <c r="S319" i="1" s="1"/>
  <c r="V319" i="1" s="1"/>
  <c r="C928" i="6"/>
  <c r="H330" i="1" s="1"/>
  <c r="S330" i="1" s="1"/>
  <c r="V330" i="1" s="1"/>
  <c r="C923" i="6"/>
  <c r="H327" i="1" s="1"/>
  <c r="S327" i="1" s="1"/>
  <c r="V327" i="1" s="1"/>
  <c r="C918" i="6"/>
  <c r="H313" i="1" s="1"/>
  <c r="S313" i="1" s="1"/>
  <c r="V313" i="1" s="1"/>
  <c r="C912" i="6"/>
  <c r="H283" i="1" s="1"/>
  <c r="S283" i="1" s="1"/>
  <c r="V283" i="1" s="1"/>
  <c r="C907" i="6"/>
  <c r="H280" i="1" s="1"/>
  <c r="S280" i="1" s="1"/>
  <c r="V280" i="1" s="1"/>
  <c r="C902" i="6"/>
  <c r="H322" i="1" s="1"/>
  <c r="S322" i="1" s="1"/>
  <c r="V322" i="1" s="1"/>
  <c r="C896" i="6"/>
  <c r="C891" i="6"/>
  <c r="C886" i="6"/>
  <c r="C880" i="6"/>
  <c r="C875" i="6"/>
  <c r="C870" i="6"/>
  <c r="C864" i="6"/>
  <c r="C859" i="6"/>
  <c r="C854" i="6"/>
  <c r="C848" i="6"/>
  <c r="C843" i="6"/>
  <c r="C838" i="6"/>
  <c r="C832" i="6"/>
  <c r="C827" i="6"/>
  <c r="C822" i="6"/>
  <c r="C816" i="6"/>
  <c r="C811" i="6"/>
  <c r="C806" i="6"/>
  <c r="C800" i="6"/>
  <c r="C795" i="6"/>
  <c r="C790" i="6"/>
  <c r="C784" i="6"/>
  <c r="C779" i="6"/>
  <c r="C774" i="6"/>
  <c r="C768" i="6"/>
  <c r="C763" i="6"/>
  <c r="C758" i="6"/>
  <c r="C752" i="6"/>
  <c r="C747" i="6"/>
  <c r="C742" i="6"/>
  <c r="C736" i="6"/>
  <c r="C731" i="6"/>
  <c r="C726" i="6"/>
  <c r="C720" i="6"/>
  <c r="C715" i="6"/>
  <c r="C710" i="6"/>
  <c r="C704" i="6"/>
  <c r="C699" i="6"/>
  <c r="H271" i="1" s="1"/>
  <c r="C694" i="6"/>
  <c r="C688" i="6"/>
  <c r="C683" i="6"/>
  <c r="C678" i="6"/>
  <c r="C672" i="6"/>
  <c r="C667" i="6"/>
  <c r="C662" i="6"/>
  <c r="C656" i="6"/>
  <c r="C651" i="6"/>
  <c r="C646" i="6"/>
  <c r="C640" i="6"/>
  <c r="C635" i="6"/>
  <c r="C630" i="6"/>
  <c r="C624" i="6"/>
  <c r="H273" i="1" s="1"/>
  <c r="C619" i="6"/>
  <c r="C614" i="6"/>
  <c r="H244" i="1" s="1"/>
  <c r="S244" i="1" s="1"/>
  <c r="V244" i="1" s="1"/>
  <c r="C608" i="6"/>
  <c r="H246" i="1" s="1"/>
  <c r="S246" i="1" s="1"/>
  <c r="V246" i="1" s="1"/>
  <c r="C603" i="6"/>
  <c r="H212" i="1" s="1"/>
  <c r="S212" i="1" s="1"/>
  <c r="V212" i="1" s="1"/>
  <c r="C598" i="6"/>
  <c r="H225" i="1" s="1"/>
  <c r="S225" i="1" s="1"/>
  <c r="V225" i="1" s="1"/>
  <c r="C592" i="6"/>
  <c r="H278" i="1" s="1"/>
  <c r="C587" i="6"/>
  <c r="H261" i="1" s="1"/>
  <c r="C583" i="6"/>
  <c r="H249" i="1" s="1"/>
  <c r="S249" i="1" s="1"/>
  <c r="V249" i="1" s="1"/>
  <c r="C579" i="6"/>
  <c r="H192" i="1" s="1"/>
  <c r="C575" i="6"/>
  <c r="H254" i="1" s="1"/>
  <c r="S254" i="1" s="1"/>
  <c r="V254" i="1" s="1"/>
  <c r="C571" i="6"/>
  <c r="H211" i="1" s="1"/>
  <c r="S211" i="1" s="1"/>
  <c r="V211" i="1" s="1"/>
  <c r="C567" i="6"/>
  <c r="H220" i="1" s="1"/>
  <c r="C563" i="6"/>
  <c r="H199" i="1" s="1"/>
  <c r="C559" i="6"/>
  <c r="H214" i="1" s="1"/>
  <c r="S214" i="1" s="1"/>
  <c r="V214" i="1" s="1"/>
  <c r="C555" i="6"/>
  <c r="H190" i="1" s="1"/>
  <c r="S190" i="1" s="1"/>
  <c r="V190" i="1" s="1"/>
  <c r="C551" i="6"/>
  <c r="H193" i="1" s="1"/>
  <c r="S193" i="1" s="1"/>
  <c r="V193" i="1" s="1"/>
  <c r="C547" i="6"/>
  <c r="H207" i="1" s="1"/>
  <c r="S207" i="1" s="1"/>
  <c r="V207" i="1" s="1"/>
  <c r="C543" i="6"/>
  <c r="H200" i="1" s="1"/>
  <c r="S200" i="1" s="1"/>
  <c r="V200" i="1" s="1"/>
  <c r="C539" i="6"/>
  <c r="H185" i="1" s="1"/>
  <c r="S185" i="1" s="1"/>
  <c r="V185" i="1" s="1"/>
  <c r="C535" i="6"/>
  <c r="H182" i="1" s="1"/>
  <c r="C531" i="6"/>
  <c r="H179" i="1" s="1"/>
  <c r="S179" i="1" s="1"/>
  <c r="V179" i="1" s="1"/>
  <c r="C527" i="6"/>
  <c r="C523" i="6"/>
  <c r="C519" i="6"/>
  <c r="C515" i="6"/>
  <c r="C511" i="6"/>
  <c r="C507" i="6"/>
  <c r="C503" i="6"/>
  <c r="C499" i="6"/>
  <c r="C495" i="6"/>
  <c r="C491" i="6"/>
  <c r="C487" i="6"/>
  <c r="C483" i="6"/>
  <c r="C479" i="6"/>
  <c r="H132" i="1" s="1"/>
  <c r="C475" i="6"/>
  <c r="C471" i="6"/>
  <c r="C467" i="6"/>
  <c r="C463" i="6"/>
  <c r="C459" i="6"/>
  <c r="C455" i="6"/>
  <c r="C451" i="6"/>
  <c r="C447" i="6"/>
  <c r="C443" i="6"/>
  <c r="C439" i="6"/>
  <c r="C435" i="6"/>
  <c r="C431" i="6"/>
  <c r="C427" i="6"/>
  <c r="C423" i="6"/>
  <c r="C419" i="6"/>
  <c r="C415" i="6"/>
  <c r="C411" i="6"/>
  <c r="C407" i="6"/>
  <c r="C403" i="6"/>
  <c r="C399" i="6"/>
  <c r="C395" i="6"/>
  <c r="H127" i="1" s="1"/>
  <c r="C391" i="6"/>
  <c r="C387" i="6"/>
  <c r="C383" i="6"/>
  <c r="C379" i="6"/>
  <c r="C375" i="6"/>
  <c r="C371" i="6"/>
  <c r="C367" i="6"/>
  <c r="C363" i="6"/>
  <c r="C359" i="6"/>
  <c r="C355" i="6"/>
  <c r="C351" i="6"/>
  <c r="C347" i="6"/>
  <c r="C343" i="6"/>
  <c r="C339" i="6"/>
  <c r="C335" i="6"/>
  <c r="C331" i="6"/>
  <c r="H163" i="1" s="1"/>
  <c r="C327" i="6"/>
  <c r="C323" i="6"/>
  <c r="C319" i="6"/>
  <c r="C315" i="6"/>
  <c r="C311" i="6"/>
  <c r="C307" i="6"/>
  <c r="C303" i="6"/>
  <c r="C299" i="6"/>
  <c r="C295" i="6"/>
  <c r="C291" i="6"/>
  <c r="C287" i="6"/>
  <c r="C283" i="6"/>
  <c r="C279" i="6"/>
  <c r="C275" i="6"/>
  <c r="H157" i="1" s="1"/>
  <c r="C271" i="6"/>
  <c r="C267" i="6"/>
  <c r="C263" i="6"/>
  <c r="C259" i="6"/>
  <c r="C255" i="6"/>
  <c r="H172" i="1" s="1"/>
  <c r="C251" i="6"/>
  <c r="C247" i="6"/>
  <c r="C243" i="6"/>
  <c r="C239" i="6"/>
  <c r="C235" i="6"/>
  <c r="C231" i="6"/>
  <c r="C227" i="6"/>
  <c r="C223" i="6"/>
  <c r="C219" i="6"/>
  <c r="C215" i="6"/>
  <c r="C211" i="6"/>
  <c r="C207" i="6"/>
  <c r="C203" i="6"/>
  <c r="C199" i="6"/>
  <c r="C195" i="6"/>
  <c r="C191" i="6"/>
  <c r="C187" i="6"/>
  <c r="C183" i="6"/>
  <c r="C179" i="6"/>
  <c r="C175" i="6"/>
  <c r="C171" i="6"/>
  <c r="C167" i="6"/>
  <c r="C163" i="6"/>
  <c r="H126" i="1" s="1"/>
  <c r="C159" i="6"/>
  <c r="H168" i="1" s="1"/>
  <c r="C155" i="6"/>
  <c r="H176" i="1" s="1"/>
  <c r="C151" i="6"/>
  <c r="C147" i="6"/>
  <c r="H158" i="1" s="1"/>
  <c r="C143" i="6"/>
  <c r="H134" i="1" s="1"/>
  <c r="C139" i="6"/>
  <c r="H120" i="1" s="1"/>
  <c r="C135" i="6"/>
  <c r="H177" i="1" s="1"/>
  <c r="C131" i="6"/>
  <c r="H139" i="1" s="1"/>
  <c r="C127" i="6"/>
  <c r="C123" i="6"/>
  <c r="H171" i="1" s="1"/>
  <c r="C119" i="6"/>
  <c r="H84" i="1" s="1"/>
  <c r="S84" i="1" s="1"/>
  <c r="V84" i="1" s="1"/>
  <c r="C115" i="6"/>
  <c r="H33" i="1" s="1"/>
  <c r="C111" i="6"/>
  <c r="H102" i="1" s="1"/>
  <c r="S102" i="1" s="1"/>
  <c r="V102" i="1" s="1"/>
  <c r="C107" i="6"/>
  <c r="H90" i="1" s="1"/>
  <c r="S90" i="1" s="1"/>
  <c r="V90" i="1" s="1"/>
  <c r="C103" i="6"/>
  <c r="H104" i="1" s="1"/>
  <c r="S104" i="1" s="1"/>
  <c r="V104" i="1" s="1"/>
  <c r="C99" i="6"/>
  <c r="H32" i="1" s="1"/>
  <c r="C95" i="6"/>
  <c r="H105" i="1" s="1"/>
  <c r="S105" i="1" s="1"/>
  <c r="V105" i="1" s="1"/>
  <c r="C91" i="6"/>
  <c r="H112" i="1" s="1"/>
  <c r="C87" i="6"/>
  <c r="H80" i="1" s="1"/>
  <c r="S80" i="1" s="1"/>
  <c r="V80" i="1" s="1"/>
  <c r="C83" i="6"/>
  <c r="H58" i="1" s="1"/>
  <c r="S58" i="1" s="1"/>
  <c r="V58" i="1" s="1"/>
  <c r="C79" i="6"/>
  <c r="H25" i="1" s="1"/>
  <c r="S25" i="1" s="1"/>
  <c r="V25" i="1" s="1"/>
  <c r="C75" i="6"/>
  <c r="H74" i="1" s="1"/>
  <c r="S74" i="1" s="1"/>
  <c r="V74" i="1" s="1"/>
  <c r="C71" i="6"/>
  <c r="H30" i="1" s="1"/>
  <c r="C67" i="6"/>
  <c r="H61" i="1" s="1"/>
  <c r="S61" i="1" s="1"/>
  <c r="V61" i="1" s="1"/>
  <c r="C63" i="6"/>
  <c r="H54" i="1" s="1"/>
  <c r="S54" i="1" s="1"/>
  <c r="V54" i="1" s="1"/>
  <c r="C59" i="6"/>
  <c r="H55" i="1" s="1"/>
  <c r="S55" i="1" s="1"/>
  <c r="V55" i="1" s="1"/>
  <c r="C55" i="6"/>
  <c r="H47" i="1" s="1"/>
  <c r="S47" i="1" s="1"/>
  <c r="V47" i="1" s="1"/>
  <c r="C51" i="6"/>
  <c r="H49" i="1" s="1"/>
  <c r="S49" i="1" s="1"/>
  <c r="V49" i="1" s="1"/>
  <c r="C47" i="6"/>
  <c r="H41" i="1" s="1"/>
  <c r="S41" i="1" s="1"/>
  <c r="V41" i="1" s="1"/>
  <c r="C43" i="6"/>
  <c r="H38" i="1" s="1"/>
  <c r="S38" i="1" s="1"/>
  <c r="V38" i="1" s="1"/>
  <c r="C39" i="6"/>
  <c r="H22" i="1" s="1"/>
  <c r="S22" i="1" s="1"/>
  <c r="V22" i="1" s="1"/>
  <c r="C35" i="6"/>
  <c r="H60" i="1" s="1"/>
  <c r="S60" i="1" s="1"/>
  <c r="V60" i="1" s="1"/>
  <c r="C31" i="6"/>
  <c r="H43" i="1" s="1"/>
  <c r="S43" i="1" s="1"/>
  <c r="V43" i="1" s="1"/>
  <c r="C27" i="6"/>
  <c r="H289" i="1" s="1"/>
  <c r="C23" i="6"/>
  <c r="H13" i="1" s="1"/>
  <c r="S13" i="1" s="1"/>
  <c r="V13" i="1" s="1"/>
  <c r="C19" i="6"/>
  <c r="H24" i="1" s="1"/>
  <c r="S24" i="1" s="1"/>
  <c r="V24" i="1" s="1"/>
  <c r="C15" i="6"/>
  <c r="H20" i="1" s="1"/>
  <c r="S20" i="1" s="1"/>
  <c r="V20" i="1" s="1"/>
  <c r="C11" i="6"/>
  <c r="H7" i="1" s="1"/>
  <c r="S7" i="1" s="1"/>
  <c r="V7" i="1" s="1"/>
  <c r="C7" i="6"/>
  <c r="H18" i="1" s="1"/>
  <c r="S18" i="1" s="1"/>
  <c r="V18" i="1" s="1"/>
  <c r="C3" i="6"/>
  <c r="H4" i="1" s="1"/>
  <c r="S4" i="1" s="1"/>
  <c r="V4" i="1" s="1"/>
  <c r="C1012" i="6"/>
  <c r="C1002" i="6"/>
  <c r="H342" i="1" s="1"/>
  <c r="C991" i="6"/>
  <c r="C980" i="6"/>
  <c r="C970" i="6"/>
  <c r="C959" i="6"/>
  <c r="H366" i="1" s="1"/>
  <c r="C948" i="6"/>
  <c r="H303" i="1" s="1"/>
  <c r="C938" i="6"/>
  <c r="H295" i="1" s="1"/>
  <c r="S295" i="1" s="1"/>
  <c r="V295" i="1" s="1"/>
  <c r="C927" i="6"/>
  <c r="C916" i="6"/>
  <c r="H281" i="1" s="1"/>
  <c r="S281" i="1" s="1"/>
  <c r="V281" i="1" s="1"/>
  <c r="C906" i="6"/>
  <c r="H286" i="1" s="1"/>
  <c r="S286" i="1" s="1"/>
  <c r="V286" i="1" s="1"/>
  <c r="C895" i="6"/>
  <c r="C884" i="6"/>
  <c r="C874" i="6"/>
  <c r="C863" i="6"/>
  <c r="C852" i="6"/>
  <c r="C842" i="6"/>
  <c r="C831" i="6"/>
  <c r="C820" i="6"/>
  <c r="C810" i="6"/>
  <c r="H270" i="1" s="1"/>
  <c r="C799" i="6"/>
  <c r="C788" i="6"/>
  <c r="C778" i="6"/>
  <c r="C767" i="6"/>
  <c r="C756" i="6"/>
  <c r="C746" i="6"/>
  <c r="C735" i="6"/>
  <c r="C724" i="6"/>
  <c r="C714" i="6"/>
  <c r="C703" i="6"/>
  <c r="C692" i="6"/>
  <c r="C682" i="6"/>
  <c r="C671" i="6"/>
  <c r="C660" i="6"/>
  <c r="C650" i="6"/>
  <c r="C639" i="6"/>
  <c r="C628" i="6"/>
  <c r="H277" i="1" s="1"/>
  <c r="C618" i="6"/>
  <c r="C607" i="6"/>
  <c r="H239" i="1" s="1"/>
  <c r="S239" i="1" s="1"/>
  <c r="V239" i="1" s="1"/>
  <c r="C596" i="6"/>
  <c r="H242" i="1" s="1"/>
  <c r="C586" i="6"/>
  <c r="H248" i="1" s="1"/>
  <c r="S248" i="1" s="1"/>
  <c r="V248" i="1" s="1"/>
  <c r="C578" i="6"/>
  <c r="H237" i="1" s="1"/>
  <c r="S237" i="1" s="1"/>
  <c r="V237" i="1" s="1"/>
  <c r="C570" i="6"/>
  <c r="H206" i="1" s="1"/>
  <c r="S206" i="1" s="1"/>
  <c r="V206" i="1" s="1"/>
  <c r="C562" i="6"/>
  <c r="H210" i="1" s="1"/>
  <c r="C554" i="6"/>
  <c r="H219" i="1" s="1"/>
  <c r="S219" i="1" s="1"/>
  <c r="V219" i="1" s="1"/>
  <c r="C546" i="6"/>
  <c r="H197" i="1" s="1"/>
  <c r="S197" i="1" s="1"/>
  <c r="V197" i="1" s="1"/>
  <c r="C538" i="6"/>
  <c r="H180" i="1" s="1"/>
  <c r="S180" i="1" s="1"/>
  <c r="V180" i="1" s="1"/>
  <c r="C530" i="6"/>
  <c r="C522" i="6"/>
  <c r="C514" i="6"/>
  <c r="C506" i="6"/>
  <c r="C498" i="6"/>
  <c r="C490" i="6"/>
  <c r="C482" i="6"/>
  <c r="C474" i="6"/>
  <c r="C466" i="6"/>
  <c r="C458" i="6"/>
  <c r="C450" i="6"/>
  <c r="C442" i="6"/>
  <c r="C434" i="6"/>
  <c r="C426" i="6"/>
  <c r="C418" i="6"/>
  <c r="C410" i="6"/>
  <c r="C402" i="6"/>
  <c r="C394" i="6"/>
  <c r="C386" i="6"/>
  <c r="C378" i="6"/>
  <c r="C370" i="6"/>
  <c r="C362" i="6"/>
  <c r="C354" i="6"/>
  <c r="H136" i="1" s="1"/>
  <c r="C346" i="6"/>
  <c r="C338" i="6"/>
  <c r="C330" i="6"/>
  <c r="C322" i="6"/>
  <c r="H31" i="1" s="1"/>
  <c r="C314" i="6"/>
  <c r="C306" i="6"/>
  <c r="C298" i="6"/>
  <c r="C290" i="6"/>
  <c r="C282" i="6"/>
  <c r="C274" i="6"/>
  <c r="C266" i="6"/>
  <c r="C260" i="6"/>
  <c r="C254" i="6"/>
  <c r="C249" i="6"/>
  <c r="C244" i="6"/>
  <c r="C238" i="6"/>
  <c r="C233" i="6"/>
  <c r="C228" i="6"/>
  <c r="C222" i="6"/>
  <c r="C217" i="6"/>
  <c r="C212" i="6"/>
  <c r="C206" i="6"/>
  <c r="C201" i="6"/>
  <c r="C196" i="6"/>
  <c r="C190" i="6"/>
  <c r="C185" i="6"/>
  <c r="C180" i="6"/>
  <c r="C174" i="6"/>
  <c r="C169" i="6"/>
  <c r="C164" i="6"/>
  <c r="C158" i="6"/>
  <c r="H160" i="1" s="1"/>
  <c r="C153" i="6"/>
  <c r="H143" i="1" s="1"/>
  <c r="C148" i="6"/>
  <c r="C142" i="6"/>
  <c r="H154" i="1" s="1"/>
  <c r="C137" i="6"/>
  <c r="H114" i="1" s="1"/>
  <c r="C132" i="6"/>
  <c r="H108" i="1" s="1"/>
  <c r="C126" i="6"/>
  <c r="H140" i="1" s="1"/>
  <c r="C121" i="6"/>
  <c r="H26" i="1" s="1"/>
  <c r="S26" i="1" s="1"/>
  <c r="V26" i="1" s="1"/>
  <c r="C116" i="6"/>
  <c r="H106" i="1" s="1"/>
  <c r="C110" i="6"/>
  <c r="H103" i="1" s="1"/>
  <c r="S103" i="1" s="1"/>
  <c r="V103" i="1" s="1"/>
  <c r="C105" i="6"/>
  <c r="H150" i="1" s="1"/>
  <c r="C100" i="6"/>
  <c r="H82" i="1" s="1"/>
  <c r="S82" i="1" s="1"/>
  <c r="V82" i="1" s="1"/>
  <c r="C94" i="6"/>
  <c r="H98" i="1" s="1"/>
  <c r="S98" i="1" s="1"/>
  <c r="V98" i="1" s="1"/>
  <c r="C89" i="6"/>
  <c r="H100" i="1" s="1"/>
  <c r="S100" i="1" s="1"/>
  <c r="V100" i="1" s="1"/>
  <c r="C84" i="6"/>
  <c r="H79" i="1" s="1"/>
  <c r="S79" i="1" s="1"/>
  <c r="V79" i="1" s="1"/>
  <c r="C78" i="6"/>
  <c r="H99" i="1" s="1"/>
  <c r="S99" i="1" s="1"/>
  <c r="V99" i="1" s="1"/>
  <c r="C73" i="6"/>
  <c r="H67" i="1" s="1"/>
  <c r="S67" i="1" s="1"/>
  <c r="V67" i="1" s="1"/>
  <c r="C68" i="6"/>
  <c r="H83" i="1" s="1"/>
  <c r="S83" i="1" s="1"/>
  <c r="V83" i="1" s="1"/>
  <c r="C62" i="6"/>
  <c r="H29" i="1" s="1"/>
  <c r="C57" i="6"/>
  <c r="H50" i="1" s="1"/>
  <c r="S50" i="1" s="1"/>
  <c r="V50" i="1" s="1"/>
  <c r="C52" i="6"/>
  <c r="H96" i="1" s="1"/>
  <c r="S96" i="1" s="1"/>
  <c r="V96" i="1" s="1"/>
  <c r="C46" i="6"/>
  <c r="H21" i="1" s="1"/>
  <c r="S21" i="1" s="1"/>
  <c r="V21" i="1" s="1"/>
  <c r="C41" i="6"/>
  <c r="H17" i="1" s="1"/>
  <c r="S17" i="1" s="1"/>
  <c r="V17" i="1" s="1"/>
  <c r="C36" i="6"/>
  <c r="H42" i="1" s="1"/>
  <c r="S42" i="1" s="1"/>
  <c r="V42" i="1" s="1"/>
  <c r="C30" i="6"/>
  <c r="C25" i="6"/>
  <c r="H16" i="1" s="1"/>
  <c r="S16" i="1" s="1"/>
  <c r="V16" i="1" s="1"/>
  <c r="C20" i="6"/>
  <c r="H15" i="1" s="1"/>
  <c r="S15" i="1" s="1"/>
  <c r="V15" i="1" s="1"/>
  <c r="C14" i="6"/>
  <c r="H14" i="1" s="1"/>
  <c r="S14" i="1" s="1"/>
  <c r="V14" i="1" s="1"/>
  <c r="C9" i="6"/>
  <c r="H5" i="1" s="1"/>
  <c r="S5" i="1" s="1"/>
  <c r="V5" i="1" s="1"/>
  <c r="C4" i="6"/>
  <c r="H2" i="1" s="1"/>
  <c r="S2" i="1" s="1"/>
  <c r="V2" i="1" s="1"/>
  <c r="C1011" i="6"/>
  <c r="C1000" i="6"/>
  <c r="C990" i="6"/>
  <c r="C979" i="6"/>
  <c r="C968" i="6"/>
  <c r="H359" i="1" s="1"/>
  <c r="C958" i="6"/>
  <c r="H310" i="1" s="1"/>
  <c r="C947" i="6"/>
  <c r="H302" i="1" s="1"/>
  <c r="C936" i="6"/>
  <c r="H333" i="1" s="1"/>
  <c r="S333" i="1" s="1"/>
  <c r="V333" i="1" s="1"/>
  <c r="C926" i="6"/>
  <c r="H325" i="1" s="1"/>
  <c r="S325" i="1" s="1"/>
  <c r="V325" i="1" s="1"/>
  <c r="C915" i="6"/>
  <c r="C904" i="6"/>
  <c r="H284" i="1" s="1"/>
  <c r="S284" i="1" s="1"/>
  <c r="V284" i="1" s="1"/>
  <c r="C894" i="6"/>
  <c r="C883" i="6"/>
  <c r="C872" i="6"/>
  <c r="C862" i="6"/>
  <c r="C851" i="6"/>
  <c r="C840" i="6"/>
  <c r="C830" i="6"/>
  <c r="C819" i="6"/>
  <c r="C808" i="6"/>
  <c r="C798" i="6"/>
  <c r="C787" i="6"/>
  <c r="H257" i="1" s="1"/>
  <c r="C776" i="6"/>
  <c r="C766" i="6"/>
  <c r="C755" i="6"/>
  <c r="C744" i="6"/>
  <c r="C734" i="6"/>
  <c r="C723" i="6"/>
  <c r="C712" i="6"/>
  <c r="C702" i="6"/>
  <c r="C691" i="6"/>
  <c r="C680" i="6"/>
  <c r="C670" i="6"/>
  <c r="C659" i="6"/>
  <c r="C648" i="6"/>
  <c r="C638" i="6"/>
  <c r="C627" i="6"/>
  <c r="H272" i="1" s="1"/>
  <c r="C616" i="6"/>
  <c r="H274" i="1" s="1"/>
  <c r="C606" i="6"/>
  <c r="H243" i="1" s="1"/>
  <c r="S243" i="1" s="1"/>
  <c r="V243" i="1" s="1"/>
  <c r="C595" i="6"/>
  <c r="H229" i="1" s="1"/>
  <c r="S229" i="1" s="1"/>
  <c r="V229" i="1" s="1"/>
  <c r="C585" i="6"/>
  <c r="H262" i="1" s="1"/>
  <c r="C577" i="6"/>
  <c r="H217" i="1" s="1"/>
  <c r="S217" i="1" s="1"/>
  <c r="V217" i="1" s="1"/>
  <c r="C569" i="6"/>
  <c r="H240" i="1" s="1"/>
  <c r="S240" i="1" s="1"/>
  <c r="V240" i="1" s="1"/>
  <c r="C561" i="6"/>
  <c r="H238" i="1" s="1"/>
  <c r="S238" i="1" s="1"/>
  <c r="V238" i="1" s="1"/>
  <c r="C553" i="6"/>
  <c r="H198" i="1" s="1"/>
  <c r="S198" i="1" s="1"/>
  <c r="V198" i="1" s="1"/>
  <c r="C545" i="6"/>
  <c r="H230" i="1" s="1"/>
  <c r="S230" i="1" s="1"/>
  <c r="V230" i="1" s="1"/>
  <c r="C537" i="6"/>
  <c r="H187" i="1" s="1"/>
  <c r="S187" i="1" s="1"/>
  <c r="V187" i="1" s="1"/>
  <c r="C529" i="6"/>
  <c r="C521" i="6"/>
  <c r="C513" i="6"/>
  <c r="C505" i="6"/>
  <c r="C497" i="6"/>
  <c r="C489" i="6"/>
  <c r="C481" i="6"/>
  <c r="C473" i="6"/>
  <c r="C465" i="6"/>
  <c r="C457" i="6"/>
  <c r="C449" i="6"/>
  <c r="C441" i="6"/>
  <c r="C433" i="6"/>
  <c r="C425" i="6"/>
  <c r="C417" i="6"/>
  <c r="C409" i="6"/>
  <c r="C401" i="6"/>
  <c r="C393" i="6"/>
  <c r="C385" i="6"/>
  <c r="C377" i="6"/>
  <c r="C369" i="6"/>
  <c r="C361" i="6"/>
  <c r="C353" i="6"/>
  <c r="C345" i="6"/>
  <c r="H109" i="1" s="1"/>
  <c r="C337" i="6"/>
  <c r="C329" i="6"/>
  <c r="C321" i="6"/>
  <c r="C313" i="6"/>
  <c r="C305" i="6"/>
  <c r="C297" i="6"/>
  <c r="C289" i="6"/>
  <c r="C281" i="6"/>
  <c r="C273" i="6"/>
  <c r="C265" i="6"/>
  <c r="C258" i="6"/>
  <c r="C253" i="6"/>
  <c r="C248" i="6"/>
  <c r="C242" i="6"/>
  <c r="C237" i="6"/>
  <c r="C232" i="6"/>
  <c r="C226" i="6"/>
  <c r="H124" i="1" s="1"/>
  <c r="C221" i="6"/>
  <c r="C216" i="6"/>
  <c r="C210" i="6"/>
  <c r="C205" i="6"/>
  <c r="C200" i="6"/>
  <c r="C194" i="6"/>
  <c r="C189" i="6"/>
  <c r="C184" i="6"/>
  <c r="C178" i="6"/>
  <c r="H161" i="1" s="1"/>
  <c r="C173" i="6"/>
  <c r="C168" i="6"/>
  <c r="C162" i="6"/>
  <c r="C157" i="6"/>
  <c r="H117" i="1" s="1"/>
  <c r="C152" i="6"/>
  <c r="H130" i="1" s="1"/>
  <c r="C146" i="6"/>
  <c r="H146" i="1" s="1"/>
  <c r="C141" i="6"/>
  <c r="C136" i="6"/>
  <c r="H115" i="1" s="1"/>
  <c r="C130" i="6"/>
  <c r="H166" i="1" s="1"/>
  <c r="C125" i="6"/>
  <c r="C120" i="6"/>
  <c r="H107" i="1" s="1"/>
  <c r="C114" i="6"/>
  <c r="H119" i="1" s="1"/>
  <c r="C109" i="6"/>
  <c r="H101" i="1" s="1"/>
  <c r="S101" i="1" s="1"/>
  <c r="V101" i="1" s="1"/>
  <c r="C104" i="6"/>
  <c r="H91" i="1" s="1"/>
  <c r="S91" i="1" s="1"/>
  <c r="V91" i="1" s="1"/>
  <c r="C98" i="6"/>
  <c r="C93" i="6"/>
  <c r="H97" i="1" s="1"/>
  <c r="S97" i="1" s="1"/>
  <c r="V97" i="1" s="1"/>
  <c r="C88" i="6"/>
  <c r="H69" i="1" s="1"/>
  <c r="S69" i="1" s="1"/>
  <c r="V69" i="1" s="1"/>
  <c r="C82" i="6"/>
  <c r="H86" i="1" s="1"/>
  <c r="S86" i="1" s="1"/>
  <c r="V86" i="1" s="1"/>
  <c r="C77" i="6"/>
  <c r="H70" i="1" s="1"/>
  <c r="S70" i="1" s="1"/>
  <c r="V70" i="1" s="1"/>
  <c r="C72" i="6"/>
  <c r="H66" i="1" s="1"/>
  <c r="S66" i="1" s="1"/>
  <c r="V66" i="1" s="1"/>
  <c r="C66" i="6"/>
  <c r="H73" i="1" s="1"/>
  <c r="S73" i="1" s="1"/>
  <c r="V73" i="1" s="1"/>
  <c r="C61" i="6"/>
  <c r="H45" i="1" s="1"/>
  <c r="S45" i="1" s="1"/>
  <c r="V45" i="1" s="1"/>
  <c r="C56" i="6"/>
  <c r="H53" i="1" s="1"/>
  <c r="S53" i="1" s="1"/>
  <c r="V53" i="1" s="1"/>
  <c r="C50" i="6"/>
  <c r="H46" i="1" s="1"/>
  <c r="S46" i="1" s="1"/>
  <c r="V46" i="1" s="1"/>
  <c r="C45" i="6"/>
  <c r="H27" i="1" s="1"/>
  <c r="C40" i="6"/>
  <c r="H65" i="1" s="1"/>
  <c r="S65" i="1" s="1"/>
  <c r="V65" i="1" s="1"/>
  <c r="C34" i="6"/>
  <c r="H57" i="1" s="1"/>
  <c r="S57" i="1" s="1"/>
  <c r="V57" i="1" s="1"/>
  <c r="C29" i="6"/>
  <c r="H19" i="1" s="1"/>
  <c r="S19" i="1" s="1"/>
  <c r="V19" i="1" s="1"/>
  <c r="C24" i="6"/>
  <c r="H37" i="1" s="1"/>
  <c r="S37" i="1" s="1"/>
  <c r="V37" i="1" s="1"/>
  <c r="C18" i="6"/>
  <c r="H56" i="1" s="1"/>
  <c r="S56" i="1" s="1"/>
  <c r="V56" i="1" s="1"/>
  <c r="C13" i="6"/>
  <c r="H9" i="1" s="1"/>
  <c r="S9" i="1" s="1"/>
  <c r="V9" i="1" s="1"/>
  <c r="C8" i="6"/>
  <c r="H8" i="1" s="1"/>
  <c r="S8" i="1" s="1"/>
  <c r="V8" i="1" s="1"/>
  <c r="C1007" i="6"/>
  <c r="H355" i="1" s="1"/>
  <c r="C996" i="6"/>
  <c r="C986" i="6"/>
  <c r="C975" i="6"/>
  <c r="H356" i="1" s="1"/>
  <c r="C964" i="6"/>
  <c r="H345" i="1" s="1"/>
  <c r="C954" i="6"/>
  <c r="C943" i="6"/>
  <c r="H332" i="1" s="1"/>
  <c r="S332" i="1" s="1"/>
  <c r="V332" i="1" s="1"/>
  <c r="C932" i="6"/>
  <c r="H316" i="1" s="1"/>
  <c r="S316" i="1" s="1"/>
  <c r="V316" i="1" s="1"/>
  <c r="C922" i="6"/>
  <c r="H329" i="1" s="1"/>
  <c r="S329" i="1" s="1"/>
  <c r="V329" i="1" s="1"/>
  <c r="C911" i="6"/>
  <c r="H314" i="1" s="1"/>
  <c r="S314" i="1" s="1"/>
  <c r="V314" i="1" s="1"/>
  <c r="C900" i="6"/>
  <c r="H317" i="1" s="1"/>
  <c r="S317" i="1" s="1"/>
  <c r="V317" i="1" s="1"/>
  <c r="C890" i="6"/>
  <c r="C879" i="6"/>
  <c r="H258" i="1" s="1"/>
  <c r="C868" i="6"/>
  <c r="C858" i="6"/>
  <c r="C847" i="6"/>
  <c r="C836" i="6"/>
  <c r="C826" i="6"/>
  <c r="C815" i="6"/>
  <c r="C804" i="6"/>
  <c r="C794" i="6"/>
  <c r="C783" i="6"/>
  <c r="C772" i="6"/>
  <c r="C762" i="6"/>
  <c r="C751" i="6"/>
  <c r="C740" i="6"/>
  <c r="C730" i="6"/>
  <c r="C719" i="6"/>
  <c r="C708" i="6"/>
  <c r="C698" i="6"/>
  <c r="C687" i="6"/>
  <c r="C676" i="6"/>
  <c r="C666" i="6"/>
  <c r="C655" i="6"/>
  <c r="C644" i="6"/>
  <c r="C634" i="6"/>
  <c r="C623" i="6"/>
  <c r="H259" i="1" s="1"/>
  <c r="C612" i="6"/>
  <c r="H247" i="1" s="1"/>
  <c r="S247" i="1" s="1"/>
  <c r="V247" i="1" s="1"/>
  <c r="C602" i="6"/>
  <c r="H263" i="1" s="1"/>
  <c r="C591" i="6"/>
  <c r="H241" i="1" s="1"/>
  <c r="S241" i="1" s="1"/>
  <c r="V241" i="1" s="1"/>
  <c r="C582" i="6"/>
  <c r="H232" i="1" s="1"/>
  <c r="C574" i="6"/>
  <c r="H205" i="1" s="1"/>
  <c r="S205" i="1" s="1"/>
  <c r="V205" i="1" s="1"/>
  <c r="C566" i="6"/>
  <c r="H218" i="1" s="1"/>
  <c r="S218" i="1" s="1"/>
  <c r="V218" i="1" s="1"/>
  <c r="C558" i="6"/>
  <c r="H196" i="1" s="1"/>
  <c r="S196" i="1" s="1"/>
  <c r="V196" i="1" s="1"/>
  <c r="C550" i="6"/>
  <c r="H202" i="1" s="1"/>
  <c r="S202" i="1" s="1"/>
  <c r="V202" i="1" s="1"/>
  <c r="C542" i="6"/>
  <c r="H189" i="1" s="1"/>
  <c r="S189" i="1" s="1"/>
  <c r="V189" i="1" s="1"/>
  <c r="C534" i="6"/>
  <c r="H184" i="1" s="1"/>
  <c r="S184" i="1" s="1"/>
  <c r="V184" i="1" s="1"/>
  <c r="C526" i="6"/>
  <c r="C518" i="6"/>
  <c r="C510" i="6"/>
  <c r="C502" i="6"/>
  <c r="C494" i="6"/>
  <c r="C486" i="6"/>
  <c r="C478" i="6"/>
  <c r="C470" i="6"/>
  <c r="C462" i="6"/>
  <c r="C454" i="6"/>
  <c r="C446" i="6"/>
  <c r="C438" i="6"/>
  <c r="C430" i="6"/>
  <c r="C422" i="6"/>
  <c r="C414" i="6"/>
  <c r="C406" i="6"/>
  <c r="C398" i="6"/>
  <c r="C390" i="6"/>
  <c r="C382" i="6"/>
  <c r="C374" i="6"/>
  <c r="C366" i="6"/>
  <c r="C358" i="6"/>
  <c r="C350" i="6"/>
  <c r="C342" i="6"/>
  <c r="C334" i="6"/>
  <c r="C326" i="6"/>
  <c r="C318" i="6"/>
  <c r="C310" i="6"/>
  <c r="C302" i="6"/>
  <c r="C294" i="6"/>
  <c r="C286" i="6"/>
  <c r="C278" i="6"/>
  <c r="C270" i="6"/>
  <c r="C262" i="6"/>
  <c r="C257" i="6"/>
  <c r="C252" i="6"/>
  <c r="C246" i="6"/>
  <c r="C241" i="6"/>
  <c r="C236" i="6"/>
  <c r="C230" i="6"/>
  <c r="C225" i="6"/>
  <c r="C220" i="6"/>
  <c r="C214" i="6"/>
  <c r="C209" i="6"/>
  <c r="C204" i="6"/>
  <c r="C198" i="6"/>
  <c r="C193" i="6"/>
  <c r="C188" i="6"/>
  <c r="C182" i="6"/>
  <c r="C177" i="6"/>
  <c r="C172" i="6"/>
  <c r="C166" i="6"/>
  <c r="C161" i="6"/>
  <c r="C156" i="6"/>
  <c r="C150" i="6"/>
  <c r="C145" i="6"/>
  <c r="C140" i="6"/>
  <c r="C134" i="6"/>
  <c r="H155" i="1" s="1"/>
  <c r="C129" i="6"/>
  <c r="H147" i="1" s="1"/>
  <c r="C124" i="6"/>
  <c r="H144" i="1" s="1"/>
  <c r="C118" i="6"/>
  <c r="H34" i="1" s="1"/>
  <c r="C113" i="6"/>
  <c r="H118" i="1" s="1"/>
  <c r="C108" i="6"/>
  <c r="H93" i="1" s="1"/>
  <c r="S93" i="1" s="1"/>
  <c r="V93" i="1" s="1"/>
  <c r="C102" i="6"/>
  <c r="H149" i="1" s="1"/>
  <c r="C97" i="6"/>
  <c r="H151" i="1" s="1"/>
  <c r="C92" i="6"/>
  <c r="H77" i="1" s="1"/>
  <c r="S77" i="1" s="1"/>
  <c r="V77" i="1" s="1"/>
  <c r="C86" i="6"/>
  <c r="H72" i="1" s="1"/>
  <c r="S72" i="1" s="1"/>
  <c r="V72" i="1" s="1"/>
  <c r="C81" i="6"/>
  <c r="H92" i="1" s="1"/>
  <c r="S92" i="1" s="1"/>
  <c r="V92" i="1" s="1"/>
  <c r="C76" i="6"/>
  <c r="H89" i="1" s="1"/>
  <c r="S89" i="1" s="1"/>
  <c r="V89" i="1" s="1"/>
  <c r="C70" i="6"/>
  <c r="H148" i="1" s="1"/>
  <c r="C65" i="6"/>
  <c r="H78" i="1" s="1"/>
  <c r="S78" i="1" s="1"/>
  <c r="V78" i="1" s="1"/>
  <c r="C60" i="6"/>
  <c r="H52" i="1" s="1"/>
  <c r="S52" i="1" s="1"/>
  <c r="V52" i="1" s="1"/>
  <c r="C54" i="6"/>
  <c r="H293" i="1" s="1"/>
  <c r="C49" i="6"/>
  <c r="H28" i="1" s="1"/>
  <c r="C44" i="6"/>
  <c r="H292" i="1" s="1"/>
  <c r="S292" i="1" s="1"/>
  <c r="V292" i="1" s="1"/>
  <c r="C38" i="6"/>
  <c r="H59" i="1" s="1"/>
  <c r="S59" i="1" s="1"/>
  <c r="V59" i="1" s="1"/>
  <c r="C33" i="6"/>
  <c r="H40" i="1" s="1"/>
  <c r="S40" i="1" s="1"/>
  <c r="V40" i="1" s="1"/>
  <c r="C28" i="6"/>
  <c r="H75" i="1" s="1"/>
  <c r="S75" i="1" s="1"/>
  <c r="V75" i="1" s="1"/>
  <c r="C22" i="6"/>
  <c r="H51" i="1" s="1"/>
  <c r="S51" i="1" s="1"/>
  <c r="V51" i="1" s="1"/>
  <c r="C17" i="6"/>
  <c r="H10" i="1" s="1"/>
  <c r="S10" i="1" s="1"/>
  <c r="V10" i="1" s="1"/>
  <c r="C12" i="6"/>
  <c r="H3" i="1" s="1"/>
  <c r="S3" i="1" s="1"/>
  <c r="V3" i="1" s="1"/>
  <c r="C6" i="6"/>
  <c r="H6" i="1" s="1"/>
  <c r="S6" i="1" s="1"/>
  <c r="V6" i="1" s="1"/>
  <c r="C1016" i="6"/>
  <c r="C1006" i="6"/>
  <c r="H350" i="1" s="1"/>
  <c r="C995" i="6"/>
  <c r="C984" i="6"/>
  <c r="C974" i="6"/>
  <c r="H349" i="1" s="1"/>
  <c r="C963" i="6"/>
  <c r="C952" i="6"/>
  <c r="H297" i="1" s="1"/>
  <c r="S297" i="1" s="1"/>
  <c r="V297" i="1" s="1"/>
  <c r="C942" i="6"/>
  <c r="H336" i="1" s="1"/>
  <c r="S336" i="1" s="1"/>
  <c r="V336" i="1" s="1"/>
  <c r="C931" i="6"/>
  <c r="H321" i="1" s="1"/>
  <c r="S321" i="1" s="1"/>
  <c r="V321" i="1" s="1"/>
  <c r="C920" i="6"/>
  <c r="H328" i="1" s="1"/>
  <c r="S328" i="1" s="1"/>
  <c r="V328" i="1" s="1"/>
  <c r="C910" i="6"/>
  <c r="C899" i="6"/>
  <c r="H288" i="1" s="1"/>
  <c r="C888" i="6"/>
  <c r="C878" i="6"/>
  <c r="C867" i="6"/>
  <c r="C856" i="6"/>
  <c r="C846" i="6"/>
  <c r="C835" i="6"/>
  <c r="C824" i="6"/>
  <c r="C814" i="6"/>
  <c r="C803" i="6"/>
  <c r="C792" i="6"/>
  <c r="C782" i="6"/>
  <c r="C771" i="6"/>
  <c r="C760" i="6"/>
  <c r="C750" i="6"/>
  <c r="C739" i="6"/>
  <c r="C728" i="6"/>
  <c r="C718" i="6"/>
  <c r="C707" i="6"/>
  <c r="C696" i="6"/>
  <c r="C686" i="6"/>
  <c r="C675" i="6"/>
  <c r="C664" i="6"/>
  <c r="C654" i="6"/>
  <c r="C643" i="6"/>
  <c r="C632" i="6"/>
  <c r="C622" i="6"/>
  <c r="C611" i="6"/>
  <c r="H276" i="1" s="1"/>
  <c r="C600" i="6"/>
  <c r="H233" i="1" s="1"/>
  <c r="S233" i="1" s="1"/>
  <c r="V233" i="1" s="1"/>
  <c r="C590" i="6"/>
  <c r="H209" i="1" s="1"/>
  <c r="S209" i="1" s="1"/>
  <c r="V209" i="1" s="1"/>
  <c r="C581" i="6"/>
  <c r="H253" i="1" s="1"/>
  <c r="S253" i="1" s="1"/>
  <c r="V253" i="1" s="1"/>
  <c r="C573" i="6"/>
  <c r="H201" i="1" s="1"/>
  <c r="S201" i="1" s="1"/>
  <c r="V201" i="1" s="1"/>
  <c r="C565" i="6"/>
  <c r="H227" i="1" s="1"/>
  <c r="S227" i="1" s="1"/>
  <c r="V227" i="1" s="1"/>
  <c r="C557" i="6"/>
  <c r="H203" i="1" s="1"/>
  <c r="S203" i="1" s="1"/>
  <c r="V203" i="1" s="1"/>
  <c r="C549" i="6"/>
  <c r="H195" i="1" s="1"/>
  <c r="S195" i="1" s="1"/>
  <c r="V195" i="1" s="1"/>
  <c r="C541" i="6"/>
  <c r="H191" i="1" s="1"/>
  <c r="C533" i="6"/>
  <c r="H183" i="1" s="1"/>
  <c r="S183" i="1" s="1"/>
  <c r="V183" i="1" s="1"/>
  <c r="C525" i="6"/>
  <c r="C517" i="6"/>
  <c r="C509" i="6"/>
  <c r="C501" i="6"/>
  <c r="C493" i="6"/>
  <c r="C485" i="6"/>
  <c r="H162" i="1" s="1"/>
  <c r="C477" i="6"/>
  <c r="C469" i="6"/>
  <c r="H111" i="1" s="1"/>
  <c r="C461" i="6"/>
  <c r="C453" i="6"/>
  <c r="C445" i="6"/>
  <c r="C437" i="6"/>
  <c r="C429" i="6"/>
  <c r="C421" i="6"/>
  <c r="C413" i="6"/>
  <c r="C405" i="6"/>
  <c r="C397" i="6"/>
  <c r="C389" i="6"/>
  <c r="C381" i="6"/>
  <c r="C373" i="6"/>
  <c r="C365" i="6"/>
  <c r="C357" i="6"/>
  <c r="C349" i="6"/>
  <c r="C341" i="6"/>
  <c r="C333" i="6"/>
  <c r="C325" i="6"/>
  <c r="C317" i="6"/>
  <c r="C309" i="6"/>
  <c r="C301" i="6"/>
  <c r="C293" i="6"/>
  <c r="C285" i="6"/>
  <c r="C277" i="6"/>
  <c r="C269" i="6"/>
  <c r="C261" i="6"/>
  <c r="C256" i="6"/>
  <c r="C250" i="6"/>
  <c r="C245" i="6"/>
  <c r="C21" i="6"/>
  <c r="H12" i="1" s="1"/>
  <c r="S12" i="1" s="1"/>
  <c r="V12" i="1" s="1"/>
  <c r="C42" i="6"/>
  <c r="H76" i="1" s="1"/>
  <c r="S76" i="1" s="1"/>
  <c r="V76" i="1" s="1"/>
  <c r="C64" i="6"/>
  <c r="H81" i="1" s="1"/>
  <c r="S81" i="1" s="1"/>
  <c r="V81" i="1" s="1"/>
  <c r="C85" i="6"/>
  <c r="H85" i="1" s="1"/>
  <c r="S85" i="1" s="1"/>
  <c r="V85" i="1" s="1"/>
  <c r="C106" i="6"/>
  <c r="H152" i="1" s="1"/>
  <c r="C128" i="6"/>
  <c r="H141" i="1" s="1"/>
  <c r="C149" i="6"/>
  <c r="H156" i="1" s="1"/>
  <c r="C170" i="6"/>
  <c r="C192" i="6"/>
  <c r="C213" i="6"/>
  <c r="C234" i="6"/>
  <c r="R3" i="7"/>
  <c r="T3" i="7"/>
  <c r="J4" i="7"/>
  <c r="H4" i="7"/>
  <c r="AB4" i="7"/>
  <c r="AD4" i="7"/>
  <c r="T5" i="7"/>
  <c r="R5" i="7"/>
  <c r="H6" i="7"/>
  <c r="J6" i="7"/>
  <c r="AD6" i="7"/>
  <c r="AB6" i="7"/>
  <c r="R7" i="7"/>
  <c r="T7" i="7"/>
  <c r="J8" i="7"/>
  <c r="H8" i="7"/>
  <c r="AB8" i="7"/>
  <c r="AD8" i="7"/>
  <c r="T9" i="7"/>
  <c r="R9" i="7"/>
  <c r="H10" i="7"/>
  <c r="J10" i="7"/>
  <c r="AD10" i="7"/>
  <c r="AB10" i="7"/>
  <c r="R11" i="7"/>
  <c r="T11" i="7"/>
  <c r="J12" i="7"/>
  <c r="H12" i="7"/>
  <c r="AB12" i="7"/>
  <c r="AD12" i="7"/>
  <c r="T13" i="7"/>
  <c r="R13" i="7"/>
  <c r="H14" i="7"/>
  <c r="J14" i="7"/>
  <c r="AD14" i="7"/>
  <c r="AB14" i="7"/>
  <c r="R15" i="7"/>
  <c r="T15" i="7"/>
  <c r="J16" i="7"/>
  <c r="H16" i="7"/>
  <c r="T17" i="7"/>
  <c r="R17" i="7"/>
  <c r="AD18" i="7"/>
  <c r="AB18" i="7"/>
  <c r="J20" i="7"/>
  <c r="H20" i="7"/>
  <c r="T21" i="7"/>
  <c r="R21" i="7"/>
  <c r="AD22" i="7"/>
  <c r="AB22" i="7"/>
  <c r="AD16" i="7"/>
  <c r="J18" i="7"/>
  <c r="T19" i="7"/>
  <c r="AD20" i="7"/>
  <c r="J22" i="7"/>
  <c r="T23" i="7"/>
  <c r="H24" i="7"/>
  <c r="AD24" i="7"/>
  <c r="R25" i="7"/>
  <c r="J26" i="7"/>
  <c r="AB26" i="7"/>
  <c r="T27" i="7"/>
  <c r="H28" i="7"/>
  <c r="AD28" i="7"/>
  <c r="R29" i="7"/>
  <c r="J30" i="7"/>
  <c r="AB30" i="7"/>
  <c r="T31" i="7"/>
  <c r="H32" i="7"/>
  <c r="AD32" i="7"/>
  <c r="R33" i="7"/>
  <c r="J34" i="7"/>
  <c r="AB34" i="7"/>
  <c r="T35" i="7"/>
  <c r="H36" i="7"/>
  <c r="AD36" i="7"/>
  <c r="R37" i="7"/>
  <c r="J38" i="7"/>
  <c r="AB38" i="7"/>
  <c r="T39" i="7"/>
  <c r="H40" i="7"/>
  <c r="AD40" i="7"/>
  <c r="R41" i="7"/>
  <c r="J89" i="7"/>
  <c r="H89" i="7"/>
  <c r="H146" i="7"/>
  <c r="J146" i="7"/>
  <c r="J148" i="7"/>
  <c r="H148" i="7"/>
  <c r="H150" i="7"/>
  <c r="J150" i="7"/>
  <c r="J152" i="7"/>
  <c r="H152" i="7"/>
  <c r="H154" i="7"/>
  <c r="J154" i="7"/>
  <c r="J156" i="7"/>
  <c r="H156" i="7"/>
  <c r="H158" i="7"/>
  <c r="J158" i="7"/>
  <c r="J160" i="7"/>
  <c r="H160" i="7"/>
  <c r="H162" i="7"/>
  <c r="J162" i="7"/>
  <c r="J164" i="7"/>
  <c r="H164" i="7"/>
  <c r="H166" i="7"/>
  <c r="J166" i="7"/>
  <c r="J168" i="7"/>
  <c r="H168" i="7"/>
  <c r="H170" i="7"/>
  <c r="J170" i="7"/>
  <c r="J172" i="7"/>
  <c r="H172" i="7"/>
  <c r="H174" i="7"/>
  <c r="J174" i="7"/>
  <c r="T43" i="7"/>
  <c r="J46" i="7"/>
  <c r="R47" i="7"/>
  <c r="T47" i="7"/>
  <c r="J48" i="7"/>
  <c r="H48" i="7"/>
  <c r="AB48" i="7"/>
  <c r="AD48" i="7"/>
  <c r="T49" i="7"/>
  <c r="R49" i="7"/>
  <c r="H50" i="7"/>
  <c r="J50" i="7"/>
  <c r="AD50" i="7"/>
  <c r="AB50" i="7"/>
  <c r="R51" i="7"/>
  <c r="T51" i="7"/>
  <c r="J52" i="7"/>
  <c r="H52" i="7"/>
  <c r="AB52" i="7"/>
  <c r="AD52" i="7"/>
  <c r="T53" i="7"/>
  <c r="R53" i="7"/>
  <c r="H54" i="7"/>
  <c r="J54" i="7"/>
  <c r="AD54" i="7"/>
  <c r="AB54" i="7"/>
  <c r="R55" i="7"/>
  <c r="T55" i="7"/>
  <c r="J56" i="7"/>
  <c r="H56" i="7"/>
  <c r="AB56" i="7"/>
  <c r="AD56" i="7"/>
  <c r="T57" i="7"/>
  <c r="R57" i="7"/>
  <c r="H58" i="7"/>
  <c r="J58" i="7"/>
  <c r="AD58" i="7"/>
  <c r="AB58" i="7"/>
  <c r="R59" i="7"/>
  <c r="T59" i="7"/>
  <c r="J60" i="7"/>
  <c r="H60" i="7"/>
  <c r="AB60" i="7"/>
  <c r="AD60" i="7"/>
  <c r="T61" i="7"/>
  <c r="R61" i="7"/>
  <c r="H62" i="7"/>
  <c r="J62" i="7"/>
  <c r="AD62" i="7"/>
  <c r="AB62" i="7"/>
  <c r="R63" i="7"/>
  <c r="T63" i="7"/>
  <c r="J64" i="7"/>
  <c r="H64" i="7"/>
  <c r="AB64" i="7"/>
  <c r="AD64" i="7"/>
  <c r="T65" i="7"/>
  <c r="R65" i="7"/>
  <c r="J67" i="7"/>
  <c r="H67" i="7"/>
  <c r="J69" i="7"/>
  <c r="H69" i="7"/>
  <c r="J71" i="7"/>
  <c r="H71" i="7"/>
  <c r="J73" i="7"/>
  <c r="H73" i="7"/>
  <c r="J75" i="7"/>
  <c r="H75" i="7"/>
  <c r="J77" i="7"/>
  <c r="H77" i="7"/>
  <c r="J79" i="7"/>
  <c r="H79" i="7"/>
  <c r="J81" i="7"/>
  <c r="H81" i="7"/>
  <c r="J83" i="7"/>
  <c r="H83" i="7"/>
  <c r="J85" i="7"/>
  <c r="H85" i="7"/>
  <c r="J87" i="7"/>
  <c r="H87" i="7"/>
  <c r="AD42" i="7"/>
  <c r="T45" i="7"/>
  <c r="J91" i="7"/>
  <c r="H91" i="7"/>
  <c r="J93" i="7"/>
  <c r="H93" i="7"/>
  <c r="J95" i="7"/>
  <c r="H95" i="7"/>
  <c r="J97" i="7"/>
  <c r="H97" i="7"/>
  <c r="J99" i="7"/>
  <c r="H99" i="7"/>
  <c r="J101" i="7"/>
  <c r="H101" i="7"/>
  <c r="J103" i="7"/>
  <c r="H103" i="7"/>
  <c r="J107" i="7"/>
  <c r="H107" i="7"/>
  <c r="J111" i="7"/>
  <c r="H111" i="7"/>
  <c r="J115" i="7"/>
  <c r="H115" i="7"/>
  <c r="J119" i="7"/>
  <c r="H119" i="7"/>
  <c r="J123" i="7"/>
  <c r="H123" i="7"/>
  <c r="J127" i="7"/>
  <c r="H127" i="7"/>
  <c r="J131" i="7"/>
  <c r="H131" i="7"/>
  <c r="J135" i="7"/>
  <c r="H135" i="7"/>
  <c r="J139" i="7"/>
  <c r="H139" i="7"/>
  <c r="J66" i="7"/>
  <c r="J68" i="7"/>
  <c r="J70" i="7"/>
  <c r="J72" i="7"/>
  <c r="J74" i="7"/>
  <c r="J76" i="7"/>
  <c r="J78" i="7"/>
  <c r="J80" i="7"/>
  <c r="J82" i="7"/>
  <c r="J84" i="7"/>
  <c r="J86" i="7"/>
  <c r="J88" i="7"/>
  <c r="J90" i="7"/>
  <c r="J92" i="7"/>
  <c r="J94" i="7"/>
  <c r="J96" i="7"/>
  <c r="J98" i="7"/>
  <c r="J100" i="7"/>
  <c r="J102" i="7"/>
  <c r="J105" i="7"/>
  <c r="J109" i="7"/>
  <c r="J113" i="7"/>
  <c r="J117" i="7"/>
  <c r="J121" i="7"/>
  <c r="J125" i="7"/>
  <c r="J129" i="7"/>
  <c r="J133" i="7"/>
  <c r="J137" i="7"/>
  <c r="J144" i="7"/>
  <c r="H63" i="1" l="1"/>
  <c r="S63" i="1" s="1"/>
  <c r="V63" i="1" s="1"/>
  <c r="H62" i="1"/>
  <c r="S62" i="1" s="1"/>
  <c r="V62" i="1" s="1"/>
  <c r="H173" i="1"/>
  <c r="H174" i="1"/>
  <c r="H87" i="1"/>
  <c r="S87" i="1" s="1"/>
  <c r="V87" i="1" s="1"/>
  <c r="H88" i="1"/>
  <c r="S88" i="1" s="1"/>
  <c r="V88" i="1" s="1"/>
  <c r="H252" i="1"/>
  <c r="S252" i="1" s="1"/>
  <c r="V252" i="1" s="1"/>
  <c r="H250" i="1"/>
  <c r="S250" i="1" s="1"/>
  <c r="V250" i="1" s="1"/>
</calcChain>
</file>

<file path=xl/sharedStrings.xml><?xml version="1.0" encoding="utf-8"?>
<sst xmlns="http://schemas.openxmlformats.org/spreadsheetml/2006/main" count="7024" uniqueCount="765">
  <si>
    <t>Кабинет</t>
  </si>
  <si>
    <t>Артикул продавца</t>
  </si>
  <si>
    <t>SKU</t>
  </si>
  <si>
    <t>Менеджер</t>
  </si>
  <si>
    <t>Бренд</t>
  </si>
  <si>
    <t>Предмет</t>
  </si>
  <si>
    <t>Наименование</t>
  </si>
  <si>
    <t>Кол-во дней на МП</t>
  </si>
  <si>
    <t>Заказы, руб.</t>
  </si>
  <si>
    <t>Доля, %</t>
  </si>
  <si>
    <t>Совокупный %</t>
  </si>
  <si>
    <t>ABC (общий)</t>
  </si>
  <si>
    <t>ABC (текущий)</t>
  </si>
  <si>
    <t>Отклонение</t>
  </si>
  <si>
    <t>XYZ</t>
  </si>
  <si>
    <t>ABC XYZ</t>
  </si>
  <si>
    <t>ABC (кабинет)</t>
  </si>
  <si>
    <t>Итоговый</t>
  </si>
  <si>
    <t>Заказы за 3 месяца</t>
  </si>
  <si>
    <t>Комментарии от менеджера</t>
  </si>
  <si>
    <t>Сортировка</t>
  </si>
  <si>
    <t>Жирнова</t>
  </si>
  <si>
    <t>33С 2175-08</t>
  </si>
  <si>
    <t>E-commet автопилот</t>
  </si>
  <si>
    <t>Луч</t>
  </si>
  <si>
    <t>Гуашь</t>
  </si>
  <si>
    <t>Гуашь "Классика" 12 цв. контейнер</t>
  </si>
  <si>
    <t>A</t>
  </si>
  <si>
    <t>X</t>
  </si>
  <si>
    <t>30С 1922-08</t>
  </si>
  <si>
    <t>Пластилин</t>
  </si>
  <si>
    <t>Пластилин "Классика" 40 цв.., стек, 800 г.</t>
  </si>
  <si>
    <t>26С 1579-08</t>
  </si>
  <si>
    <t>Виктория</t>
  </si>
  <si>
    <t>Акварель</t>
  </si>
  <si>
    <t>Акварель "Классика" 32 цв.</t>
  </si>
  <si>
    <t>ТОП</t>
  </si>
  <si>
    <t>Y</t>
  </si>
  <si>
    <t>7С 331-08</t>
  </si>
  <si>
    <t>E-commet Ручное управление</t>
  </si>
  <si>
    <t>Пластилин Классика 12 цв., стек, 240 г.</t>
  </si>
  <si>
    <t>B</t>
  </si>
  <si>
    <t>30С 1809-08</t>
  </si>
  <si>
    <t>Пластилин "ZOO" 24 цвета (длинный кусок 15 г.)</t>
  </si>
  <si>
    <t>20С 1330-08</t>
  </si>
  <si>
    <t>Пластилин Классика 18 цв., стек, 360 г.</t>
  </si>
  <si>
    <t>34С 2235-08</t>
  </si>
  <si>
    <t>Гуашь классическая 24 цв. 15 мл.</t>
  </si>
  <si>
    <t>19С 1294-08</t>
  </si>
  <si>
    <t>Акварель "Классика" 24 цв.</t>
  </si>
  <si>
    <t>28С 1681-08</t>
  </si>
  <si>
    <t>Гуашь "Классика" 24 цв.</t>
  </si>
  <si>
    <t>19С 1277-08</t>
  </si>
  <si>
    <t>Гуашь "Классика" 12 цв.</t>
  </si>
  <si>
    <t>19С 1286-08</t>
  </si>
  <si>
    <t>Акварель "Классика" 12 цв.</t>
  </si>
  <si>
    <t>28С 1642-08</t>
  </si>
  <si>
    <t>Пластилин Классика 24 цв., стек, 480 г.</t>
  </si>
  <si>
    <t>29С 1723-08</t>
  </si>
  <si>
    <t>Пластилин "ZOO" 16 цв.(длинный брусок 15 г.)</t>
  </si>
  <si>
    <t>C</t>
  </si>
  <si>
    <t>31С 1998-08</t>
  </si>
  <si>
    <t>Карандаши</t>
  </si>
  <si>
    <t>Карандаши цветные "ZOO" 36 цв.</t>
  </si>
  <si>
    <t>31С 2064-08</t>
  </si>
  <si>
    <t>Пластилин "ZOO" 30 цв.</t>
  </si>
  <si>
    <t>20С 1345-08</t>
  </si>
  <si>
    <t>Пластилин Классика 10 цв. в пластмассовом контейнере, стек, 200 г.</t>
  </si>
  <si>
    <t>29С 1722-08</t>
  </si>
  <si>
    <t>Пластилин "ZOO" 12 цв.</t>
  </si>
  <si>
    <t>Z</t>
  </si>
  <si>
    <t>19С 1294-08х2</t>
  </si>
  <si>
    <t>Акварель "Классика" 24 цв. 2 набора</t>
  </si>
  <si>
    <t>34С 2250-08</t>
  </si>
  <si>
    <t>Наташа</t>
  </si>
  <si>
    <t>Воздушный пластилин / 36 цв.</t>
  </si>
  <si>
    <t>20С 1330-08х2</t>
  </si>
  <si>
    <t>Пластилин Классика 18 цв., стек, 360 г. Комплект</t>
  </si>
  <si>
    <t>28С 1646-08</t>
  </si>
  <si>
    <t>Пластилин мягкий "Кроха" 16 цв.</t>
  </si>
  <si>
    <t>34С 2252-08</t>
  </si>
  <si>
    <t>Воздушный пластилин / 60 цв.</t>
  </si>
  <si>
    <t>22С 1409-08</t>
  </si>
  <si>
    <t>Акрил</t>
  </si>
  <si>
    <t>Акриловые краски 12 цв. глянцевые</t>
  </si>
  <si>
    <t>School №1</t>
  </si>
  <si>
    <t>Рюкзак</t>
  </si>
  <si>
    <t>Рюкзак школьный ортопедический</t>
  </si>
  <si>
    <t>Рюкзаки</t>
  </si>
  <si>
    <t>Ранец №1 School Лисичка лисица лица рюкзак портфель</t>
  </si>
  <si>
    <t>35С 2303-08</t>
  </si>
  <si>
    <t>Пластилин мягкий детский 48 цветов</t>
  </si>
  <si>
    <t>Новинка</t>
  </si>
  <si>
    <t>35С 2297-08</t>
  </si>
  <si>
    <t>Акварель с крышкой 32</t>
  </si>
  <si>
    <t>новинка</t>
  </si>
  <si>
    <t>35С 2296-08</t>
  </si>
  <si>
    <t>Акварель с крышкой 24</t>
  </si>
  <si>
    <t>19С 1249-08</t>
  </si>
  <si>
    <t>Акварель zoo 12</t>
  </si>
  <si>
    <t>35C 2295-08</t>
  </si>
  <si>
    <t>-</t>
  </si>
  <si>
    <t>Акварель с крышкой 12</t>
  </si>
  <si>
    <t>35С 2305-08</t>
  </si>
  <si>
    <t>Тесто для лепки</t>
  </si>
  <si>
    <t>Набор теста для лепки 12 цветов с формочками</t>
  </si>
  <si>
    <t>35С 2304-08</t>
  </si>
  <si>
    <t>Набор теста для лепки 6 цветов с формочками</t>
  </si>
  <si>
    <t>12С 865-08</t>
  </si>
  <si>
    <t>Мелки</t>
  </si>
  <si>
    <t>Восковые мелки "Zoo" 12 цв.</t>
  </si>
  <si>
    <t>24С 1498-08</t>
  </si>
  <si>
    <t xml:space="preserve">Краски для рисования </t>
  </si>
  <si>
    <t xml:space="preserve">Пальчиковые краски гуашь флуоресцентные </t>
  </si>
  <si>
    <t>нет продаж</t>
  </si>
  <si>
    <t>26С 1579-08х2</t>
  </si>
  <si>
    <t>Акварель "Классика" 32 цв. 2 набора</t>
  </si>
  <si>
    <t>24С 1508-08</t>
  </si>
  <si>
    <t>Краски для рисования</t>
  </si>
  <si>
    <t>Краски пальчиковые "Кроха" 6 цветов 40 мл</t>
  </si>
  <si>
    <t>29С 1712-08</t>
  </si>
  <si>
    <t>Карандаши цветные "Классика" 24 цв.</t>
  </si>
  <si>
    <t>7С 331-08х2</t>
  </si>
  <si>
    <t>Пластилин Классика 12 цв., стек, 240 г. Комплект</t>
  </si>
  <si>
    <t>31С 2033-08</t>
  </si>
  <si>
    <t>Карандаши цветные "Классика" 48 цв.</t>
  </si>
  <si>
    <t>12С 875-08</t>
  </si>
  <si>
    <t>Пластилин мягкий "Кроха" 10 цв.</t>
  </si>
  <si>
    <t>29С 1710-08</t>
  </si>
  <si>
    <t>Карандаши цветные "Классика" 12 цв.</t>
  </si>
  <si>
    <t>12С 862-08</t>
  </si>
  <si>
    <t>Восковые мелки "Классика" 24 цв.</t>
  </si>
  <si>
    <t>23С 1484-08</t>
  </si>
  <si>
    <t>Пластилин мягкий "Кроха" 12 цв.</t>
  </si>
  <si>
    <t>19С 1286-08х2</t>
  </si>
  <si>
    <t>Акварель "Классика" 12 цв. 2 набора</t>
  </si>
  <si>
    <t>7С 331-08х4</t>
  </si>
  <si>
    <t>Пластилин Классика 12 цв. 4 набора</t>
  </si>
  <si>
    <t>28С 1642-08х2</t>
  </si>
  <si>
    <t>Пластилин Классика 24 цв., стек, 480 г. Комплект</t>
  </si>
  <si>
    <t>29С 1722-08х4</t>
  </si>
  <si>
    <t>Пластилин "ZOO" 12 цв. 4 набора</t>
  </si>
  <si>
    <t>7С 331-08х3</t>
  </si>
  <si>
    <t>Пластилин "Классика" 12 цв. 3 набора</t>
  </si>
  <si>
    <t>29С 1722-08х2</t>
  </si>
  <si>
    <t>Пластилин "ZOO" 12 цв. 2 набора</t>
  </si>
  <si>
    <t>30С 1891-08</t>
  </si>
  <si>
    <t>Акриловые краски 16 цв. глянцевые</t>
  </si>
  <si>
    <t>29С 1723-08х2</t>
  </si>
  <si>
    <t>Пластилин "ZOO" 16 цв.(длинный брусок 15 г.) комплект 2 шт</t>
  </si>
  <si>
    <t>30С 1922-08х2</t>
  </si>
  <si>
    <t>Пластилин "Классика" 40 цв.., стек, 800 г. Комплект</t>
  </si>
  <si>
    <t>23С 1484-08х2</t>
  </si>
  <si>
    <t>Пластилин мягкий "Кроха" 12 цв. Комплект</t>
  </si>
  <si>
    <t>29С 1720-08</t>
  </si>
  <si>
    <t>Пластилин "ZOO" 8 цветов</t>
  </si>
  <si>
    <t>34С 2248-08</t>
  </si>
  <si>
    <t>Воздушный пластилин / 12 цв.</t>
  </si>
  <si>
    <t>30С 1815-08</t>
  </si>
  <si>
    <t>Гуашь 240 мл. белила титановые</t>
  </si>
  <si>
    <t>30С 1940-08</t>
  </si>
  <si>
    <t>Пастель</t>
  </si>
  <si>
    <t>Пастель масляная 48 цветов</t>
  </si>
  <si>
    <t>34С 2252-08х2</t>
  </si>
  <si>
    <t>Воздушный пластилин / 120 цв.</t>
  </si>
  <si>
    <t>31С 2012-08</t>
  </si>
  <si>
    <t>Акриловые краски 12 цв. пастельные</t>
  </si>
  <si>
    <t>31С 2063-08</t>
  </si>
  <si>
    <t>Пластилин "Кроха" 20 цветов</t>
  </si>
  <si>
    <t>31C 1995-08</t>
  </si>
  <si>
    <t>Набор акриловых красок художественных для рисования</t>
  </si>
  <si>
    <t>34С 2251-08</t>
  </si>
  <si>
    <t>Воздушный пластилин / 48 цв.</t>
  </si>
  <si>
    <t>giftbox_1</t>
  </si>
  <si>
    <t>Канцелярские наборы</t>
  </si>
  <si>
    <t>Пластилиновая Лена Мега Набор для творчества</t>
  </si>
  <si>
    <t>7С 304-08</t>
  </si>
  <si>
    <t>Пластилин Классика 10 цв., стек, 200 г.</t>
  </si>
  <si>
    <t>19С 1277-08х2</t>
  </si>
  <si>
    <t>Гуашь "Классика" 12 цв. 2 набора</t>
  </si>
  <si>
    <t>35C 2273-08</t>
  </si>
  <si>
    <t>Воздушный пластилин 6 цв.</t>
  </si>
  <si>
    <t>nabor3v1_plastilin</t>
  </si>
  <si>
    <t>Краски акварельные + гуашь + пластилин</t>
  </si>
  <si>
    <t>30С 1815-08х2</t>
  </si>
  <si>
    <t>Гуашь 240 мл. 2 набора белила титановые</t>
  </si>
  <si>
    <t>30С 1781-08х2</t>
  </si>
  <si>
    <t>Альбом</t>
  </si>
  <si>
    <t>Альбомы для рисования "Пейзаж" / 2 шт.</t>
  </si>
  <si>
    <t>21С 1376-08х2</t>
  </si>
  <si>
    <t>Гуашь "Классика" 12 цв. 2 набора блок-тара</t>
  </si>
  <si>
    <t>30С 1938-08</t>
  </si>
  <si>
    <t>Пастель масляная 24 цвета</t>
  </si>
  <si>
    <t>23С 1484-08х4</t>
  </si>
  <si>
    <t>Пластилин "Кроха" 12 цветов 4 набора</t>
  </si>
  <si>
    <t>34С 2249-08</t>
  </si>
  <si>
    <t>Воздушный пластилин / 24 цв.</t>
  </si>
  <si>
    <t>34С 2245-08</t>
  </si>
  <si>
    <t>Скульптурный пластилин / Белый 1 кг.</t>
  </si>
  <si>
    <t>7С 304-08х2</t>
  </si>
  <si>
    <t>Пластилин Классика 10 цв., стек, 200 г. Комплект 2 шт</t>
  </si>
  <si>
    <t>29С 1709-08</t>
  </si>
  <si>
    <t>Карандаши цветные "Классика" 6 цв.</t>
  </si>
  <si>
    <t>23С 1484-08х3</t>
  </si>
  <si>
    <t>Пластилин "Кроха" 12 цв. 3 набора</t>
  </si>
  <si>
    <t>22С 1409-08х2</t>
  </si>
  <si>
    <t>Акриловые краски 12 цв. 2 набора глянцевые</t>
  </si>
  <si>
    <t>30С 1939-08</t>
  </si>
  <si>
    <t>Пастель масляная 36 цветов</t>
  </si>
  <si>
    <t>30С 1891-08х2</t>
  </si>
  <si>
    <t>Акриловые краски 16 цв. 2 набора глянцевые</t>
  </si>
  <si>
    <t>34С 2246-08</t>
  </si>
  <si>
    <t>Скульптурный пластилин / Серый 1 кг.</t>
  </si>
  <si>
    <t>31С 1956-08</t>
  </si>
  <si>
    <t>Альбомы для творчества</t>
  </si>
  <si>
    <t>Альбом для рисования скетчбук</t>
  </si>
  <si>
    <t>12С 875-08х2</t>
  </si>
  <si>
    <t>Пластилин мягкий "Кроха" 10 цв. Комплект</t>
  </si>
  <si>
    <t>34С 2247-08</t>
  </si>
  <si>
    <t>Скульптурный пластилин / Телесный 1 кг.</t>
  </si>
  <si>
    <t>29С 1758-08</t>
  </si>
  <si>
    <t>Акварель "Школа творчества" 21 цв.</t>
  </si>
  <si>
    <t>клячкасерх1</t>
  </si>
  <si>
    <t>Ластики</t>
  </si>
  <si>
    <t>Ластик клячка</t>
  </si>
  <si>
    <t>Буква-Ленд</t>
  </si>
  <si>
    <t>Старое</t>
  </si>
  <si>
    <t>Новогодний подарочный набор детям 12 в 1 книг</t>
  </si>
  <si>
    <t>клячкарозх1</t>
  </si>
  <si>
    <t>19С 1294-08 к</t>
  </si>
  <si>
    <t>Акварель "Классика" 24 цв. с кистью</t>
  </si>
  <si>
    <t>клячкасинх1</t>
  </si>
  <si>
    <t>akril100mlX10</t>
  </si>
  <si>
    <t>Акриловые краски для рисования художественные 10 цветов</t>
  </si>
  <si>
    <t>1055944к</t>
  </si>
  <si>
    <t>Attache Selection</t>
  </si>
  <si>
    <t>Карандаш чернографитный Attache Selection Borealis HB трехгр, ласт, 6шт/уп4</t>
  </si>
  <si>
    <t>30С 1934-08</t>
  </si>
  <si>
    <t>Акварель "Волшебная палитра" 18 цв.</t>
  </si>
  <si>
    <t>11001941100194-4</t>
  </si>
  <si>
    <t>Faber-Castell</t>
  </si>
  <si>
    <t>Ластик клячка Faber-Castell, формопласт, 40х35х10мм, ассорт (пласт.чехол)127321 серый</t>
  </si>
  <si>
    <t>14С 1039-08</t>
  </si>
  <si>
    <t>Акварель "Люкс" 24 цв.</t>
  </si>
  <si>
    <t>21С 1376-08</t>
  </si>
  <si>
    <t>Гуашь "Классика" 12 цв. блок-тара</t>
  </si>
  <si>
    <t>29С 1755-08</t>
  </si>
  <si>
    <t>Гуашь "Школа творчества" 21 цв.</t>
  </si>
  <si>
    <t>Koh-i-Noor</t>
  </si>
  <si>
    <t>Ластик клячка Koh-i-Noor</t>
  </si>
  <si>
    <t>Игрушка</t>
  </si>
  <si>
    <t>Мягкая игрушка Синий Трактор с книгой</t>
  </si>
  <si>
    <t>33С 2170-08</t>
  </si>
  <si>
    <t>Пластилин "Классика" 9 цв.</t>
  </si>
  <si>
    <t>20С 1345-08х2</t>
  </si>
  <si>
    <t>Пластилин Классика 10 цв. в пластмассовом контейнере, стек, 200 г. Комплект 2 шт</t>
  </si>
  <si>
    <t>34С 2252-08х2D</t>
  </si>
  <si>
    <t>Воздушный пластилин 120 цветов</t>
  </si>
  <si>
    <t>Дубль</t>
  </si>
  <si>
    <t>34С 2252-08D</t>
  </si>
  <si>
    <t>Воздушный легкий пластилин 60 цветов</t>
  </si>
  <si>
    <t>34С 2251-08D</t>
  </si>
  <si>
    <t>Воздушный пластилин 48 цветов</t>
  </si>
  <si>
    <t>34С 2250-08D</t>
  </si>
  <si>
    <t>Воздушный пластилин 36 цветов</t>
  </si>
  <si>
    <t>34С 2249-08D</t>
  </si>
  <si>
    <t>34С 2248-08D</t>
  </si>
  <si>
    <t>30С 1934-08 к</t>
  </si>
  <si>
    <t>Акварель "Волшебная палитра" 18 цв. с кистью</t>
  </si>
  <si>
    <t>19С 1286-08х10</t>
  </si>
  <si>
    <t>Акварель "Классика" 12 цв. 10 наборов</t>
  </si>
  <si>
    <t>30С 1929-08</t>
  </si>
  <si>
    <t>Акварель "Классика" 18 цв.</t>
  </si>
  <si>
    <t>19С 1292-08</t>
  </si>
  <si>
    <t>19С 1294-08х10</t>
  </si>
  <si>
    <t>Акварель "Классика" 24 цв. 10 наборов</t>
  </si>
  <si>
    <t>30С 1841-08</t>
  </si>
  <si>
    <t>Акриловая краска художественная Луч алая красная, 100 мл</t>
  </si>
  <si>
    <t>31C 1995-08х2</t>
  </si>
  <si>
    <t>Акриловые краски 20 цв. 2 набора глянцевые</t>
  </si>
  <si>
    <t>22С 1408-08х2</t>
  </si>
  <si>
    <t>Акриловые краски 6 цв. 2 набора глянцевые</t>
  </si>
  <si>
    <t>13500old</t>
  </si>
  <si>
    <t>SvetoCopy</t>
  </si>
  <si>
    <t>Бумага для оргтехники А4 офисная</t>
  </si>
  <si>
    <t>Бумага для принтера белая А4</t>
  </si>
  <si>
    <t>13500х5</t>
  </si>
  <si>
    <t>Гуашь 12 цветов 20 мл</t>
  </si>
  <si>
    <t>30С1822-08L</t>
  </si>
  <si>
    <t>Гуашь Луч Классика лимонная, 240 мл / Краски для рисования и творчества Россия</t>
  </si>
  <si>
    <t>218993мультицвет</t>
  </si>
  <si>
    <t>Colop</t>
  </si>
  <si>
    <t>Датер</t>
  </si>
  <si>
    <t>Датер автоматический пластиковый Colop S120 Bank мини (шрифт 3.8 мм, месяц обозначается цифрами)</t>
  </si>
  <si>
    <t>Intex</t>
  </si>
  <si>
    <t>Бассейны надувные</t>
  </si>
  <si>
    <t>Игровой центр "Динозавр" 249х191х109 см, от 2 лет, 57444NP 134438</t>
  </si>
  <si>
    <t>CITIZEN</t>
  </si>
  <si>
    <t>Калькулятор настольный компактный Citizen BusinessLine CMB1001-BK с 10-разрядным ЖК-дисплеем</t>
  </si>
  <si>
    <t>Карандаш чернографитный Magie Noire НВ трехгранный 12 штук</t>
  </si>
  <si>
    <t>29С1742-08l</t>
  </si>
  <si>
    <t>Карандаши пластиковые шестигранные 24 цвета</t>
  </si>
  <si>
    <t>1055944х2</t>
  </si>
  <si>
    <t>Карандаши простые Borealis 2 упаковки по 6 шт</t>
  </si>
  <si>
    <t>128902мультицвет</t>
  </si>
  <si>
    <t>KORES</t>
  </si>
  <si>
    <t>Карандаши цветные мягкие трехгранные Kores 12 цветов / Для рисования , творчества и учебы</t>
  </si>
  <si>
    <t>Attache</t>
  </si>
  <si>
    <t>Карандаши чернографитовые простые Megapolis HB , черное дерево, яркий неоновый корпус, 12 штук</t>
  </si>
  <si>
    <t>6067060670мультицвет</t>
  </si>
  <si>
    <t>Клей</t>
  </si>
  <si>
    <t>Клей с блестками "Kores" 5 цветов / Набор для творчества / Блестки для слайма</t>
  </si>
  <si>
    <t>сераях18</t>
  </si>
  <si>
    <t>Коробка клячек / 18 шт.</t>
  </si>
  <si>
    <t>30С1853-08L</t>
  </si>
  <si>
    <t>Краска акриловая металлик золотая, 100 мл</t>
  </si>
  <si>
    <t>31С2012-08х2</t>
  </si>
  <si>
    <t>Краски акриловые пастельные 12 цв. комплект</t>
  </si>
  <si>
    <t>Краски для рисования, Акварельные краски , Луч медовые 28 цветов , Акварель художественная</t>
  </si>
  <si>
    <t>Вывод</t>
  </si>
  <si>
    <t>29С1745-08K29С1745-08</t>
  </si>
  <si>
    <t>Краски для ткани</t>
  </si>
  <si>
    <t>Краски по ткани перламутровые 9 цв 15 мл</t>
  </si>
  <si>
    <t>29С 1744-08</t>
  </si>
  <si>
    <t>Краски по ткани флуоресцентные 9 цв 15 мл</t>
  </si>
  <si>
    <t>29С 1744-08х2</t>
  </si>
  <si>
    <t>Краски по ткани флуоресцентные 9 цв 15 мл комплект</t>
  </si>
  <si>
    <t>желтая3</t>
  </si>
  <si>
    <t>Ластик - Клячка / Жёлтая 3 шт.</t>
  </si>
  <si>
    <t>розовый3</t>
  </si>
  <si>
    <t>Ластик - Клячка / Розовая 3 шт.</t>
  </si>
  <si>
    <t>серая1</t>
  </si>
  <si>
    <t>Ластик - Клячка / Серая 1 шт.</t>
  </si>
  <si>
    <t>серая3</t>
  </si>
  <si>
    <t>Ластик - Клячка / Серая 3 шт.</t>
  </si>
  <si>
    <t>синяя3</t>
  </si>
  <si>
    <t>Ластик - Клячка / Синяя 3 шт.</t>
  </si>
  <si>
    <t>цветная3</t>
  </si>
  <si>
    <t>Ластик - Клячка / Цветная 3 шт.</t>
  </si>
  <si>
    <t>клячкажелх1</t>
  </si>
  <si>
    <t>11001941100194-4х3</t>
  </si>
  <si>
    <t>Ластик клячка Faber-Castell</t>
  </si>
  <si>
    <t>11001941100194-2</t>
  </si>
  <si>
    <t>11001941100194х3</t>
  </si>
  <si>
    <t>11001941100194-1</t>
  </si>
  <si>
    <t>Ластик клячка Faber-Castell, формопласт, 40х35х10мм, ассорт (пласт.чехол)127321 розовый</t>
  </si>
  <si>
    <t>11001941100194-3</t>
  </si>
  <si>
    <t>Ластик клячка Faber-Castell, формопласт, 40х35х10мм, ассорт (пласт.чехол)127321 синий</t>
  </si>
  <si>
    <t>1682210х10</t>
  </si>
  <si>
    <t>Ластик школьный набор 6541/80 каучуковый 10 штук</t>
  </si>
  <si>
    <t>342х4</t>
  </si>
  <si>
    <t>Ластик Koh-I-Noor 300/60 каучуковый Office Collection (4 шт в упаковке)</t>
  </si>
  <si>
    <t>342x8</t>
  </si>
  <si>
    <t>Ластик Koh-I-Noor 300/60 каучуковый Office Collection (8 шт в 2х упаковках)</t>
  </si>
  <si>
    <t>Набор папок 10 шт А4/Папка-уголок пластиковая/Папки для документов/Вместимость 1 до 40 листов</t>
  </si>
  <si>
    <t>276639276639green</t>
  </si>
  <si>
    <t>Maped</t>
  </si>
  <si>
    <t>Ножницы</t>
  </si>
  <si>
    <t>Ножницы детские канцелярские Панда 130 мм , с механизмом для облегчения резки</t>
  </si>
  <si>
    <t>1156569к</t>
  </si>
  <si>
    <t>№1 School</t>
  </si>
  <si>
    <t>Папка</t>
  </si>
  <si>
    <t>Папка для тетрадей А5 на молнии Kitty</t>
  </si>
  <si>
    <t>Папка канцелярская конверт А4 2 шт</t>
  </si>
  <si>
    <t>Папка канцелярская органайзер для хранения тетрадей</t>
  </si>
  <si>
    <t>28С 1642-08х35С 2273-08</t>
  </si>
  <si>
    <t>Пластилин "Классика" 24 цв. + Воздушный 6 цв.</t>
  </si>
  <si>
    <t>35C 2273-08х30С 1922-08</t>
  </si>
  <si>
    <t>Пластилин "Классика" 40 цв. + Воздушный 6 цв.</t>
  </si>
  <si>
    <t>30С 1922-08VU</t>
  </si>
  <si>
    <t>Пластилин "Классика" 40 цв. с видеоуроками</t>
  </si>
  <si>
    <t>29С 1722-08х16</t>
  </si>
  <si>
    <t>Пластилин "ZOO" 12 цв. 16 наборов</t>
  </si>
  <si>
    <t>29С 1723-08х14</t>
  </si>
  <si>
    <t>Пластилин "ZOO" 16 цв. 14 наборов</t>
  </si>
  <si>
    <t>29С 1772-08</t>
  </si>
  <si>
    <t>Пластилин восковой 16 цветов</t>
  </si>
  <si>
    <t>571598/12696241ф</t>
  </si>
  <si>
    <t>Пластилин восковой 24 цвета</t>
  </si>
  <si>
    <t>507651мультицвет50765с</t>
  </si>
  <si>
    <t>Пластилин мягкий , восковой Луч фантазия 12</t>
  </si>
  <si>
    <t>28С 1646-08х2</t>
  </si>
  <si>
    <t>Пластилин мягкий "Кроха" 16 цв. Комплект</t>
  </si>
  <si>
    <t>1145916w</t>
  </si>
  <si>
    <t>Ранец школьный Kitty black</t>
  </si>
  <si>
    <t>Ранец школьный Max Panda</t>
  </si>
  <si>
    <t>134430k</t>
  </si>
  <si>
    <t>Cпрей</t>
  </si>
  <si>
    <t>Спрей для чистки маркерных досок 250 мл с дозатором / безопасное чистящее средство</t>
  </si>
  <si>
    <t>72663х3</t>
  </si>
  <si>
    <t>Pilot</t>
  </si>
  <si>
    <t>Стержни для ручек</t>
  </si>
  <si>
    <t>Стержни пиши стирай 3 шт синие</t>
  </si>
  <si>
    <t>Фартук</t>
  </si>
  <si>
    <t>Фартук для труда детский с двумя карманами и нарукавниками</t>
  </si>
  <si>
    <t>Фартуки художественные</t>
  </si>
  <si>
    <t>Фартук для труда детский Kitty с двумя карманами</t>
  </si>
  <si>
    <t>11-406-218K</t>
  </si>
  <si>
    <t>HOBBY TIME</t>
  </si>
  <si>
    <t>Ткани</t>
  </si>
  <si>
    <t>Фетр цветной листовой А4 6 листов 6 цветов 195х288 мм/Толщина 2/Набор для творчества</t>
  </si>
  <si>
    <t>Парфенов</t>
  </si>
  <si>
    <t>LUSCAN</t>
  </si>
  <si>
    <t>Полотенца бумажные</t>
  </si>
  <si>
    <t>Бумажные полотенца / 8 рулонов</t>
  </si>
  <si>
    <t>Бумажные полотенца / 4 рулона</t>
  </si>
  <si>
    <t>29С 1760-08</t>
  </si>
  <si>
    <t>Краски по ткани 9 цв 15 мл</t>
  </si>
  <si>
    <t>31С 1992-08</t>
  </si>
  <si>
    <t>Набор канцелярии "Классика цвета"</t>
  </si>
  <si>
    <t>32С 2118-08</t>
  </si>
  <si>
    <t>Глина для лепки</t>
  </si>
  <si>
    <t>Глина для лепки / 1 кг.</t>
  </si>
  <si>
    <t>32С 2118-08х2</t>
  </si>
  <si>
    <t>Глина для лепки / 2 кг.</t>
  </si>
  <si>
    <t>29С 1732-08х3</t>
  </si>
  <si>
    <t>Клей - карандаш / 15 гр. 3 шт</t>
  </si>
  <si>
    <t>31С 1960-08</t>
  </si>
  <si>
    <t>Глина для лепки / 500 гр.</t>
  </si>
  <si>
    <t>Краски по ткани 27 шт. 3 разных набора</t>
  </si>
  <si>
    <t>Клей ПВА Универсальный 125г</t>
  </si>
  <si>
    <t>19С 1252-08</t>
  </si>
  <si>
    <t xml:space="preserve">Гуашь </t>
  </si>
  <si>
    <t>Гуашь "ZOO" 12 цв.</t>
  </si>
  <si>
    <t>Luscan</t>
  </si>
  <si>
    <t>Туалетная бумага</t>
  </si>
  <si>
    <t>31С 1993-08</t>
  </si>
  <si>
    <t>Набор канцелярии "ZOO"</t>
  </si>
  <si>
    <t>Papia</t>
  </si>
  <si>
    <t>Бумажные полотенца / 4 рулона 3 слоя (1/2 листа)</t>
  </si>
  <si>
    <t>20С 1356-08</t>
  </si>
  <si>
    <t>Гуашь "ZOO" 12 цв. блок-тара</t>
  </si>
  <si>
    <t>18С 1198-08</t>
  </si>
  <si>
    <t>Гуашь 500 мл. белила титановые</t>
  </si>
  <si>
    <t>29С 1731-08</t>
  </si>
  <si>
    <t>Клей-карандаш 8 гр. 1 штука</t>
  </si>
  <si>
    <t>29С 1696-08</t>
  </si>
  <si>
    <t>Гуашь "Классика" 16 цв.</t>
  </si>
  <si>
    <t>31С 1991-08</t>
  </si>
  <si>
    <t>Набор канцелярии "Школа творчества"</t>
  </si>
  <si>
    <t>Ножницы канцелярские</t>
  </si>
  <si>
    <t>Ножницы канцелярские 140 мм</t>
  </si>
  <si>
    <t>29С 1731-08х3</t>
  </si>
  <si>
    <t>Клей-карандаш 8 гр. 3 штуки</t>
  </si>
  <si>
    <t>Бумажные полотенца / 4 рулона (синие)</t>
  </si>
  <si>
    <t>Салфетки</t>
  </si>
  <si>
    <t>Салфетки для монитора</t>
  </si>
  <si>
    <t>29С 1733-08х3</t>
  </si>
  <si>
    <t xml:space="preserve">Клей </t>
  </si>
  <si>
    <t>Клей-карандаш канцелярский, набор 3 штуки</t>
  </si>
  <si>
    <t>Бумажные полотенца / 2 рулона</t>
  </si>
  <si>
    <t>29С 1731-08х20С 1332-08</t>
  </si>
  <si>
    <t>Клей-карандаш 8 гр. + Клей ПВА-М "СУПЕР" 65 гр.</t>
  </si>
  <si>
    <t>Ручки</t>
  </si>
  <si>
    <t>Шариковая ручка / 1 шт.</t>
  </si>
  <si>
    <t>29С 1760-08х2</t>
  </si>
  <si>
    <t>Краски по ткани 9 цв 15 мл комплект</t>
  </si>
  <si>
    <t>29С 1708-08</t>
  </si>
  <si>
    <t>Гуашь "ZOO" 18 цв. блок-тара</t>
  </si>
  <si>
    <t>29С 1734-08</t>
  </si>
  <si>
    <t>Клей-карандаш 36 гр. 1 штука</t>
  </si>
  <si>
    <t>18С 1200-08</t>
  </si>
  <si>
    <t>Гуашь 500 мл. черный</t>
  </si>
  <si>
    <t>19С 1303-08</t>
  </si>
  <si>
    <t>Гуашь 500 мл. голубая</t>
  </si>
  <si>
    <t>29С 1759-08</t>
  </si>
  <si>
    <t>Акварель "Школа творчества" 28 цв.</t>
  </si>
  <si>
    <t>Лезвия для канцелярских ножей</t>
  </si>
  <si>
    <t>Лезвия для канцелярских ножей, 18 мм, 10 штук</t>
  </si>
  <si>
    <t>32С 2133-08</t>
  </si>
  <si>
    <t>Глина для лепки 250 грамм белая</t>
  </si>
  <si>
    <t>1178130bu</t>
  </si>
  <si>
    <t>Бумажные полотенца / 8 рулонов (без упаковки)</t>
  </si>
  <si>
    <t>31C 1996-08</t>
  </si>
  <si>
    <t>Гуашь "ZOO" 20 цв.</t>
  </si>
  <si>
    <t>19С 1252-08х2</t>
  </si>
  <si>
    <t>Гуашь "ZOO" 12 цв. 2 набора</t>
  </si>
  <si>
    <t>Клей ПВА универсальный 1кг</t>
  </si>
  <si>
    <t>18С 1202-08</t>
  </si>
  <si>
    <t>Гуашь 500 мл. светло-желтый</t>
  </si>
  <si>
    <t>127651+1612795</t>
  </si>
  <si>
    <t>Спрей для монитора + салфетка</t>
  </si>
  <si>
    <t>31С 2065-08</t>
  </si>
  <si>
    <t>Пластилин "Классика" 32 цв.</t>
  </si>
  <si>
    <t>19С 1305-08</t>
  </si>
  <si>
    <t>Гуашь 500 мл. красная</t>
  </si>
  <si>
    <t>19С 1276-08х3</t>
  </si>
  <si>
    <t>Гуашь "Классика" 9 цв. 3 набора</t>
  </si>
  <si>
    <t>18С 1199-08</t>
  </si>
  <si>
    <t>Гуашь 500 мл. светло-синий</t>
  </si>
  <si>
    <t>29С 1696-08х2</t>
  </si>
  <si>
    <t>Гуашь "Классика" 16 цв. 2 набора</t>
  </si>
  <si>
    <t>20С 1356-08х2</t>
  </si>
  <si>
    <t>Гуашь "ZOO" 12 цв. 2 набора блок-тара</t>
  </si>
  <si>
    <t>18С 1203-08</t>
  </si>
  <si>
    <t>Гуашь 500 мл. светло-зеленый</t>
  </si>
  <si>
    <t>20С 1332-08</t>
  </si>
  <si>
    <t>Клей ПВА-М 65 г</t>
  </si>
  <si>
    <t>19С 1275-08х3</t>
  </si>
  <si>
    <t>Гуашь "Классика" 6 цв. 3 набора</t>
  </si>
  <si>
    <t>Клей ПВА 500г</t>
  </si>
  <si>
    <t>19С 1299-08</t>
  </si>
  <si>
    <t>Гуашь 500 мл. охра</t>
  </si>
  <si>
    <t>Файлы</t>
  </si>
  <si>
    <t>Матовые файлы вкладыши А4, 40 мкм, мультифора 100 штук</t>
  </si>
  <si>
    <t>31С 2064-08х2</t>
  </si>
  <si>
    <t>Пластилин "ZOO" 30 цв. 2 набора</t>
  </si>
  <si>
    <t>Корректор</t>
  </si>
  <si>
    <t>Корректирующая лента канцелярская замазка</t>
  </si>
  <si>
    <t>20С 1329-08</t>
  </si>
  <si>
    <t>Пластилин "Классика" 16 цв.</t>
  </si>
  <si>
    <t>Ножи канцелярские</t>
  </si>
  <si>
    <t>31С 1960-08х31С 1961-08х31С 1962-08</t>
  </si>
  <si>
    <t>Глина для лепки 500г 3 цв (белая, голубая и терракотовая)</t>
  </si>
  <si>
    <t>Клей-карандаш Extra 20 гр. 3 штуки</t>
  </si>
  <si>
    <t>Калькулятор</t>
  </si>
  <si>
    <t>Калькулятор инженерный непрограммируемый</t>
  </si>
  <si>
    <t>882893х882895</t>
  </si>
  <si>
    <t>Нож канцелярский строительный 9 мм + Лезвия</t>
  </si>
  <si>
    <t>Лезвия для канцелярского ножа, 9 мм, 10 штук</t>
  </si>
  <si>
    <t>Клей-карандаш Extra 10 гр. 3 штуки</t>
  </si>
  <si>
    <t>вт_225322х2</t>
  </si>
  <si>
    <t>Озон</t>
  </si>
  <si>
    <t>Пластилин классический 12 цветов 2 набора</t>
  </si>
  <si>
    <t>882894х882896</t>
  </si>
  <si>
    <t>Нож канцелярский строительный 18 мм + Лезвия</t>
  </si>
  <si>
    <t>Нож канцелярский строительный 9 мм</t>
  </si>
  <si>
    <t>вт_31С1960-08х2</t>
  </si>
  <si>
    <t>Глина для лепки 1 кг белая</t>
  </si>
  <si>
    <t>19С 1302-08</t>
  </si>
  <si>
    <t>Гуашь 500 мл.  темно-голубая</t>
  </si>
  <si>
    <t>19С 1306-08</t>
  </si>
  <si>
    <t>Гуашь 500 мл. светло-оранжевый</t>
  </si>
  <si>
    <t>22С 1418-08</t>
  </si>
  <si>
    <t>Акварель медовая 14 цветов</t>
  </si>
  <si>
    <t>TZ5843K</t>
  </si>
  <si>
    <t>Tukzar</t>
  </si>
  <si>
    <t>Воздушный пластилин 24 цвета</t>
  </si>
  <si>
    <t>Фоторамки</t>
  </si>
  <si>
    <t>Рамка Attache А3 30x40 см 14 мм белая</t>
  </si>
  <si>
    <t>Рамка Attache А4 21x30 см белая</t>
  </si>
  <si>
    <t>31С 1957-08</t>
  </si>
  <si>
    <t xml:space="preserve">Цветная бумага </t>
  </si>
  <si>
    <t>Набор цветной бумаги и картона А4 20 листов</t>
  </si>
  <si>
    <t>29С 1760-08D</t>
  </si>
  <si>
    <t>Краска для ткани 9 цветов</t>
  </si>
  <si>
    <t>32С 2118-08D</t>
  </si>
  <si>
    <t>Глина для лепки и моделирования 1 кг белая</t>
  </si>
  <si>
    <t>702958стар</t>
  </si>
  <si>
    <t>Клей ПВА Универсальный 1000 г</t>
  </si>
  <si>
    <t>31с2063-08x2</t>
  </si>
  <si>
    <t>Восковой пластилин 20 цветов 2 набора</t>
  </si>
  <si>
    <t>31С 1962-08</t>
  </si>
  <si>
    <t>Глина</t>
  </si>
  <si>
    <t>Глина для лепки 500 грамм</t>
  </si>
  <si>
    <t>19С 1300-08</t>
  </si>
  <si>
    <t>Гуашь 500 мл. рубиновая</t>
  </si>
  <si>
    <t>19С 1304-08</t>
  </si>
  <si>
    <t>Гуашь 500 мл. темно-зеленый</t>
  </si>
  <si>
    <t>19С 1301-08</t>
  </si>
  <si>
    <t>Гуашь 500 мл. фиолетово-красный</t>
  </si>
  <si>
    <t>29С 1733-08х12</t>
  </si>
  <si>
    <t>Клей - карандаш / 21 гр. 12 шт</t>
  </si>
  <si>
    <t>Пластилин "Кроха" 20 цв.</t>
  </si>
  <si>
    <t>Акриловые краски перламутровые 12 цветов</t>
  </si>
  <si>
    <t>31с2066-08x2</t>
  </si>
  <si>
    <t>Восковой пластилин 32 цвета 2 набора</t>
  </si>
  <si>
    <t>31С 1961-08</t>
  </si>
  <si>
    <t>Глина для лепки / 500 гр. голубая</t>
  </si>
  <si>
    <t>18С1198-08</t>
  </si>
  <si>
    <t>Гуашь художественная для рисования 9 цветов</t>
  </si>
  <si>
    <t>Доска магнитно-маркерная на стену 45*60 см</t>
  </si>
  <si>
    <t>ACP303-12</t>
  </si>
  <si>
    <t>Action!</t>
  </si>
  <si>
    <t>Карандаши цветные 12 цветов канцелярские в метал тубе</t>
  </si>
  <si>
    <t>АСР103-12</t>
  </si>
  <si>
    <t>Карандаши цветные канцелярские в тубе 12 цветов</t>
  </si>
  <si>
    <t>31С2075-08</t>
  </si>
  <si>
    <t>Краски пальчиковые с раскрасками 6 цв (60 мл)</t>
  </si>
  <si>
    <t>Мел Maped Color'peps цветной 10 штук/для улицы, школы, мольберта/Мелки для рисования цветные</t>
  </si>
  <si>
    <t>Комус</t>
  </si>
  <si>
    <t>Стремянка табурет</t>
  </si>
  <si>
    <t>S9700-4K</t>
  </si>
  <si>
    <t>Schreiber</t>
  </si>
  <si>
    <t>Тренажер для постановки письма Рыбка набор из 4 штук</t>
  </si>
  <si>
    <t>Гладкие файлы вкладыши А4, 50 мкм, мультифора 50 штук</t>
  </si>
  <si>
    <t>Планета творчества</t>
  </si>
  <si>
    <t>hedgehog</t>
  </si>
  <si>
    <t>Сортер</t>
  </si>
  <si>
    <t>Развивающая игрушка / Сортер "Ежик"</t>
  </si>
  <si>
    <t>1384113х4</t>
  </si>
  <si>
    <t>Точилки</t>
  </si>
  <si>
    <t>Точилка для карандашей / 4 шт. (с крышкой)</t>
  </si>
  <si>
    <t>карандаши_пт</t>
  </si>
  <si>
    <t>Карандаши простые / 6 шт.</t>
  </si>
  <si>
    <t>1384115х4</t>
  </si>
  <si>
    <t>Точилка для карандашей / 4 шт. (без крышки)</t>
  </si>
  <si>
    <t>органайзер_на_9</t>
  </si>
  <si>
    <t>Органайзер</t>
  </si>
  <si>
    <t>Органайзер для канцелярии / 9 ячеек</t>
  </si>
  <si>
    <t>eggs</t>
  </si>
  <si>
    <t>Развивающая игрушка / Сортер "Логические яйца"</t>
  </si>
  <si>
    <t>Ebry_12_new</t>
  </si>
  <si>
    <t>Эбру</t>
  </si>
  <si>
    <t>Набор для творчества / Эбру 12 цв.</t>
  </si>
  <si>
    <t>Ручка_56_предметов</t>
  </si>
  <si>
    <t>Ручки пиши - стирай / 56 предметов / Синие</t>
  </si>
  <si>
    <t>черный_№2</t>
  </si>
  <si>
    <t>Пенал</t>
  </si>
  <si>
    <t>Пенал школьный</t>
  </si>
  <si>
    <t>Бассейн</t>
  </si>
  <si>
    <t>Бассейн "Синий динозавр"</t>
  </si>
  <si>
    <t>Бассейн "Зеленый динозавр"</t>
  </si>
  <si>
    <t>Рюкзаки и ранцы</t>
  </si>
  <si>
    <t>Рюкзак школьный / Дракон</t>
  </si>
  <si>
    <t>Бассейн "Гриб"</t>
  </si>
  <si>
    <t>Бассейн "Арбуз"</t>
  </si>
  <si>
    <t>Бассейн "Оранжевый динозавр"</t>
  </si>
  <si>
    <t>Матрасы для плавания</t>
  </si>
  <si>
    <t>Подушка надувная</t>
  </si>
  <si>
    <t>Нарукавники для плавания</t>
  </si>
  <si>
    <t>Бассейн "Радуга"</t>
  </si>
  <si>
    <t>Бассейн надувной детский</t>
  </si>
  <si>
    <t>JXY9016</t>
  </si>
  <si>
    <t>Рюкзак 4в1</t>
  </si>
  <si>
    <t>Маркеры</t>
  </si>
  <si>
    <t>Текстовыделители / 5 цв.</t>
  </si>
  <si>
    <t>NEW</t>
  </si>
  <si>
    <t>1648011+958561</t>
  </si>
  <si>
    <t>Маркер / Для доски 10 цв. + губка</t>
  </si>
  <si>
    <t>8082-белый</t>
  </si>
  <si>
    <t>Органайзер для бисера на 28 ячеек</t>
  </si>
  <si>
    <t>8081-прозрачный</t>
  </si>
  <si>
    <t>Органайзер для бисера на 56 ячеек</t>
  </si>
  <si>
    <t>Крючок_белый</t>
  </si>
  <si>
    <t>Крючки настенные</t>
  </si>
  <si>
    <t>Крючки самоклеящиеся / Белый 1 шт.</t>
  </si>
  <si>
    <t>Текстовыделители / 4 цв.</t>
  </si>
  <si>
    <t>Крючок_черный</t>
  </si>
  <si>
    <t>Крючки самоклеящиеся / Черный 1 шт.</t>
  </si>
  <si>
    <t>Точилка для карандашей / Механическая</t>
  </si>
  <si>
    <t>Крючок_золотой</t>
  </si>
  <si>
    <t>Крючки самоклеящиеся / Золотой 1 шт.</t>
  </si>
  <si>
    <t>Крючок_серебро</t>
  </si>
  <si>
    <t>Крючки самоклеящиеся / Серебряный 1 шт.</t>
  </si>
  <si>
    <t>Тетради</t>
  </si>
  <si>
    <t>Тетради предметные</t>
  </si>
  <si>
    <t>Воздушный пластилин 60 цв.</t>
  </si>
  <si>
    <t>Клей карандаш</t>
  </si>
  <si>
    <t>smolaUF_nabor</t>
  </si>
  <si>
    <t>Наборы для поделок</t>
  </si>
  <si>
    <t>Эпоксидная смола / Набор для творчества</t>
  </si>
  <si>
    <t>органайзер_на_4</t>
  </si>
  <si>
    <t>Органайзер для канцелярии / 4 ячейки</t>
  </si>
  <si>
    <t>маркеры_набор</t>
  </si>
  <si>
    <t>Маркер / Для доски 4 цв. + губка</t>
  </si>
  <si>
    <t>475786х3</t>
  </si>
  <si>
    <t>Маркер / Набор 3 шт.</t>
  </si>
  <si>
    <t>Эбру15</t>
  </si>
  <si>
    <t>Набор для творчества / Эбру 15</t>
  </si>
  <si>
    <t>Webru7</t>
  </si>
  <si>
    <t>Набор для творчества / Эбру 7 цв.</t>
  </si>
  <si>
    <t>Точилка для карандашей / 1 шт. (с крышкой)</t>
  </si>
  <si>
    <t>textv</t>
  </si>
  <si>
    <t>Книги</t>
  </si>
  <si>
    <t>Тактильная книга "Синий трактор"</t>
  </si>
  <si>
    <t>Эбру9</t>
  </si>
  <si>
    <t>Набор для творчества / Эбру 9 цв.</t>
  </si>
  <si>
    <t>Точилка для карандашей / 1 шт. (без крышки)</t>
  </si>
  <si>
    <t>Ручка_56_предметов_черный</t>
  </si>
  <si>
    <t>Ручки пиши - стирай / 56 предметов / Черные</t>
  </si>
  <si>
    <t>Маркер / Черный 1 шт. толстый</t>
  </si>
  <si>
    <t>Маркер / Белый 1 шт.</t>
  </si>
  <si>
    <t>Ручка_12</t>
  </si>
  <si>
    <t>Ручки пиши - стирай / 12 шт. (логотип ПТ)</t>
  </si>
  <si>
    <t>nabor_zagustitel</t>
  </si>
  <si>
    <t>Набор для творчества / Загуститель</t>
  </si>
  <si>
    <t>kraski12</t>
  </si>
  <si>
    <t>Набор для творчества / Краски 12 цв.</t>
  </si>
  <si>
    <t>1399288+475786</t>
  </si>
  <si>
    <t>Маркер / Черный и белый</t>
  </si>
  <si>
    <t>Маркер / Черный 1 шт. тонкий</t>
  </si>
  <si>
    <t>475786х24</t>
  </si>
  <si>
    <t>Маркер / Набор 24 шт.</t>
  </si>
  <si>
    <t>kraski6</t>
  </si>
  <si>
    <t>Набор для творчества / Краски 6 цв.</t>
  </si>
  <si>
    <t>Ручка_12штх2</t>
  </si>
  <si>
    <t>Ручки пиши стирай / 24 шт.</t>
  </si>
  <si>
    <t>Ручка_12шт_2</t>
  </si>
  <si>
    <t>Ручки пиши стирай / 12 шт.</t>
  </si>
  <si>
    <t>smola100</t>
  </si>
  <si>
    <t>Смола</t>
  </si>
  <si>
    <t>Эпоксидная смола / 150 мл.</t>
  </si>
  <si>
    <t>Маркер / Черный</t>
  </si>
  <si>
    <t>YFLSM</t>
  </si>
  <si>
    <t>Лампа для ногтей</t>
  </si>
  <si>
    <t>eggsД</t>
  </si>
  <si>
    <t>Развивающая игрушка / Сортер "Логические яйца" (Хаммеры)</t>
  </si>
  <si>
    <t>hedgehogD</t>
  </si>
  <si>
    <t>Развивающая игрушка / Сортер "Ежик" (Хаммеры)</t>
  </si>
  <si>
    <t>вт_hedgehog</t>
  </si>
  <si>
    <t>Развивающая игрушка сортер Ежик</t>
  </si>
  <si>
    <t>Ebry_12_newД</t>
  </si>
  <si>
    <t>ЭБРУ подарочный набор для рисования на воде красками</t>
  </si>
  <si>
    <t>Webru7Д</t>
  </si>
  <si>
    <t>Подарочный набор для творчества и рисования</t>
  </si>
  <si>
    <t>Эбру15Д</t>
  </si>
  <si>
    <t>Эбру9Д</t>
  </si>
  <si>
    <t>Эбру набор для творчества и рисования</t>
  </si>
  <si>
    <t>Ручка_56_предметов_черныйД</t>
  </si>
  <si>
    <t>Ручки пиши стирай</t>
  </si>
  <si>
    <t>маркеры_наборД</t>
  </si>
  <si>
    <t>Маркеры для магнитной доски стираемые с губкой</t>
  </si>
  <si>
    <t>Ручка_56_предметовД</t>
  </si>
  <si>
    <t>textvД</t>
  </si>
  <si>
    <t>Текстовыделители</t>
  </si>
  <si>
    <t>9359089Д</t>
  </si>
  <si>
    <t>Маркер перманентный черный</t>
  </si>
  <si>
    <t>Ручка_12Д</t>
  </si>
  <si>
    <t>Карандаши простые чернографитные HB набор для школы 6 штук</t>
  </si>
  <si>
    <t>954118Д</t>
  </si>
  <si>
    <t>475786Д</t>
  </si>
  <si>
    <t>Маркер перманентный</t>
  </si>
  <si>
    <t>Гуашь в контейнере</t>
  </si>
  <si>
    <t>Акриловые краски</t>
  </si>
  <si>
    <t>Пальчиковые краски</t>
  </si>
  <si>
    <t>Акварель 32 цвета</t>
  </si>
  <si>
    <t>Акварельные краски</t>
  </si>
  <si>
    <t>Пластилин для школы</t>
  </si>
  <si>
    <t>Акварель 12 цветов</t>
  </si>
  <si>
    <t>Пластилин 24 цвета</t>
  </si>
  <si>
    <t>Пластилин мягкий</t>
  </si>
  <si>
    <t>magick_nabor</t>
  </si>
  <si>
    <t>Магический набор для творчества</t>
  </si>
  <si>
    <t>Ранец_космос</t>
  </si>
  <si>
    <t>Рюкзак школьный / Космос</t>
  </si>
  <si>
    <t>AA</t>
  </si>
  <si>
    <t>AB</t>
  </si>
  <si>
    <t>Сезон</t>
  </si>
  <si>
    <t>BB</t>
  </si>
  <si>
    <t>BA</t>
  </si>
  <si>
    <t>BC</t>
  </si>
  <si>
    <t>CC</t>
  </si>
  <si>
    <t>CB</t>
  </si>
  <si>
    <t>ABC</t>
  </si>
  <si>
    <t>Справочная информация</t>
  </si>
  <si>
    <r>
      <rPr>
        <sz val="11"/>
        <color theme="1"/>
        <rFont val="Calibri"/>
      </rPr>
      <t xml:space="preserve">Приоритеты рассчитаны на основе </t>
    </r>
    <r>
      <rPr>
        <b/>
        <sz val="11"/>
        <color theme="1"/>
        <rFont val="Calibri"/>
      </rPr>
      <t>ABC анализа</t>
    </r>
  </si>
  <si>
    <r>
      <rPr>
        <b/>
        <sz val="11"/>
        <color theme="1"/>
        <rFont val="Calibri"/>
      </rPr>
      <t>Новинки</t>
    </r>
    <r>
      <rPr>
        <sz val="11"/>
        <color theme="1"/>
        <rFont val="Calibri"/>
      </rPr>
      <t xml:space="preserve"> - до 45 дней с даты заведения</t>
    </r>
  </si>
  <si>
    <r>
      <rPr>
        <b/>
        <sz val="11"/>
        <color theme="1"/>
        <rFont val="Calibri"/>
      </rPr>
      <t>Сезон -</t>
    </r>
    <r>
      <rPr>
        <sz val="11"/>
        <color theme="1"/>
        <rFont val="Calibri"/>
      </rPr>
      <t xml:space="preserve"> бассейны, матрасы надувные, пеналы, рюкзаки</t>
    </r>
  </si>
  <si>
    <r>
      <rPr>
        <b/>
        <sz val="11"/>
        <color theme="1"/>
        <rFont val="Calibri"/>
      </rPr>
      <t>Вывод</t>
    </r>
    <r>
      <rPr>
        <sz val="11"/>
        <color theme="1"/>
        <rFont val="Calibri"/>
      </rPr>
      <t xml:space="preserve"> - не было продаж за последние 3 месяца</t>
    </r>
  </si>
  <si>
    <r>
      <rPr>
        <b/>
        <sz val="11"/>
        <color theme="1"/>
        <rFont val="Calibri"/>
      </rPr>
      <t>Дубль</t>
    </r>
    <r>
      <rPr>
        <sz val="11"/>
        <color theme="1"/>
        <rFont val="Calibri"/>
      </rPr>
      <t xml:space="preserve"> - дубли позиций, заведенные для тестирования гипотез</t>
    </r>
  </si>
  <si>
    <t>Revenue</t>
  </si>
  <si>
    <t>Days in website</t>
  </si>
  <si>
    <t>Итог</t>
  </si>
  <si>
    <t>AZ</t>
  </si>
  <si>
    <t>AY</t>
  </si>
  <si>
    <t>BZ</t>
  </si>
  <si>
    <t>BY</t>
  </si>
  <si>
    <t>CZ</t>
  </si>
  <si>
    <t>CY</t>
  </si>
  <si>
    <t>CX</t>
  </si>
  <si>
    <t>AX</t>
  </si>
  <si>
    <t>Q отклонений</t>
  </si>
  <si>
    <t>ПТ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</si>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</sst>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\ [$₽-419]_-;\-* #,##0\ [$₽-419]_-;_-* &quot;-&quot;??\ [$₽-419]_-;_-@"/>
    <numFmt numFmtId="165" formatCode="0.0%"/>
    <numFmt numFmtId="166" formatCode="dd\.mm\.yyyy"/>
  </numFmts>
  <fonts count="10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  <scheme val="minor"/>
    </font>
    <font>
      <b/>
      <sz val="11"/>
      <color rgb="FF0C0C0C"/>
      <name val="Calibri"/>
    </font>
    <font>
      <sz val="11"/>
      <name val="Calibri"/>
    </font>
    <font>
      <b/>
      <sz val="11"/>
      <color theme="0"/>
      <name val="Calibri"/>
    </font>
    <font>
      <b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351C75"/>
        <bgColor rgb="FF351C7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ECDFF5"/>
        <bgColor rgb="FFECDFF5"/>
      </patternFill>
    </fill>
    <fill>
      <patternFill patternType="solid">
        <fgColor rgb="FFFEF2CB"/>
        <bgColor rgb="FFFEF2CB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3" fillId="5" borderId="7" xfId="0" applyNumberFormat="1" applyFont="1" applyFill="1" applyBorder="1" applyAlignment="1">
      <alignment horizontal="left"/>
    </xf>
    <xf numFmtId="1" fontId="3" fillId="5" borderId="7" xfId="0" applyNumberFormat="1" applyFont="1" applyFill="1" applyBorder="1" applyAlignment="1">
      <alignment horizontal="right"/>
    </xf>
    <xf numFmtId="1" fontId="3" fillId="6" borderId="7" xfId="0" applyNumberFormat="1" applyFont="1" applyFill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164" fontId="3" fillId="0" borderId="7" xfId="0" applyNumberFormat="1" applyFont="1" applyBorder="1"/>
    <xf numFmtId="165" fontId="3" fillId="0" borderId="7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3" fontId="2" fillId="0" borderId="0" xfId="0" applyNumberFormat="1" applyFont="1"/>
    <xf numFmtId="0" fontId="2" fillId="0" borderId="7" xfId="0" applyFont="1" applyBorder="1"/>
    <xf numFmtId="1" fontId="4" fillId="6" borderId="7" xfId="0" applyNumberFormat="1" applyFont="1" applyFill="1" applyBorder="1" applyAlignment="1">
      <alignment horizontal="right"/>
    </xf>
    <xf numFmtId="0" fontId="2" fillId="0" borderId="7" xfId="0" applyFont="1" applyBorder="1" applyAlignment="1"/>
    <xf numFmtId="3" fontId="2" fillId="0" borderId="0" xfId="0" applyNumberFormat="1" applyFont="1" applyAlignment="1"/>
    <xf numFmtId="0" fontId="2" fillId="6" borderId="7" xfId="0" applyFont="1" applyFill="1" applyBorder="1" applyAlignment="1"/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2" fillId="0" borderId="8" xfId="0" applyFont="1" applyBorder="1"/>
    <xf numFmtId="1" fontId="3" fillId="5" borderId="7" xfId="0" applyNumberFormat="1" applyFont="1" applyFill="1" applyBorder="1" applyAlignment="1">
      <alignment horizontal="right"/>
    </xf>
    <xf numFmtId="0" fontId="2" fillId="6" borderId="7" xfId="0" applyFont="1" applyFill="1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1" fontId="3" fillId="5" borderId="7" xfId="0" applyNumberFormat="1" applyFont="1" applyFill="1" applyBorder="1" applyAlignment="1">
      <alignment horizontal="left"/>
    </xf>
    <xf numFmtId="1" fontId="3" fillId="5" borderId="10" xfId="0" applyNumberFormat="1" applyFont="1" applyFill="1" applyBorder="1" applyAlignment="1">
      <alignment horizontal="left"/>
    </xf>
    <xf numFmtId="164" fontId="3" fillId="0" borderId="10" xfId="0" applyNumberFormat="1" applyFont="1" applyBorder="1"/>
    <xf numFmtId="165" fontId="3" fillId="0" borderId="10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3" fillId="0" borderId="7" xfId="0" applyFont="1" applyBorder="1"/>
    <xf numFmtId="1" fontId="3" fillId="0" borderId="7" xfId="0" applyNumberFormat="1" applyFont="1" applyBorder="1"/>
    <xf numFmtId="1" fontId="4" fillId="5" borderId="7" xfId="0" applyNumberFormat="1" applyFont="1" applyFill="1" applyBorder="1" applyAlignment="1">
      <alignment horizontal="right"/>
    </xf>
    <xf numFmtId="1" fontId="4" fillId="0" borderId="7" xfId="0" applyNumberFormat="1" applyFont="1" applyBorder="1"/>
    <xf numFmtId="1" fontId="3" fillId="0" borderId="7" xfId="0" applyNumberFormat="1" applyFont="1" applyBorder="1" applyAlignment="1">
      <alignment horizontal="right"/>
    </xf>
    <xf numFmtId="1" fontId="4" fillId="7" borderId="7" xfId="0" applyNumberFormat="1" applyFont="1" applyFill="1" applyBorder="1" applyAlignment="1">
      <alignment horizontal="right"/>
    </xf>
    <xf numFmtId="1" fontId="3" fillId="7" borderId="7" xfId="0" applyNumberFormat="1" applyFont="1" applyFill="1" applyBorder="1" applyAlignment="1">
      <alignment horizontal="right"/>
    </xf>
    <xf numFmtId="1" fontId="4" fillId="0" borderId="7" xfId="0" applyNumberFormat="1" applyFont="1" applyBorder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5" fillId="8" borderId="7" xfId="0" applyFont="1" applyFill="1" applyBorder="1" applyAlignment="1">
      <alignment horizontal="center"/>
    </xf>
    <xf numFmtId="166" fontId="2" fillId="0" borderId="0" xfId="0" applyNumberFormat="1" applyFont="1" applyAlignment="1"/>
    <xf numFmtId="14" fontId="2" fillId="4" borderId="0" xfId="0" applyNumberFormat="1" applyFont="1" applyFill="1"/>
    <xf numFmtId="0" fontId="2" fillId="0" borderId="0" xfId="0" applyFont="1"/>
    <xf numFmtId="0" fontId="9" fillId="11" borderId="7" xfId="0" applyFont="1" applyFill="1" applyBorder="1" applyAlignment="1">
      <alignment horizontal="center" vertical="center"/>
    </xf>
    <xf numFmtId="164" fontId="9" fillId="11" borderId="7" xfId="0" applyNumberFormat="1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164" fontId="9" fillId="12" borderId="7" xfId="0" applyNumberFormat="1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164" fontId="9" fillId="13" borderId="7" xfId="0" applyNumberFormat="1" applyFont="1" applyFill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4" fillId="7" borderId="18" xfId="0" applyNumberFormat="1" applyFont="1" applyFill="1" applyBorder="1" applyAlignment="1">
      <alignment horizontal="right"/>
    </xf>
    <xf numFmtId="1" fontId="3" fillId="7" borderId="18" xfId="0" applyNumberFormat="1" applyFont="1" applyFill="1" applyBorder="1" applyAlignment="1">
      <alignment horizontal="right"/>
    </xf>
    <xf numFmtId="1" fontId="4" fillId="5" borderId="18" xfId="0" applyNumberFormat="1" applyFont="1" applyFill="1" applyBorder="1" applyAlignment="1">
      <alignment horizontal="right"/>
    </xf>
    <xf numFmtId="14" fontId="9" fillId="11" borderId="7" xfId="0" applyNumberFormat="1" applyFont="1" applyFill="1" applyBorder="1" applyAlignment="1">
      <alignment horizontal="center" vertical="center"/>
    </xf>
    <xf numFmtId="165" fontId="9" fillId="11" borderId="7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0" fontId="3" fillId="0" borderId="8" xfId="0" applyFont="1" applyBorder="1"/>
    <xf numFmtId="164" fontId="6" fillId="9" borderId="12" xfId="0" applyNumberFormat="1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164" fontId="8" fillId="2" borderId="15" xfId="0" applyNumberFormat="1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164" fontId="6" fillId="10" borderId="12" xfId="0" applyNumberFormat="1" applyFont="1" applyFill="1" applyBorder="1" applyAlignment="1">
      <alignment horizontal="center"/>
    </xf>
    <xf numFmtId="164" fontId="6" fillId="9" borderId="15" xfId="0" applyNumberFormat="1" applyFont="1" applyFill="1" applyBorder="1" applyAlignment="1">
      <alignment horizontal="center"/>
    </xf>
  </cellXfs>
  <cellStyles count="1">
    <cellStyle name="Обычный" xfId="0" builtinId="0"/>
  </cellStyles>
  <dxfs count="158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9D2E9"/>
      </font>
      <fill>
        <patternFill patternType="solid">
          <fgColor rgb="FF8E7CC3"/>
          <bgColor rgb="FF8E7CC3"/>
        </patternFill>
      </fill>
    </dxf>
    <dxf>
      <font>
        <color rgb="FF5B0F00"/>
      </font>
      <fill>
        <patternFill patternType="solid">
          <fgColor rgb="FFEA9999"/>
          <bgColor rgb="FFEA9999"/>
        </patternFill>
      </fill>
    </dxf>
    <dxf>
      <font>
        <color rgb="FF0B5394"/>
      </font>
      <fill>
        <patternFill patternType="solid">
          <fgColor rgb="FF9FC5E8"/>
          <bgColor rgb="FF9FC5E8"/>
        </patternFill>
      </fill>
    </dxf>
    <dxf>
      <font>
        <color rgb="FF783F04"/>
      </font>
      <fill>
        <patternFill patternType="solid">
          <fgColor rgb="FFF6B26B"/>
          <bgColor rgb="FFF6B26B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87"/>
  <sheetViews>
    <sheetView tabSelected="1" zoomScale="70" zoomScaleNormal="7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ColWidth="14.42578125" defaultRowHeight="15" customHeight="1" outlineLevelCol="1" x14ac:dyDescent="0.25"/>
  <cols>
    <col min="1" max="1" width="18.7109375" customWidth="1"/>
    <col min="2" max="3" width="13.7109375" customWidth="1"/>
    <col min="4" max="4" width="21.85546875" customWidth="1"/>
    <col min="5" max="5" width="18.7109375" customWidth="1"/>
    <col min="6" max="6" width="19.140625" customWidth="1"/>
    <col min="7" max="7" width="43.42578125" customWidth="1"/>
    <col min="8" max="8" width="15.28515625" customWidth="1" outlineLevel="1"/>
    <col min="9" max="9" width="15.28515625" customWidth="1"/>
    <col min="10" max="10" width="13.7109375" customWidth="1" outlineLevel="1"/>
    <col min="11" max="11" width="17.42578125" customWidth="1" outlineLevel="1"/>
    <col min="12" max="14" width="17.140625" customWidth="1"/>
    <col min="15" max="16" width="17.140625" hidden="1" customWidth="1" outlineLevel="1"/>
    <col min="17" max="17" width="17.140625" customWidth="1" collapsed="1"/>
    <col min="18" max="18" width="15.5703125" hidden="1" customWidth="1"/>
    <col min="19" max="19" width="13.5703125" customWidth="1"/>
    <col min="20" max="20" width="12.85546875" hidden="1" customWidth="1"/>
    <col min="21" max="21" width="28.42578125" customWidth="1"/>
    <col min="22" max="22" width="8.7109375" hidden="1" customWidth="1"/>
    <col min="23" max="26" width="8.7109375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3" t="s">
        <v>14</v>
      </c>
      <c r="P1" s="7" t="s">
        <v>15</v>
      </c>
      <c r="Q1" s="6" t="s">
        <v>16</v>
      </c>
      <c r="R1" s="8" t="s">
        <v>13</v>
      </c>
      <c r="S1" s="9" t="s">
        <v>17</v>
      </c>
      <c r="T1" s="10" t="s">
        <v>18</v>
      </c>
      <c r="U1" s="11" t="s">
        <v>19</v>
      </c>
      <c r="V1" s="10" t="s">
        <v>20</v>
      </c>
      <c r="W1" s="12"/>
      <c r="X1" s="12"/>
      <c r="Y1" s="12"/>
      <c r="Z1" s="12"/>
    </row>
    <row r="2" spans="1:26" ht="14.25" customHeight="1" x14ac:dyDescent="0.25">
      <c r="A2" s="13" t="s">
        <v>21</v>
      </c>
      <c r="B2" s="14" t="s">
        <v>22</v>
      </c>
      <c r="C2" s="15">
        <v>170208220</v>
      </c>
      <c r="D2" s="13" t="s">
        <v>23</v>
      </c>
      <c r="E2" s="13" t="s">
        <v>24</v>
      </c>
      <c r="F2" s="13" t="s">
        <v>25</v>
      </c>
      <c r="G2" s="13" t="s">
        <v>26</v>
      </c>
      <c r="H2" s="16">
        <f ca="1">IFERROR(VLOOKUP(C2,'Дни на ВБ'!A:C,3,0),"Нет продаж")</f>
        <v>771</v>
      </c>
      <c r="I2" s="17">
        <v>9885453</v>
      </c>
      <c r="J2" s="18">
        <f t="shared" ref="J2:J366" si="0">I2/SUM(I:I)</f>
        <v>7.6052167565166917E-2</v>
      </c>
      <c r="K2" s="18">
        <v>7.6052167565166917E-2</v>
      </c>
      <c r="L2" s="19" t="str">
        <f t="shared" ref="L2:L366" si="1">IF(K2&lt;=80%,"A",IF(K2&gt;95%,"C","B"))</f>
        <v>A</v>
      </c>
      <c r="M2" s="19" t="s">
        <v>27</v>
      </c>
      <c r="N2" s="19" t="b">
        <f t="shared" ref="N2:N366" si="2">M2=L2</f>
        <v>1</v>
      </c>
      <c r="O2" s="19" t="s">
        <v>28</v>
      </c>
      <c r="P2" s="20" t="str">
        <f t="shared" ref="P2:P366" si="3">L2&amp;O2</f>
        <v>AX</v>
      </c>
      <c r="Q2" s="19" t="str">
        <f>VLOOKUP(C2,'По кабинетам'!B:J,9,0)</f>
        <v>A</v>
      </c>
      <c r="R2" s="20" t="b">
        <f t="shared" ref="R2:R108" si="4">Q2=L2</f>
        <v>1</v>
      </c>
      <c r="S2" s="21" t="str">
        <f t="shared" ref="S2:S366" ca="1" si="5">IF(U2&lt;&gt;"",U2,IF(T2=0,"Вывод",IF(H2&lt;=45,"Новинка",IF(OR(F2="Бассейн",F2="Бассейны надувные",F2="Матрасы для плавания",F2="Пенал",F2="Рюкзак",F2="Рюкзаки",F2="Рюкзаки и ранцы"),"Сезон",L2&amp;Q2))))</f>
        <v>AA</v>
      </c>
      <c r="T2" s="22">
        <f>IFERROR(VLOOKUP(C2,'Заказы за 3 месяца'!A:B,2,0),0)</f>
        <v>9505722</v>
      </c>
      <c r="U2" s="23"/>
      <c r="V2" s="23">
        <f ca="1">VLOOKUP(S2,Сортировка!A:B,2,0)</f>
        <v>1</v>
      </c>
    </row>
    <row r="3" spans="1:26" ht="14.25" customHeight="1" x14ac:dyDescent="0.25">
      <c r="A3" s="13" t="s">
        <v>21</v>
      </c>
      <c r="B3" s="14" t="s">
        <v>29</v>
      </c>
      <c r="C3" s="24">
        <v>19088151</v>
      </c>
      <c r="D3" s="13" t="s">
        <v>23</v>
      </c>
      <c r="E3" s="13" t="s">
        <v>24</v>
      </c>
      <c r="F3" s="13" t="s">
        <v>30</v>
      </c>
      <c r="G3" s="13" t="s">
        <v>31</v>
      </c>
      <c r="H3" s="16">
        <f ca="1">IFERROR(VLOOKUP(C3,'Дни на ВБ'!A:C,3,0),"Нет продаж")</f>
        <v>1678</v>
      </c>
      <c r="I3" s="17">
        <v>1751861</v>
      </c>
      <c r="J3" s="18">
        <f t="shared" si="0"/>
        <v>1.3477665244362688E-2</v>
      </c>
      <c r="K3" s="18">
        <v>0.5673494594596592</v>
      </c>
      <c r="L3" s="19" t="str">
        <f t="shared" si="1"/>
        <v>A</v>
      </c>
      <c r="M3" s="19" t="s">
        <v>27</v>
      </c>
      <c r="N3" s="19" t="b">
        <f t="shared" si="2"/>
        <v>1</v>
      </c>
      <c r="O3" s="19" t="s">
        <v>28</v>
      </c>
      <c r="P3" s="20" t="str">
        <f t="shared" si="3"/>
        <v>AX</v>
      </c>
      <c r="Q3" s="19" t="str">
        <f>VLOOKUP(C3,'По кабинетам'!B:J,9,0)</f>
        <v>A</v>
      </c>
      <c r="R3" s="20" t="b">
        <f t="shared" si="4"/>
        <v>1</v>
      </c>
      <c r="S3" s="21" t="str">
        <f t="shared" ca="1" si="5"/>
        <v>AA</v>
      </c>
      <c r="T3" s="22">
        <f>IFERROR(VLOOKUP(C3,'Заказы за 3 месяца'!A:B,2,0),0)</f>
        <v>2657337</v>
      </c>
      <c r="U3" s="23"/>
      <c r="V3" s="23">
        <f ca="1">VLOOKUP(S3,Сортировка!A:B,2,0)</f>
        <v>1</v>
      </c>
    </row>
    <row r="4" spans="1:26" ht="14.25" customHeight="1" x14ac:dyDescent="0.25">
      <c r="A4" s="13" t="s">
        <v>21</v>
      </c>
      <c r="B4" s="14" t="s">
        <v>32</v>
      </c>
      <c r="C4" s="24">
        <v>12696335</v>
      </c>
      <c r="D4" s="13" t="s">
        <v>33</v>
      </c>
      <c r="E4" s="13" t="s">
        <v>24</v>
      </c>
      <c r="F4" s="13" t="s">
        <v>34</v>
      </c>
      <c r="G4" s="13" t="s">
        <v>35</v>
      </c>
      <c r="H4" s="16">
        <f ca="1">IFERROR(VLOOKUP(C4,'Дни на ВБ'!A:C,3,0),"Нет продаж")</f>
        <v>1897</v>
      </c>
      <c r="I4" s="17">
        <v>9224291</v>
      </c>
      <c r="J4" s="18">
        <f t="shared" si="0"/>
        <v>7.0965622395034511E-2</v>
      </c>
      <c r="K4" s="18">
        <v>0.14701778996020143</v>
      </c>
      <c r="L4" s="19" t="str">
        <f t="shared" si="1"/>
        <v>A</v>
      </c>
      <c r="M4" s="19" t="s">
        <v>36</v>
      </c>
      <c r="N4" s="19" t="b">
        <f t="shared" si="2"/>
        <v>0</v>
      </c>
      <c r="O4" s="19" t="s">
        <v>37</v>
      </c>
      <c r="P4" s="20" t="str">
        <f t="shared" si="3"/>
        <v>AY</v>
      </c>
      <c r="Q4" s="19" t="str">
        <f>VLOOKUP(C4,'По кабинетам'!B:J,9,0)</f>
        <v>A</v>
      </c>
      <c r="R4" s="20" t="b">
        <f t="shared" si="4"/>
        <v>1</v>
      </c>
      <c r="S4" s="21" t="str">
        <f t="shared" ca="1" si="5"/>
        <v>AA</v>
      </c>
      <c r="T4" s="22">
        <f>IFERROR(VLOOKUP(C4,'Заказы за 3 месяца'!A:B,2,0),0)</f>
        <v>10700326</v>
      </c>
      <c r="U4" s="23"/>
      <c r="V4" s="23">
        <f ca="1">VLOOKUP(S4,Сортировка!A:B,2,0)</f>
        <v>1</v>
      </c>
    </row>
    <row r="5" spans="1:26" ht="14.25" customHeight="1" x14ac:dyDescent="0.25">
      <c r="A5" s="13" t="s">
        <v>21</v>
      </c>
      <c r="B5" s="14" t="s">
        <v>38</v>
      </c>
      <c r="C5" s="24">
        <v>12454978</v>
      </c>
      <c r="D5" s="13" t="s">
        <v>39</v>
      </c>
      <c r="E5" s="13" t="s">
        <v>24</v>
      </c>
      <c r="F5" s="13" t="s">
        <v>30</v>
      </c>
      <c r="G5" s="13" t="s">
        <v>40</v>
      </c>
      <c r="H5" s="16">
        <f ca="1">IFERROR(VLOOKUP(C5,'Дни на ВБ'!A:C,3,0),"Нет продаж")</f>
        <v>1938</v>
      </c>
      <c r="I5" s="17">
        <v>4120113</v>
      </c>
      <c r="J5" s="18">
        <f t="shared" si="0"/>
        <v>3.1697437058617599E-2</v>
      </c>
      <c r="K5" s="18">
        <v>0.24283030562384508</v>
      </c>
      <c r="L5" s="19" t="str">
        <f t="shared" si="1"/>
        <v>A</v>
      </c>
      <c r="M5" s="19" t="s">
        <v>41</v>
      </c>
      <c r="N5" s="19" t="b">
        <f t="shared" si="2"/>
        <v>0</v>
      </c>
      <c r="O5" s="19" t="s">
        <v>37</v>
      </c>
      <c r="P5" s="20" t="str">
        <f t="shared" si="3"/>
        <v>AY</v>
      </c>
      <c r="Q5" s="19" t="str">
        <f>VLOOKUP(C5,'По кабинетам'!B:J,9,0)</f>
        <v>A</v>
      </c>
      <c r="R5" s="20" t="b">
        <f t="shared" si="4"/>
        <v>1</v>
      </c>
      <c r="S5" s="21" t="str">
        <f t="shared" ca="1" si="5"/>
        <v>AA</v>
      </c>
      <c r="T5" s="22">
        <f>IFERROR(VLOOKUP(C5,'Заказы за 3 месяца'!A:B,2,0),0)</f>
        <v>4966072</v>
      </c>
      <c r="U5" s="23"/>
      <c r="V5" s="23">
        <f ca="1">VLOOKUP(S5,Сортировка!A:B,2,0)</f>
        <v>1</v>
      </c>
    </row>
    <row r="6" spans="1:26" ht="14.25" customHeight="1" x14ac:dyDescent="0.25">
      <c r="A6" s="13" t="s">
        <v>21</v>
      </c>
      <c r="B6" s="14" t="s">
        <v>42</v>
      </c>
      <c r="C6" s="24">
        <v>14640727</v>
      </c>
      <c r="D6" s="13" t="s">
        <v>39</v>
      </c>
      <c r="E6" s="13" t="s">
        <v>24</v>
      </c>
      <c r="F6" s="13" t="s">
        <v>30</v>
      </c>
      <c r="G6" s="13" t="s">
        <v>43</v>
      </c>
      <c r="H6" s="16">
        <f ca="1">IFERROR(VLOOKUP(C6,'Дни на ВБ'!A:C,3,0),"Нет продаж")</f>
        <v>1826</v>
      </c>
      <c r="I6" s="17">
        <v>4057892</v>
      </c>
      <c r="J6" s="18">
        <f t="shared" si="0"/>
        <v>3.1218749646106284E-2</v>
      </c>
      <c r="K6" s="18">
        <v>0.27404905526995138</v>
      </c>
      <c r="L6" s="19" t="str">
        <f t="shared" si="1"/>
        <v>A</v>
      </c>
      <c r="M6" s="19" t="s">
        <v>36</v>
      </c>
      <c r="N6" s="19" t="b">
        <f t="shared" si="2"/>
        <v>0</v>
      </c>
      <c r="O6" s="19" t="s">
        <v>37</v>
      </c>
      <c r="P6" s="20" t="str">
        <f t="shared" si="3"/>
        <v>AY</v>
      </c>
      <c r="Q6" s="19" t="str">
        <f>VLOOKUP(C6,'По кабинетам'!B:J,9,0)</f>
        <v>A</v>
      </c>
      <c r="R6" s="20" t="b">
        <f t="shared" si="4"/>
        <v>1</v>
      </c>
      <c r="S6" s="21" t="str">
        <f t="shared" ca="1" si="5"/>
        <v>AA</v>
      </c>
      <c r="T6" s="22">
        <f>IFERROR(VLOOKUP(C6,'Заказы за 3 месяца'!A:B,2,0),0)</f>
        <v>6301951</v>
      </c>
      <c r="U6" s="23"/>
      <c r="V6" s="23">
        <f ca="1">VLOOKUP(S6,Сортировка!A:B,2,0)</f>
        <v>1</v>
      </c>
    </row>
    <row r="7" spans="1:26" ht="14.25" customHeight="1" x14ac:dyDescent="0.25">
      <c r="A7" s="13" t="s">
        <v>21</v>
      </c>
      <c r="B7" s="14" t="s">
        <v>44</v>
      </c>
      <c r="C7" s="24">
        <v>12696237</v>
      </c>
      <c r="D7" s="13" t="s">
        <v>39</v>
      </c>
      <c r="E7" s="13" t="s">
        <v>24</v>
      </c>
      <c r="F7" s="13" t="s">
        <v>30</v>
      </c>
      <c r="G7" s="13" t="s">
        <v>45</v>
      </c>
      <c r="H7" s="16">
        <f ca="1">IFERROR(VLOOKUP(C7,'Дни на ВБ'!A:C,3,0),"Нет продаж")</f>
        <v>1907</v>
      </c>
      <c r="I7" s="17">
        <v>4015086</v>
      </c>
      <c r="J7" s="18">
        <f t="shared" si="0"/>
        <v>3.0889428462262253E-2</v>
      </c>
      <c r="K7" s="18">
        <v>0.30493848373221366</v>
      </c>
      <c r="L7" s="19" t="str">
        <f t="shared" si="1"/>
        <v>A</v>
      </c>
      <c r="M7" s="19" t="s">
        <v>27</v>
      </c>
      <c r="N7" s="19" t="b">
        <f t="shared" si="2"/>
        <v>1</v>
      </c>
      <c r="O7" s="19" t="s">
        <v>37</v>
      </c>
      <c r="P7" s="20" t="str">
        <f t="shared" si="3"/>
        <v>AY</v>
      </c>
      <c r="Q7" s="19" t="str">
        <f>VLOOKUP(C7,'По кабинетам'!B:J,9,0)</f>
        <v>A</v>
      </c>
      <c r="R7" s="20" t="b">
        <f t="shared" si="4"/>
        <v>1</v>
      </c>
      <c r="S7" s="21" t="str">
        <f t="shared" ca="1" si="5"/>
        <v>AA</v>
      </c>
      <c r="T7" s="22">
        <f>IFERROR(VLOOKUP(C7,'Заказы за 3 месяца'!A:B,2,0),0)</f>
        <v>4843106</v>
      </c>
      <c r="U7" s="23"/>
      <c r="V7" s="23">
        <f ca="1">VLOOKUP(S7,Сортировка!A:B,2,0)</f>
        <v>1</v>
      </c>
    </row>
    <row r="8" spans="1:26" ht="14.25" customHeight="1" x14ac:dyDescent="0.25">
      <c r="A8" s="13" t="s">
        <v>21</v>
      </c>
      <c r="B8" s="14" t="s">
        <v>46</v>
      </c>
      <c r="C8" s="24">
        <v>43484528</v>
      </c>
      <c r="D8" s="13" t="s">
        <v>23</v>
      </c>
      <c r="E8" s="13" t="s">
        <v>24</v>
      </c>
      <c r="F8" s="13" t="s">
        <v>25</v>
      </c>
      <c r="G8" s="13" t="s">
        <v>47</v>
      </c>
      <c r="H8" s="16">
        <f ca="1">IFERROR(VLOOKUP(C8,'Дни на ВБ'!A:C,3,0),"Нет продаж")</f>
        <v>1434</v>
      </c>
      <c r="I8" s="17">
        <v>3317623</v>
      </c>
      <c r="J8" s="18">
        <f t="shared" si="0"/>
        <v>2.5523607295897491E-2</v>
      </c>
      <c r="K8" s="18">
        <v>0.33046209102811114</v>
      </c>
      <c r="L8" s="19" t="str">
        <f t="shared" si="1"/>
        <v>A</v>
      </c>
      <c r="M8" s="19" t="s">
        <v>36</v>
      </c>
      <c r="N8" s="19" t="b">
        <f t="shared" si="2"/>
        <v>0</v>
      </c>
      <c r="O8" s="19" t="s">
        <v>37</v>
      </c>
      <c r="P8" s="20" t="str">
        <f t="shared" si="3"/>
        <v>AY</v>
      </c>
      <c r="Q8" s="19" t="str">
        <f>VLOOKUP(C8,'По кабинетам'!B:J,9,0)</f>
        <v>A</v>
      </c>
      <c r="R8" s="20" t="b">
        <f t="shared" si="4"/>
        <v>1</v>
      </c>
      <c r="S8" s="21" t="str">
        <f t="shared" ca="1" si="5"/>
        <v>AA</v>
      </c>
      <c r="T8" s="22">
        <f>IFERROR(VLOOKUP(C8,'Заказы за 3 месяца'!A:B,2,0),0)</f>
        <v>4603273</v>
      </c>
      <c r="U8" s="23"/>
      <c r="V8" s="23">
        <f ca="1">VLOOKUP(S8,Сортировка!A:B,2,0)</f>
        <v>1</v>
      </c>
    </row>
    <row r="9" spans="1:26" ht="14.25" customHeight="1" x14ac:dyDescent="0.25">
      <c r="A9" s="13" t="s">
        <v>21</v>
      </c>
      <c r="B9" s="14" t="s">
        <v>48</v>
      </c>
      <c r="C9" s="24">
        <v>145679272</v>
      </c>
      <c r="D9" s="13" t="s">
        <v>39</v>
      </c>
      <c r="E9" s="13" t="s">
        <v>24</v>
      </c>
      <c r="F9" s="13" t="s">
        <v>34</v>
      </c>
      <c r="G9" s="13" t="s">
        <v>49</v>
      </c>
      <c r="H9" s="16">
        <f ca="1">IFERROR(VLOOKUP(C9,'Дни на ВБ'!A:C,3,0),"Нет продаж")</f>
        <v>948</v>
      </c>
      <c r="I9" s="17">
        <v>3065115</v>
      </c>
      <c r="J9" s="18">
        <f t="shared" si="0"/>
        <v>2.3580976975613215E-2</v>
      </c>
      <c r="K9" s="18">
        <v>0.35404306800372437</v>
      </c>
      <c r="L9" s="19" t="str">
        <f t="shared" si="1"/>
        <v>A</v>
      </c>
      <c r="M9" s="19" t="s">
        <v>27</v>
      </c>
      <c r="N9" s="19" t="b">
        <f t="shared" si="2"/>
        <v>1</v>
      </c>
      <c r="O9" s="19" t="s">
        <v>37</v>
      </c>
      <c r="P9" s="20" t="str">
        <f t="shared" si="3"/>
        <v>AY</v>
      </c>
      <c r="Q9" s="19" t="str">
        <f>VLOOKUP(C9,'По кабинетам'!B:J,9,0)</f>
        <v>A</v>
      </c>
      <c r="R9" s="20" t="b">
        <f t="shared" si="4"/>
        <v>1</v>
      </c>
      <c r="S9" s="21" t="str">
        <f t="shared" ca="1" si="5"/>
        <v>AA</v>
      </c>
      <c r="T9" s="22">
        <f>IFERROR(VLOOKUP(C9,'Заказы за 3 месяца'!A:B,2,0),0)</f>
        <v>3751074</v>
      </c>
      <c r="U9" s="23"/>
      <c r="V9" s="23">
        <f ca="1">VLOOKUP(S9,Сортировка!A:B,2,0)</f>
        <v>1</v>
      </c>
    </row>
    <row r="10" spans="1:26" x14ac:dyDescent="0.25">
      <c r="A10" s="13" t="s">
        <v>21</v>
      </c>
      <c r="B10" s="14" t="s">
        <v>50</v>
      </c>
      <c r="C10" s="24">
        <v>13726920</v>
      </c>
      <c r="D10" s="13" t="s">
        <v>23</v>
      </c>
      <c r="E10" s="13" t="s">
        <v>24</v>
      </c>
      <c r="F10" s="13" t="s">
        <v>25</v>
      </c>
      <c r="G10" s="13" t="s">
        <v>51</v>
      </c>
      <c r="H10" s="16">
        <f ca="1">IFERROR(VLOOKUP(C10,'Дни на ВБ'!A:C,3,0),"Нет продаж")</f>
        <v>1835</v>
      </c>
      <c r="I10" s="17">
        <v>2067455</v>
      </c>
      <c r="J10" s="18">
        <f t="shared" si="0"/>
        <v>1.590563771770926E-2</v>
      </c>
      <c r="K10" s="18">
        <v>0.46779871060824424</v>
      </c>
      <c r="L10" s="19" t="str">
        <f t="shared" si="1"/>
        <v>A</v>
      </c>
      <c r="M10" s="19" t="s">
        <v>36</v>
      </c>
      <c r="N10" s="19" t="b">
        <f t="shared" si="2"/>
        <v>0</v>
      </c>
      <c r="O10" s="19" t="s">
        <v>37</v>
      </c>
      <c r="P10" s="20" t="str">
        <f t="shared" si="3"/>
        <v>AY</v>
      </c>
      <c r="Q10" s="19" t="str">
        <f>VLOOKUP(C10,'По кабинетам'!B:J,9,0)</f>
        <v>A</v>
      </c>
      <c r="R10" s="20" t="b">
        <f t="shared" si="4"/>
        <v>1</v>
      </c>
      <c r="S10" s="21" t="str">
        <f t="shared" ca="1" si="5"/>
        <v>AA</v>
      </c>
      <c r="T10" s="22">
        <f>IFERROR(VLOOKUP(C10,'Заказы за 3 месяца'!A:B,2,0),0)</f>
        <v>2168616</v>
      </c>
      <c r="U10" s="23"/>
      <c r="V10" s="23">
        <f ca="1">VLOOKUP(S10,Сортировка!A:B,2,0)</f>
        <v>1</v>
      </c>
    </row>
    <row r="11" spans="1:26" ht="14.25" customHeight="1" x14ac:dyDescent="0.25">
      <c r="A11" s="13" t="s">
        <v>21</v>
      </c>
      <c r="B11" s="14" t="s">
        <v>52</v>
      </c>
      <c r="C11" s="24">
        <v>14504537</v>
      </c>
      <c r="D11" s="13" t="s">
        <v>23</v>
      </c>
      <c r="E11" s="13" t="s">
        <v>24</v>
      </c>
      <c r="F11" s="13" t="s">
        <v>25</v>
      </c>
      <c r="G11" s="13" t="s">
        <v>53</v>
      </c>
      <c r="H11" s="16">
        <f ca="1">IFERROR(VLOOKUP(C11,'Дни на ВБ'!A:C,3,0),"Нет продаж")</f>
        <v>1818</v>
      </c>
      <c r="I11" s="17">
        <v>1850545</v>
      </c>
      <c r="J11" s="18">
        <f t="shared" si="0"/>
        <v>1.4236874974458106E-2</v>
      </c>
      <c r="K11" s="18">
        <v>0.51284703433372225</v>
      </c>
      <c r="L11" s="19" t="str">
        <f t="shared" si="1"/>
        <v>A</v>
      </c>
      <c r="M11" s="19" t="s">
        <v>27</v>
      </c>
      <c r="N11" s="19" t="b">
        <f t="shared" si="2"/>
        <v>1</v>
      </c>
      <c r="O11" s="19" t="s">
        <v>37</v>
      </c>
      <c r="P11" s="20" t="str">
        <f t="shared" si="3"/>
        <v>AY</v>
      </c>
      <c r="Q11" s="19" t="str">
        <f>VLOOKUP(C11,'По кабинетам'!B:J,9,0)</f>
        <v>A</v>
      </c>
      <c r="R11" s="20" t="b">
        <f t="shared" si="4"/>
        <v>1</v>
      </c>
      <c r="S11" s="21" t="str">
        <f t="shared" ca="1" si="5"/>
        <v>AA</v>
      </c>
      <c r="T11" s="22">
        <f>IFERROR(VLOOKUP(C11,'Заказы за 3 месяца'!A:B,2,0),0)</f>
        <v>2586286</v>
      </c>
      <c r="U11" s="23"/>
      <c r="V11" s="23">
        <f ca="1">VLOOKUP(S11,Сортировка!A:B,2,0)</f>
        <v>1</v>
      </c>
    </row>
    <row r="12" spans="1:26" ht="14.25" customHeight="1" x14ac:dyDescent="0.25">
      <c r="A12" s="13" t="s">
        <v>21</v>
      </c>
      <c r="B12" s="14" t="s">
        <v>54</v>
      </c>
      <c r="C12" s="24">
        <v>145679270</v>
      </c>
      <c r="D12" s="13" t="s">
        <v>23</v>
      </c>
      <c r="E12" s="13" t="s">
        <v>24</v>
      </c>
      <c r="F12" s="13" t="s">
        <v>34</v>
      </c>
      <c r="G12" s="13" t="s">
        <v>55</v>
      </c>
      <c r="H12" s="16">
        <f ca="1">IFERROR(VLOOKUP(C12,'Дни на ВБ'!A:C,3,0),"Нет продаж")</f>
        <v>943</v>
      </c>
      <c r="I12" s="17">
        <v>1787618</v>
      </c>
      <c r="J12" s="18">
        <f t="shared" si="0"/>
        <v>1.3752756062722523E-2</v>
      </c>
      <c r="K12" s="18">
        <v>0.52659979039644478</v>
      </c>
      <c r="L12" s="19" t="str">
        <f t="shared" si="1"/>
        <v>A</v>
      </c>
      <c r="M12" s="19" t="s">
        <v>27</v>
      </c>
      <c r="N12" s="19" t="b">
        <f t="shared" si="2"/>
        <v>1</v>
      </c>
      <c r="O12" s="19" t="s">
        <v>37</v>
      </c>
      <c r="P12" s="20" t="str">
        <f t="shared" si="3"/>
        <v>AY</v>
      </c>
      <c r="Q12" s="19" t="str">
        <f>VLOOKUP(C12,'По кабинетам'!B:J,9,0)</f>
        <v>A</v>
      </c>
      <c r="R12" s="20" t="b">
        <f t="shared" si="4"/>
        <v>1</v>
      </c>
      <c r="S12" s="21" t="str">
        <f t="shared" ca="1" si="5"/>
        <v>AA</v>
      </c>
      <c r="T12" s="22">
        <f>IFERROR(VLOOKUP(C12,'Заказы за 3 месяца'!A:B,2,0),0)</f>
        <v>2306876</v>
      </c>
      <c r="U12" s="23"/>
      <c r="V12" s="23">
        <f ca="1">VLOOKUP(S12,Сортировка!A:B,2,0)</f>
        <v>1</v>
      </c>
    </row>
    <row r="13" spans="1:26" ht="14.25" customHeight="1" x14ac:dyDescent="0.25">
      <c r="A13" s="13" t="s">
        <v>21</v>
      </c>
      <c r="B13" s="14" t="s">
        <v>56</v>
      </c>
      <c r="C13" s="24">
        <v>14069597</v>
      </c>
      <c r="D13" s="13" t="s">
        <v>23</v>
      </c>
      <c r="E13" s="13" t="s">
        <v>24</v>
      </c>
      <c r="F13" s="13" t="s">
        <v>30</v>
      </c>
      <c r="G13" s="13" t="s">
        <v>57</v>
      </c>
      <c r="H13" s="16">
        <f ca="1">IFERROR(VLOOKUP(C13,'Дни на ВБ'!A:C,3,0),"Нет продаж")</f>
        <v>1858</v>
      </c>
      <c r="I13" s="17">
        <v>1763521</v>
      </c>
      <c r="J13" s="18">
        <f t="shared" si="0"/>
        <v>1.3567369608321512E-2</v>
      </c>
      <c r="K13" s="18">
        <v>0.55387179421529653</v>
      </c>
      <c r="L13" s="19" t="str">
        <f t="shared" si="1"/>
        <v>A</v>
      </c>
      <c r="M13" s="19" t="s">
        <v>41</v>
      </c>
      <c r="N13" s="19" t="b">
        <f t="shared" si="2"/>
        <v>0</v>
      </c>
      <c r="O13" s="19" t="s">
        <v>37</v>
      </c>
      <c r="P13" s="20" t="str">
        <f t="shared" si="3"/>
        <v>AY</v>
      </c>
      <c r="Q13" s="19" t="str">
        <f>VLOOKUP(C13,'По кабинетам'!B:J,9,0)</f>
        <v>A</v>
      </c>
      <c r="R13" s="20" t="b">
        <f t="shared" si="4"/>
        <v>1</v>
      </c>
      <c r="S13" s="21" t="str">
        <f t="shared" ca="1" si="5"/>
        <v>AA</v>
      </c>
      <c r="T13" s="22">
        <f>IFERROR(VLOOKUP(C13,'Заказы за 3 месяца'!A:B,2,0),0)</f>
        <v>2137775</v>
      </c>
      <c r="U13" s="23"/>
      <c r="V13" s="23">
        <f ca="1">VLOOKUP(S13,Сортировка!A:B,2,0)</f>
        <v>1</v>
      </c>
    </row>
    <row r="14" spans="1:26" ht="14.25" customHeight="1" x14ac:dyDescent="0.25">
      <c r="A14" s="13" t="s">
        <v>21</v>
      </c>
      <c r="B14" s="14" t="s">
        <v>58</v>
      </c>
      <c r="C14" s="24">
        <v>14071105</v>
      </c>
      <c r="D14" s="13" t="s">
        <v>39</v>
      </c>
      <c r="E14" s="13" t="s">
        <v>24</v>
      </c>
      <c r="F14" s="13" t="s">
        <v>30</v>
      </c>
      <c r="G14" s="13" t="s">
        <v>59</v>
      </c>
      <c r="H14" s="16">
        <f ca="1">IFERROR(VLOOKUP(C14,'Дни на ВБ'!A:C,3,0),"Нет продаж")</f>
        <v>1855</v>
      </c>
      <c r="I14" s="17">
        <v>1587349</v>
      </c>
      <c r="J14" s="18">
        <f t="shared" si="0"/>
        <v>1.2212018218325465E-2</v>
      </c>
      <c r="K14" s="18">
        <v>0.57956147767798472</v>
      </c>
      <c r="L14" s="19" t="str">
        <f t="shared" si="1"/>
        <v>A</v>
      </c>
      <c r="M14" s="19" t="s">
        <v>60</v>
      </c>
      <c r="N14" s="19" t="b">
        <f t="shared" si="2"/>
        <v>0</v>
      </c>
      <c r="O14" s="19" t="s">
        <v>37</v>
      </c>
      <c r="P14" s="20" t="str">
        <f t="shared" si="3"/>
        <v>AY</v>
      </c>
      <c r="Q14" s="19" t="str">
        <f>VLOOKUP(C14,'По кабинетам'!B:J,9,0)</f>
        <v>A</v>
      </c>
      <c r="R14" s="20" t="b">
        <f t="shared" si="4"/>
        <v>1</v>
      </c>
      <c r="S14" s="21" t="str">
        <f t="shared" ca="1" si="5"/>
        <v>AA</v>
      </c>
      <c r="T14" s="22">
        <f>IFERROR(VLOOKUP(C14,'Заказы за 3 месяца'!A:B,2,0),0)</f>
        <v>2405494</v>
      </c>
      <c r="U14" s="23"/>
      <c r="V14" s="23">
        <f ca="1">VLOOKUP(S14,Сортировка!A:B,2,0)</f>
        <v>1</v>
      </c>
    </row>
    <row r="15" spans="1:26" ht="14.25" customHeight="1" x14ac:dyDescent="0.25">
      <c r="A15" s="13" t="s">
        <v>21</v>
      </c>
      <c r="B15" s="14" t="s">
        <v>61</v>
      </c>
      <c r="C15" s="24">
        <v>243184361</v>
      </c>
      <c r="D15" s="13" t="s">
        <v>39</v>
      </c>
      <c r="E15" s="13" t="s">
        <v>24</v>
      </c>
      <c r="F15" s="13" t="s">
        <v>62</v>
      </c>
      <c r="G15" s="13" t="s">
        <v>63</v>
      </c>
      <c r="H15" s="16">
        <f ca="1">IFERROR(VLOOKUP(C15,'Дни на ВБ'!A:C,3,0),"Нет продаж")</f>
        <v>426</v>
      </c>
      <c r="I15" s="17">
        <v>1231245</v>
      </c>
      <c r="J15" s="18">
        <f t="shared" si="0"/>
        <v>9.4723884736262406E-3</v>
      </c>
      <c r="K15" s="18">
        <v>0.6626661546388759</v>
      </c>
      <c r="L15" s="19" t="str">
        <f t="shared" si="1"/>
        <v>A</v>
      </c>
      <c r="M15" s="19" t="s">
        <v>27</v>
      </c>
      <c r="N15" s="19" t="b">
        <f t="shared" si="2"/>
        <v>1</v>
      </c>
      <c r="O15" s="19" t="s">
        <v>37</v>
      </c>
      <c r="P15" s="20" t="str">
        <f t="shared" si="3"/>
        <v>AY</v>
      </c>
      <c r="Q15" s="19" t="str">
        <f>VLOOKUP(C15,'По кабинетам'!B:J,9,0)</f>
        <v>A</v>
      </c>
      <c r="R15" s="20" t="b">
        <f t="shared" si="4"/>
        <v>1</v>
      </c>
      <c r="S15" s="21" t="str">
        <f t="shared" ca="1" si="5"/>
        <v>AA</v>
      </c>
      <c r="T15" s="22">
        <f>IFERROR(VLOOKUP(C15,'Заказы за 3 месяца'!A:B,2,0),0)</f>
        <v>1598735</v>
      </c>
      <c r="U15" s="23"/>
      <c r="V15" s="23">
        <f ca="1">VLOOKUP(S15,Сортировка!A:B,2,0)</f>
        <v>1</v>
      </c>
    </row>
    <row r="16" spans="1:26" ht="14.25" customHeight="1" x14ac:dyDescent="0.25">
      <c r="A16" s="13" t="s">
        <v>21</v>
      </c>
      <c r="B16" s="14" t="s">
        <v>64</v>
      </c>
      <c r="C16" s="15">
        <v>348231697</v>
      </c>
      <c r="D16" s="13" t="s">
        <v>39</v>
      </c>
      <c r="E16" s="13" t="s">
        <v>24</v>
      </c>
      <c r="F16" s="13" t="s">
        <v>30</v>
      </c>
      <c r="G16" s="13" t="s">
        <v>65</v>
      </c>
      <c r="H16" s="16">
        <f ca="1">IFERROR(VLOOKUP(C16,'Дни на ВБ'!A:C,3,0),"Нет продаж")</f>
        <v>184</v>
      </c>
      <c r="I16" s="17">
        <v>1166796</v>
      </c>
      <c r="J16" s="18">
        <f t="shared" si="0"/>
        <v>8.976560295857609E-3</v>
      </c>
      <c r="K16" s="18">
        <v>0.68973393870290023</v>
      </c>
      <c r="L16" s="19" t="str">
        <f t="shared" si="1"/>
        <v>A</v>
      </c>
      <c r="M16" s="19" t="s">
        <v>41</v>
      </c>
      <c r="N16" s="19" t="b">
        <f t="shared" si="2"/>
        <v>0</v>
      </c>
      <c r="O16" s="19" t="s">
        <v>37</v>
      </c>
      <c r="P16" s="20" t="str">
        <f t="shared" si="3"/>
        <v>AY</v>
      </c>
      <c r="Q16" s="19" t="str">
        <f>VLOOKUP(C16,'По кабинетам'!B:J,9,0)</f>
        <v>A</v>
      </c>
      <c r="R16" s="20" t="b">
        <f t="shared" si="4"/>
        <v>1</v>
      </c>
      <c r="S16" s="21" t="str">
        <f t="shared" ca="1" si="5"/>
        <v>AA</v>
      </c>
      <c r="T16" s="22">
        <f>IFERROR(VLOOKUP(C16,'Заказы за 3 месяца'!A:B,2,0),0)</f>
        <v>1984678</v>
      </c>
      <c r="U16" s="23"/>
      <c r="V16" s="23">
        <f ca="1">VLOOKUP(S16,Сортировка!A:B,2,0)</f>
        <v>1</v>
      </c>
    </row>
    <row r="17" spans="1:22" ht="14.25" customHeight="1" x14ac:dyDescent="0.25">
      <c r="A17" s="13" t="s">
        <v>21</v>
      </c>
      <c r="B17" s="14" t="s">
        <v>66</v>
      </c>
      <c r="C17" s="24">
        <v>17865335</v>
      </c>
      <c r="D17" s="13" t="s">
        <v>39</v>
      </c>
      <c r="E17" s="13" t="s">
        <v>24</v>
      </c>
      <c r="F17" s="13" t="s">
        <v>30</v>
      </c>
      <c r="G17" s="13" t="s">
        <v>67</v>
      </c>
      <c r="H17" s="16">
        <f ca="1">IFERROR(VLOOKUP(C17,'Дни на ВБ'!A:C,3,0),"Нет продаж")</f>
        <v>1706</v>
      </c>
      <c r="I17" s="17">
        <v>989550</v>
      </c>
      <c r="J17" s="18">
        <f t="shared" si="0"/>
        <v>7.6129462569000045E-3</v>
      </c>
      <c r="K17" s="18">
        <v>0.70566664159663073</v>
      </c>
      <c r="L17" s="19" t="str">
        <f t="shared" si="1"/>
        <v>A</v>
      </c>
      <c r="M17" s="19" t="s">
        <v>41</v>
      </c>
      <c r="N17" s="19" t="b">
        <f t="shared" si="2"/>
        <v>0</v>
      </c>
      <c r="O17" s="19" t="s">
        <v>37</v>
      </c>
      <c r="P17" s="20" t="str">
        <f t="shared" si="3"/>
        <v>AY</v>
      </c>
      <c r="Q17" s="19" t="str">
        <f>VLOOKUP(C17,'По кабинетам'!B:J,9,0)</f>
        <v>A</v>
      </c>
      <c r="R17" s="20" t="b">
        <f t="shared" si="4"/>
        <v>1</v>
      </c>
      <c r="S17" s="21" t="str">
        <f t="shared" ca="1" si="5"/>
        <v>AA</v>
      </c>
      <c r="T17" s="22">
        <f>IFERROR(VLOOKUP(C17,'Заказы за 3 месяца'!A:B,2,0),0)</f>
        <v>1414369</v>
      </c>
      <c r="U17" s="23"/>
      <c r="V17" s="23">
        <f ca="1">VLOOKUP(S17,Сортировка!A:B,2,0)</f>
        <v>1</v>
      </c>
    </row>
    <row r="18" spans="1:22" ht="14.25" customHeight="1" x14ac:dyDescent="0.25">
      <c r="A18" s="13" t="s">
        <v>21</v>
      </c>
      <c r="B18" s="14" t="s">
        <v>68</v>
      </c>
      <c r="C18" s="15">
        <v>12887238</v>
      </c>
      <c r="D18" s="13" t="s">
        <v>39</v>
      </c>
      <c r="E18" s="13" t="s">
        <v>24</v>
      </c>
      <c r="F18" s="13" t="s">
        <v>30</v>
      </c>
      <c r="G18" s="13" t="s">
        <v>69</v>
      </c>
      <c r="H18" s="16">
        <f ca="1">IFERROR(VLOOKUP(C18,'Дни на ВБ'!A:C,3,0),"Нет продаж")</f>
        <v>1907</v>
      </c>
      <c r="I18" s="17">
        <v>2497131</v>
      </c>
      <c r="J18" s="18">
        <f t="shared" si="0"/>
        <v>1.9211281996300303E-2</v>
      </c>
      <c r="K18" s="18">
        <v>0.43478104995772976</v>
      </c>
      <c r="L18" s="19" t="str">
        <f t="shared" si="1"/>
        <v>A</v>
      </c>
      <c r="M18" s="19" t="s">
        <v>36</v>
      </c>
      <c r="N18" s="19" t="b">
        <f t="shared" si="2"/>
        <v>0</v>
      </c>
      <c r="O18" s="19" t="s">
        <v>70</v>
      </c>
      <c r="P18" s="20" t="str">
        <f t="shared" si="3"/>
        <v>AZ</v>
      </c>
      <c r="Q18" s="19" t="str">
        <f>VLOOKUP(C18,'По кабинетам'!B:J,9,0)</f>
        <v>A</v>
      </c>
      <c r="R18" s="20" t="b">
        <f t="shared" si="4"/>
        <v>1</v>
      </c>
      <c r="S18" s="21" t="str">
        <f t="shared" ca="1" si="5"/>
        <v>AA</v>
      </c>
      <c r="T18" s="22">
        <f>IFERROR(VLOOKUP(C18,'Заказы за 3 месяца'!A:B,2,0),0)</f>
        <v>4481383</v>
      </c>
      <c r="U18" s="23"/>
      <c r="V18" s="23">
        <f ca="1">VLOOKUP(S18,Сортировка!A:B,2,0)</f>
        <v>1</v>
      </c>
    </row>
    <row r="19" spans="1:22" ht="14.25" customHeight="1" x14ac:dyDescent="0.25">
      <c r="A19" s="13" t="s">
        <v>21</v>
      </c>
      <c r="B19" s="14" t="s">
        <v>71</v>
      </c>
      <c r="C19" s="24">
        <v>144510357</v>
      </c>
      <c r="D19" s="13" t="s">
        <v>33</v>
      </c>
      <c r="E19" s="13" t="s">
        <v>24</v>
      </c>
      <c r="F19" s="13" t="s">
        <v>34</v>
      </c>
      <c r="G19" s="13" t="s">
        <v>72</v>
      </c>
      <c r="H19" s="16">
        <f ca="1">IFERROR(VLOOKUP(C19,'Дни на ВБ'!A:C,3,0),"Нет продаж")</f>
        <v>919</v>
      </c>
      <c r="I19" s="17">
        <v>1518345</v>
      </c>
      <c r="J19" s="18">
        <f t="shared" si="0"/>
        <v>1.1681146869216145E-2</v>
      </c>
      <c r="K19" s="18">
        <v>0.59124262454720089</v>
      </c>
      <c r="L19" s="19" t="str">
        <f t="shared" si="1"/>
        <v>A</v>
      </c>
      <c r="M19" s="19" t="s">
        <v>27</v>
      </c>
      <c r="N19" s="19" t="b">
        <f t="shared" si="2"/>
        <v>1</v>
      </c>
      <c r="O19" s="19" t="s">
        <v>70</v>
      </c>
      <c r="P19" s="20" t="str">
        <f t="shared" si="3"/>
        <v>AZ</v>
      </c>
      <c r="Q19" s="19" t="str">
        <f>VLOOKUP(C19,'По кабинетам'!B:J,9,0)</f>
        <v>A</v>
      </c>
      <c r="R19" s="20" t="b">
        <f t="shared" si="4"/>
        <v>1</v>
      </c>
      <c r="S19" s="21" t="str">
        <f t="shared" ca="1" si="5"/>
        <v>AA</v>
      </c>
      <c r="T19" s="22">
        <f>IFERROR(VLOOKUP(C19,'Заказы за 3 месяца'!A:B,2,0),0)</f>
        <v>1581388</v>
      </c>
      <c r="U19" s="23"/>
      <c r="V19" s="23">
        <f ca="1">VLOOKUP(S19,Сортировка!A:B,2,0)</f>
        <v>1</v>
      </c>
    </row>
    <row r="20" spans="1:22" ht="14.25" customHeight="1" x14ac:dyDescent="0.25">
      <c r="A20" s="13" t="s">
        <v>21</v>
      </c>
      <c r="B20" s="14" t="s">
        <v>73</v>
      </c>
      <c r="C20" s="15">
        <v>231051849</v>
      </c>
      <c r="D20" s="13" t="s">
        <v>74</v>
      </c>
      <c r="E20" s="13" t="s">
        <v>24</v>
      </c>
      <c r="F20" s="13" t="s">
        <v>30</v>
      </c>
      <c r="G20" s="13" t="s">
        <v>75</v>
      </c>
      <c r="H20" s="16">
        <f ca="1">IFERROR(VLOOKUP(C20,'Дни на ВБ'!A:C,3,0),"Нет продаж")</f>
        <v>405</v>
      </c>
      <c r="I20" s="17">
        <v>843168</v>
      </c>
      <c r="J20" s="18">
        <f t="shared" si="0"/>
        <v>6.4867795154745717E-3</v>
      </c>
      <c r="K20" s="18">
        <v>0.75467606692493339</v>
      </c>
      <c r="L20" s="19" t="str">
        <f t="shared" si="1"/>
        <v>A</v>
      </c>
      <c r="M20" s="19" t="s">
        <v>41</v>
      </c>
      <c r="N20" s="19" t="b">
        <f t="shared" si="2"/>
        <v>0</v>
      </c>
      <c r="O20" s="19" t="s">
        <v>70</v>
      </c>
      <c r="P20" s="20" t="str">
        <f t="shared" si="3"/>
        <v>AZ</v>
      </c>
      <c r="Q20" s="19" t="str">
        <f>VLOOKUP(C20,'По кабинетам'!B:J,9,0)</f>
        <v>A</v>
      </c>
      <c r="R20" s="20" t="b">
        <f t="shared" si="4"/>
        <v>1</v>
      </c>
      <c r="S20" s="21" t="str">
        <f t="shared" ca="1" si="5"/>
        <v>AA</v>
      </c>
      <c r="T20" s="22">
        <f>IFERROR(VLOOKUP(C20,'Заказы за 3 месяца'!A:B,2,0),0)</f>
        <v>1183151</v>
      </c>
      <c r="U20" s="23"/>
      <c r="V20" s="23">
        <f ca="1">VLOOKUP(S20,Сортировка!A:B,2,0)</f>
        <v>1</v>
      </c>
    </row>
    <row r="21" spans="1:22" ht="14.25" customHeight="1" x14ac:dyDescent="0.25">
      <c r="A21" s="13" t="s">
        <v>21</v>
      </c>
      <c r="B21" s="14" t="s">
        <v>76</v>
      </c>
      <c r="C21" s="24">
        <v>40132367</v>
      </c>
      <c r="D21" s="13" t="s">
        <v>33</v>
      </c>
      <c r="E21" s="13" t="s">
        <v>24</v>
      </c>
      <c r="F21" s="13" t="s">
        <v>30</v>
      </c>
      <c r="G21" s="13" t="s">
        <v>77</v>
      </c>
      <c r="H21" s="16">
        <f ca="1">IFERROR(VLOOKUP(C21,'Дни на ВБ'!A:C,3,0),"Нет продаж")</f>
        <v>1462</v>
      </c>
      <c r="I21" s="17">
        <v>728197</v>
      </c>
      <c r="J21" s="18">
        <f t="shared" si="0"/>
        <v>5.6022683294788666E-3</v>
      </c>
      <c r="K21" s="18">
        <v>0.77911435912371263</v>
      </c>
      <c r="L21" s="19" t="str">
        <f t="shared" si="1"/>
        <v>A</v>
      </c>
      <c r="M21" s="19" t="s">
        <v>41</v>
      </c>
      <c r="N21" s="19" t="b">
        <f t="shared" si="2"/>
        <v>0</v>
      </c>
      <c r="O21" s="19" t="s">
        <v>28</v>
      </c>
      <c r="P21" s="20" t="str">
        <f t="shared" si="3"/>
        <v>AX</v>
      </c>
      <c r="Q21" s="19" t="str">
        <f>VLOOKUP(C21,'По кабинетам'!B:J,9,0)</f>
        <v>B</v>
      </c>
      <c r="R21" s="20" t="b">
        <f t="shared" si="4"/>
        <v>0</v>
      </c>
      <c r="S21" s="21" t="str">
        <f t="shared" ca="1" si="5"/>
        <v>AB</v>
      </c>
      <c r="T21" s="22">
        <f>IFERROR(VLOOKUP(C21,'Заказы за 3 месяца'!A:B,2,0),0)</f>
        <v>842509</v>
      </c>
      <c r="U21" s="23"/>
      <c r="V21" s="23">
        <f ca="1">VLOOKUP(S21,Сортировка!A:B,2,0)</f>
        <v>2</v>
      </c>
    </row>
    <row r="22" spans="1:22" ht="14.25" customHeight="1" x14ac:dyDescent="0.25">
      <c r="A22" s="13" t="s">
        <v>21</v>
      </c>
      <c r="B22" s="14" t="s">
        <v>78</v>
      </c>
      <c r="C22" s="24">
        <v>14072468</v>
      </c>
      <c r="D22" s="13" t="s">
        <v>23</v>
      </c>
      <c r="E22" s="13" t="s">
        <v>24</v>
      </c>
      <c r="F22" s="13" t="s">
        <v>30</v>
      </c>
      <c r="G22" s="13" t="s">
        <v>79</v>
      </c>
      <c r="H22" s="16">
        <f ca="1">IFERROR(VLOOKUP(C22,'Дни на ВБ'!A:C,3,0),"Нет продаж")</f>
        <v>1855</v>
      </c>
      <c r="I22" s="17">
        <v>792528</v>
      </c>
      <c r="J22" s="18">
        <f t="shared" si="0"/>
        <v>6.0971886929295609E-3</v>
      </c>
      <c r="K22" s="18">
        <v>0.77351209079423378</v>
      </c>
      <c r="L22" s="19" t="str">
        <f t="shared" si="1"/>
        <v>A</v>
      </c>
      <c r="M22" s="19" t="s">
        <v>60</v>
      </c>
      <c r="N22" s="19" t="b">
        <f t="shared" si="2"/>
        <v>0</v>
      </c>
      <c r="O22" s="19" t="s">
        <v>37</v>
      </c>
      <c r="P22" s="20" t="str">
        <f t="shared" si="3"/>
        <v>AY</v>
      </c>
      <c r="Q22" s="19" t="str">
        <f>VLOOKUP(C22,'По кабинетам'!B:J,9,0)</f>
        <v>B</v>
      </c>
      <c r="R22" s="20" t="b">
        <f t="shared" si="4"/>
        <v>0</v>
      </c>
      <c r="S22" s="21" t="str">
        <f t="shared" ca="1" si="5"/>
        <v>AB</v>
      </c>
      <c r="T22" s="22">
        <f>IFERROR(VLOOKUP(C22,'Заказы за 3 месяца'!A:B,2,0),0)</f>
        <v>1177457</v>
      </c>
      <c r="U22" s="23"/>
      <c r="V22" s="23">
        <f ca="1">VLOOKUP(S22,Сортировка!A:B,2,0)</f>
        <v>2</v>
      </c>
    </row>
    <row r="23" spans="1:22" ht="14.25" customHeight="1" x14ac:dyDescent="0.25">
      <c r="A23" s="13" t="s">
        <v>21</v>
      </c>
      <c r="B23" s="14" t="s">
        <v>80</v>
      </c>
      <c r="C23" s="15">
        <v>246713831</v>
      </c>
      <c r="D23" s="13" t="s">
        <v>74</v>
      </c>
      <c r="E23" s="13" t="s">
        <v>24</v>
      </c>
      <c r="F23" s="13" t="s">
        <v>30</v>
      </c>
      <c r="G23" s="13" t="s">
        <v>81</v>
      </c>
      <c r="H23" s="16">
        <f ca="1">IFERROR(VLOOKUP(C23,'Дни на ВБ'!A:C,3,0),"Нет продаж")</f>
        <v>405</v>
      </c>
      <c r="I23" s="17">
        <v>820360</v>
      </c>
      <c r="J23" s="18">
        <f t="shared" si="0"/>
        <v>6.311309778495768E-3</v>
      </c>
      <c r="K23" s="18">
        <v>0.76741490210130425</v>
      </c>
      <c r="L23" s="19" t="str">
        <f t="shared" si="1"/>
        <v>A</v>
      </c>
      <c r="M23" s="19" t="s">
        <v>36</v>
      </c>
      <c r="N23" s="19" t="b">
        <f t="shared" si="2"/>
        <v>0</v>
      </c>
      <c r="O23" s="19" t="s">
        <v>70</v>
      </c>
      <c r="P23" s="20" t="str">
        <f t="shared" si="3"/>
        <v>AZ</v>
      </c>
      <c r="Q23" s="19" t="str">
        <f>VLOOKUP(C23,'По кабинетам'!B:J,9,0)</f>
        <v>B</v>
      </c>
      <c r="R23" s="20" t="b">
        <f t="shared" si="4"/>
        <v>0</v>
      </c>
      <c r="S23" s="21" t="str">
        <f t="shared" ca="1" si="5"/>
        <v>AB</v>
      </c>
      <c r="T23" s="22">
        <f>IFERROR(VLOOKUP(C23,'Заказы за 3 месяца'!A:B,2,0),0)</f>
        <v>4206781</v>
      </c>
      <c r="U23" s="23"/>
      <c r="V23" s="23">
        <f ca="1">VLOOKUP(S23,Сортировка!A:B,2,0)</f>
        <v>2</v>
      </c>
    </row>
    <row r="24" spans="1:22" ht="14.25" customHeight="1" x14ac:dyDescent="0.25">
      <c r="A24" s="13" t="s">
        <v>21</v>
      </c>
      <c r="B24" s="14" t="s">
        <v>82</v>
      </c>
      <c r="C24" s="24">
        <v>19001330</v>
      </c>
      <c r="D24" s="13" t="s">
        <v>33</v>
      </c>
      <c r="E24" s="13" t="s">
        <v>24</v>
      </c>
      <c r="F24" s="13" t="s">
        <v>83</v>
      </c>
      <c r="G24" s="13" t="s">
        <v>84</v>
      </c>
      <c r="H24" s="16">
        <f ca="1">IFERROR(VLOOKUP(C24,'Дни на ВБ'!A:C,3,0),"Нет продаж")</f>
        <v>1683</v>
      </c>
      <c r="I24" s="17">
        <v>718258</v>
      </c>
      <c r="J24" s="18">
        <f t="shared" si="0"/>
        <v>5.5258042065468981E-3</v>
      </c>
      <c r="K24" s="18">
        <v>0.79023844650874953</v>
      </c>
      <c r="L24" s="19" t="str">
        <f t="shared" si="1"/>
        <v>A</v>
      </c>
      <c r="M24" s="19" t="s">
        <v>36</v>
      </c>
      <c r="N24" s="19" t="b">
        <f t="shared" si="2"/>
        <v>0</v>
      </c>
      <c r="O24" s="19" t="s">
        <v>70</v>
      </c>
      <c r="P24" s="20" t="str">
        <f t="shared" si="3"/>
        <v>AZ</v>
      </c>
      <c r="Q24" s="19" t="str">
        <f>VLOOKUP(C24,'По кабинетам'!B:J,9,0)</f>
        <v>B</v>
      </c>
      <c r="R24" s="20" t="b">
        <f t="shared" si="4"/>
        <v>0</v>
      </c>
      <c r="S24" s="21" t="str">
        <f t="shared" ca="1" si="5"/>
        <v>AB</v>
      </c>
      <c r="T24" s="22">
        <f>IFERROR(VLOOKUP(C24,'Заказы за 3 месяца'!A:B,2,0),0)</f>
        <v>1726402</v>
      </c>
      <c r="U24" s="23"/>
      <c r="V24" s="23">
        <f ca="1">VLOOKUP(S24,Сортировка!A:B,2,0)</f>
        <v>2</v>
      </c>
    </row>
    <row r="25" spans="1:22" ht="14.25" customHeight="1" x14ac:dyDescent="0.25">
      <c r="A25" s="13" t="s">
        <v>21</v>
      </c>
      <c r="B25" s="14">
        <v>843411</v>
      </c>
      <c r="C25" s="15">
        <v>13664114</v>
      </c>
      <c r="D25" s="13" t="s">
        <v>33</v>
      </c>
      <c r="E25" s="13" t="s">
        <v>85</v>
      </c>
      <c r="F25" s="13" t="s">
        <v>86</v>
      </c>
      <c r="G25" s="13" t="s">
        <v>87</v>
      </c>
      <c r="H25" s="16">
        <f ca="1">IFERROR(VLOOKUP(C25,'Дни на ВБ'!A:C,3,0),"Нет продаж")</f>
        <v>1871</v>
      </c>
      <c r="I25" s="17">
        <v>94486</v>
      </c>
      <c r="J25" s="18">
        <f t="shared" si="0"/>
        <v>7.269130817335696E-4</v>
      </c>
      <c r="K25" s="18">
        <v>0.98079986565579003</v>
      </c>
      <c r="L25" s="19" t="str">
        <f t="shared" si="1"/>
        <v>C</v>
      </c>
      <c r="M25" s="19" t="s">
        <v>60</v>
      </c>
      <c r="N25" s="19" t="b">
        <f t="shared" si="2"/>
        <v>1</v>
      </c>
      <c r="O25" s="19" t="s">
        <v>70</v>
      </c>
      <c r="P25" s="20" t="str">
        <f t="shared" si="3"/>
        <v>CZ</v>
      </c>
      <c r="Q25" s="19" t="str">
        <f>VLOOKUP(C25,'По кабинетам'!B:J,9,0)</f>
        <v>C</v>
      </c>
      <c r="R25" s="20" t="b">
        <f t="shared" si="4"/>
        <v>1</v>
      </c>
      <c r="S25" s="21" t="str">
        <f t="shared" ca="1" si="5"/>
        <v>Сезон</v>
      </c>
      <c r="T25" s="22">
        <f>IFERROR(VLOOKUP(C25,'Заказы за 3 месяца'!A:B,2,0),0)</f>
        <v>171394</v>
      </c>
      <c r="U25" s="23"/>
      <c r="V25" s="23">
        <f ca="1">VLOOKUP(S25,Сортировка!A:B,2,0)</f>
        <v>3</v>
      </c>
    </row>
    <row r="26" spans="1:22" ht="14.25" customHeight="1" x14ac:dyDescent="0.25">
      <c r="A26" s="13" t="s">
        <v>21</v>
      </c>
      <c r="B26" s="14">
        <v>1757510</v>
      </c>
      <c r="C26" s="15">
        <v>158948100</v>
      </c>
      <c r="D26" s="13" t="s">
        <v>33</v>
      </c>
      <c r="E26" s="13" t="s">
        <v>85</v>
      </c>
      <c r="F26" s="13" t="s">
        <v>88</v>
      </c>
      <c r="G26" s="13" t="s">
        <v>89</v>
      </c>
      <c r="H26" s="16">
        <f ca="1">IFERROR(VLOOKUP(C26,'Дни на ВБ'!A:C,3,0),"Нет продаж")</f>
        <v>864</v>
      </c>
      <c r="I26" s="17">
        <v>0</v>
      </c>
      <c r="J26" s="18">
        <f t="shared" si="0"/>
        <v>0</v>
      </c>
      <c r="K26" s="18">
        <v>0.99999999999999933</v>
      </c>
      <c r="L26" s="19" t="str">
        <f t="shared" si="1"/>
        <v>C</v>
      </c>
      <c r="M26" s="19">
        <v>0</v>
      </c>
      <c r="N26" s="19" t="b">
        <f t="shared" si="2"/>
        <v>0</v>
      </c>
      <c r="O26" s="19" t="s">
        <v>70</v>
      </c>
      <c r="P26" s="20" t="str">
        <f t="shared" si="3"/>
        <v>CZ</v>
      </c>
      <c r="Q26" s="19" t="str">
        <f>VLOOKUP(C26,'По кабинетам'!B:J,9,0)</f>
        <v>C</v>
      </c>
      <c r="R26" s="20" t="b">
        <f t="shared" si="4"/>
        <v>1</v>
      </c>
      <c r="S26" s="21" t="str">
        <f t="shared" ca="1" si="5"/>
        <v>Сезон</v>
      </c>
      <c r="T26" s="22">
        <f>IFERROR(VLOOKUP(C26,'Заказы за 3 месяца'!A:B,2,0),0)</f>
        <v>3507</v>
      </c>
      <c r="U26" s="23"/>
      <c r="V26" s="23">
        <f ca="1">VLOOKUP(S26,Сортировка!A:B,2,0)</f>
        <v>3</v>
      </c>
    </row>
    <row r="27" spans="1:22" ht="14.25" customHeight="1" x14ac:dyDescent="0.25">
      <c r="A27" s="13" t="s">
        <v>21</v>
      </c>
      <c r="B27" s="14" t="s">
        <v>90</v>
      </c>
      <c r="C27" s="24">
        <v>450885423</v>
      </c>
      <c r="D27" s="13" t="s">
        <v>39</v>
      </c>
      <c r="E27" s="13" t="s">
        <v>24</v>
      </c>
      <c r="F27" s="13" t="s">
        <v>30</v>
      </c>
      <c r="G27" s="13" t="s">
        <v>91</v>
      </c>
      <c r="H27" s="16">
        <f ca="1">IFERROR(VLOOKUP(C27,'Дни на ВБ'!A:C,3,0),"Нет продаж")</f>
        <v>70</v>
      </c>
      <c r="I27" s="17">
        <v>1352977</v>
      </c>
      <c r="J27" s="18">
        <f t="shared" si="0"/>
        <v>1.0408914342703043E-2</v>
      </c>
      <c r="K27" s="18">
        <v>0.62348131127285067</v>
      </c>
      <c r="L27" s="19" t="str">
        <f t="shared" si="1"/>
        <v>A</v>
      </c>
      <c r="M27" s="19" t="s">
        <v>41</v>
      </c>
      <c r="N27" s="19" t="b">
        <f t="shared" si="2"/>
        <v>0</v>
      </c>
      <c r="O27" s="19" t="s">
        <v>37</v>
      </c>
      <c r="P27" s="20" t="str">
        <f t="shared" si="3"/>
        <v>AY</v>
      </c>
      <c r="Q27" s="19" t="str">
        <f>VLOOKUP(C27,'По кабинетам'!B:J,9,0)</f>
        <v>A</v>
      </c>
      <c r="R27" s="20" t="b">
        <f t="shared" si="4"/>
        <v>1</v>
      </c>
      <c r="S27" s="21" t="str">
        <f t="shared" si="5"/>
        <v>Новинка</v>
      </c>
      <c r="T27" s="22">
        <f>IFERROR(VLOOKUP(C27,'Заказы за 3 месяца'!A:B,2,0),0)</f>
        <v>1426046</v>
      </c>
      <c r="U27" s="25" t="s">
        <v>92</v>
      </c>
      <c r="V27" s="23">
        <f>VLOOKUP(S27,Сортировка!A:B,2,0)</f>
        <v>4</v>
      </c>
    </row>
    <row r="28" spans="1:22" ht="14.25" customHeight="1" x14ac:dyDescent="0.25">
      <c r="A28" s="13" t="s">
        <v>21</v>
      </c>
      <c r="B28" s="14" t="s">
        <v>93</v>
      </c>
      <c r="C28" s="24">
        <v>425144488</v>
      </c>
      <c r="D28" s="13" t="s">
        <v>33</v>
      </c>
      <c r="E28" s="13" t="s">
        <v>24</v>
      </c>
      <c r="F28" s="13" t="s">
        <v>34</v>
      </c>
      <c r="G28" s="13" t="s">
        <v>94</v>
      </c>
      <c r="H28" s="16">
        <f ca="1">IFERROR(VLOOKUP(C28,'Дни на ВБ'!A:C,3,0),"Нет продаж")</f>
        <v>108</v>
      </c>
      <c r="I28" s="17">
        <v>985973</v>
      </c>
      <c r="J28" s="18">
        <f t="shared" si="0"/>
        <v>7.5854271737198402E-3</v>
      </c>
      <c r="K28" s="18">
        <v>0.71325206877035052</v>
      </c>
      <c r="L28" s="19" t="str">
        <f t="shared" si="1"/>
        <v>A</v>
      </c>
      <c r="M28" s="19" t="s">
        <v>95</v>
      </c>
      <c r="N28" s="19" t="b">
        <f t="shared" si="2"/>
        <v>0</v>
      </c>
      <c r="O28" s="19" t="s">
        <v>37</v>
      </c>
      <c r="P28" s="20" t="str">
        <f t="shared" si="3"/>
        <v>AY</v>
      </c>
      <c r="Q28" s="19" t="str">
        <f>VLOOKUP(C28,'По кабинетам'!B:J,9,0)</f>
        <v>A</v>
      </c>
      <c r="R28" s="20" t="b">
        <f t="shared" si="4"/>
        <v>1</v>
      </c>
      <c r="S28" s="21" t="str">
        <f t="shared" si="5"/>
        <v>Новинка</v>
      </c>
      <c r="T28" s="22">
        <f>IFERROR(VLOOKUP(C28,'Заказы за 3 месяца'!A:B,2,0),0)</f>
        <v>1112688</v>
      </c>
      <c r="U28" s="25" t="s">
        <v>92</v>
      </c>
      <c r="V28" s="23">
        <f>VLOOKUP(S28,Сортировка!A:B,2,0)</f>
        <v>4</v>
      </c>
    </row>
    <row r="29" spans="1:22" ht="14.25" customHeight="1" x14ac:dyDescent="0.25">
      <c r="A29" s="13" t="s">
        <v>21</v>
      </c>
      <c r="B29" s="14" t="s">
        <v>96</v>
      </c>
      <c r="C29" s="15">
        <v>425130174</v>
      </c>
      <c r="D29" s="13" t="s">
        <v>33</v>
      </c>
      <c r="E29" s="13" t="s">
        <v>24</v>
      </c>
      <c r="F29" s="13" t="s">
        <v>34</v>
      </c>
      <c r="G29" s="13" t="s">
        <v>97</v>
      </c>
      <c r="H29" s="16">
        <f ca="1">IFERROR(VLOOKUP(C29,'Дни на ВБ'!A:C,3,0),"Нет продаж")</f>
        <v>108</v>
      </c>
      <c r="I29" s="17">
        <v>609298</v>
      </c>
      <c r="J29" s="18">
        <f t="shared" si="0"/>
        <v>4.6875376973742194E-3</v>
      </c>
      <c r="K29" s="18">
        <v>0.83610226445203495</v>
      </c>
      <c r="L29" s="19" t="str">
        <f t="shared" si="1"/>
        <v>B</v>
      </c>
      <c r="M29" s="19" t="s">
        <v>41</v>
      </c>
      <c r="N29" s="19" t="b">
        <f t="shared" si="2"/>
        <v>1</v>
      </c>
      <c r="O29" s="19" t="s">
        <v>37</v>
      </c>
      <c r="P29" s="20" t="str">
        <f t="shared" si="3"/>
        <v>BY</v>
      </c>
      <c r="Q29" s="19" t="str">
        <f>VLOOKUP(C29,'По кабинетам'!B:J,9,0)</f>
        <v>B</v>
      </c>
      <c r="R29" s="20" t="b">
        <f t="shared" si="4"/>
        <v>1</v>
      </c>
      <c r="S29" s="21" t="str">
        <f t="shared" si="5"/>
        <v>Новинка</v>
      </c>
      <c r="T29" s="22">
        <f>IFERROR(VLOOKUP(C29,'Заказы за 3 месяца'!A:B,2,0),0)</f>
        <v>668685</v>
      </c>
      <c r="U29" s="25" t="s">
        <v>92</v>
      </c>
      <c r="V29" s="23">
        <f>VLOOKUP(S29,Сортировка!A:B,2,0)</f>
        <v>4</v>
      </c>
    </row>
    <row r="30" spans="1:22" ht="14.25" customHeight="1" x14ac:dyDescent="0.25">
      <c r="A30" s="13" t="s">
        <v>21</v>
      </c>
      <c r="B30" s="14" t="s">
        <v>98</v>
      </c>
      <c r="C30" s="24">
        <v>431792060</v>
      </c>
      <c r="D30" s="13" t="s">
        <v>33</v>
      </c>
      <c r="E30" s="13" t="s">
        <v>24</v>
      </c>
      <c r="F30" s="13" t="s">
        <v>34</v>
      </c>
      <c r="G30" s="13" t="s">
        <v>99</v>
      </c>
      <c r="H30" s="16">
        <f ca="1">IFERROR(VLOOKUP(C30,'Дни на ВБ'!A:C,3,0),"Нет продаж")</f>
        <v>105</v>
      </c>
      <c r="I30" s="17">
        <v>415813</v>
      </c>
      <c r="J30" s="18">
        <f t="shared" si="0"/>
        <v>3.1989914829168424E-3</v>
      </c>
      <c r="K30" s="18">
        <v>0.8896404061321227</v>
      </c>
      <c r="L30" s="19" t="str">
        <f t="shared" si="1"/>
        <v>B</v>
      </c>
      <c r="M30" s="19" t="s">
        <v>95</v>
      </c>
      <c r="N30" s="19" t="b">
        <f t="shared" si="2"/>
        <v>0</v>
      </c>
      <c r="O30" s="19" t="s">
        <v>70</v>
      </c>
      <c r="P30" s="20" t="str">
        <f t="shared" si="3"/>
        <v>BZ</v>
      </c>
      <c r="Q30" s="19" t="str">
        <f>VLOOKUP(C30,'По кабинетам'!B:J,9,0)</f>
        <v>B</v>
      </c>
      <c r="R30" s="20" t="b">
        <f t="shared" si="4"/>
        <v>1</v>
      </c>
      <c r="S30" s="21" t="str">
        <f t="shared" si="5"/>
        <v>Новинка</v>
      </c>
      <c r="T30" s="22">
        <f>IFERROR(VLOOKUP(C30,'Заказы за 3 месяца'!A:B,2,0),0)</f>
        <v>426431</v>
      </c>
      <c r="U30" s="25" t="s">
        <v>92</v>
      </c>
      <c r="V30" s="23">
        <f>VLOOKUP(S30,Сортировка!A:B,2,0)</f>
        <v>4</v>
      </c>
    </row>
    <row r="31" spans="1:22" ht="14.25" customHeight="1" x14ac:dyDescent="0.25">
      <c r="A31" s="13" t="s">
        <v>21</v>
      </c>
      <c r="B31" s="14" t="s">
        <v>100</v>
      </c>
      <c r="C31" s="24">
        <v>425112416</v>
      </c>
      <c r="D31" s="13" t="s">
        <v>101</v>
      </c>
      <c r="E31" s="13" t="s">
        <v>24</v>
      </c>
      <c r="F31" s="13" t="s">
        <v>34</v>
      </c>
      <c r="G31" s="13" t="s">
        <v>102</v>
      </c>
      <c r="H31" s="16">
        <f ca="1">IFERROR(VLOOKUP(C31,'Дни на ВБ'!A:C,3,0),"Нет продаж")</f>
        <v>77</v>
      </c>
      <c r="I31" s="17">
        <v>46556</v>
      </c>
      <c r="J31" s="18">
        <f t="shared" si="0"/>
        <v>3.58171215134391E-4</v>
      </c>
      <c r="K31" s="18">
        <v>0.99166557985393211</v>
      </c>
      <c r="L31" s="19" t="str">
        <f t="shared" si="1"/>
        <v>C</v>
      </c>
      <c r="M31" s="19" t="s">
        <v>95</v>
      </c>
      <c r="N31" s="19" t="b">
        <f t="shared" si="2"/>
        <v>0</v>
      </c>
      <c r="O31" s="19" t="s">
        <v>70</v>
      </c>
      <c r="P31" s="20" t="str">
        <f t="shared" si="3"/>
        <v>CZ</v>
      </c>
      <c r="Q31" s="19" t="str">
        <f>VLOOKUP(C31,'По кабинетам'!B:J,9,0)</f>
        <v>C</v>
      </c>
      <c r="R31" s="20" t="b">
        <f t="shared" si="4"/>
        <v>1</v>
      </c>
      <c r="S31" s="21" t="str">
        <f t="shared" si="5"/>
        <v>Новинка</v>
      </c>
      <c r="T31" s="26">
        <v>46556</v>
      </c>
      <c r="U31" s="25" t="s">
        <v>92</v>
      </c>
      <c r="V31" s="23">
        <f>VLOOKUP(S31,Сортировка!A:B,2,0)</f>
        <v>4</v>
      </c>
    </row>
    <row r="32" spans="1:22" ht="14.25" customHeight="1" x14ac:dyDescent="0.25">
      <c r="A32" s="13" t="s">
        <v>21</v>
      </c>
      <c r="B32" s="14" t="s">
        <v>103</v>
      </c>
      <c r="C32" s="15">
        <v>458439301</v>
      </c>
      <c r="D32" s="13" t="s">
        <v>33</v>
      </c>
      <c r="E32" s="13" t="s">
        <v>24</v>
      </c>
      <c r="F32" s="13" t="s">
        <v>104</v>
      </c>
      <c r="G32" s="13" t="s">
        <v>105</v>
      </c>
      <c r="H32" s="16">
        <f ca="1">IFERROR(VLOOKUP(C32,'Дни на ВБ'!A:C,3,0),"Нет продаж")</f>
        <v>56</v>
      </c>
      <c r="I32" s="17">
        <v>110775</v>
      </c>
      <c r="J32" s="18">
        <f t="shared" si="0"/>
        <v>8.5222992431721286E-4</v>
      </c>
      <c r="K32" s="18">
        <v>0.97528626308914357</v>
      </c>
      <c r="L32" s="19" t="str">
        <f t="shared" si="1"/>
        <v>C</v>
      </c>
      <c r="M32" s="19" t="s">
        <v>95</v>
      </c>
      <c r="N32" s="19" t="b">
        <f t="shared" si="2"/>
        <v>0</v>
      </c>
      <c r="O32" s="19" t="s">
        <v>70</v>
      </c>
      <c r="P32" s="20" t="str">
        <f t="shared" si="3"/>
        <v>CZ</v>
      </c>
      <c r="Q32" s="19" t="str">
        <f>VLOOKUP(C32,'По кабинетам'!B:J,9,0)</f>
        <v>C</v>
      </c>
      <c r="R32" s="20" t="b">
        <f t="shared" si="4"/>
        <v>1</v>
      </c>
      <c r="S32" s="21" t="str">
        <f t="shared" si="5"/>
        <v>Новинка</v>
      </c>
      <c r="T32" s="22">
        <f>IFERROR(VLOOKUP(C32,'Заказы за 3 месяца'!A:B,2,0),0)</f>
        <v>122382</v>
      </c>
      <c r="U32" s="23" t="s">
        <v>92</v>
      </c>
      <c r="V32" s="23">
        <f>VLOOKUP(S32,Сортировка!A:B,2,0)</f>
        <v>4</v>
      </c>
    </row>
    <row r="33" spans="1:22" ht="14.25" customHeight="1" x14ac:dyDescent="0.25">
      <c r="A33" s="13" t="s">
        <v>21</v>
      </c>
      <c r="B33" s="14" t="s">
        <v>106</v>
      </c>
      <c r="C33" s="15">
        <v>458439303</v>
      </c>
      <c r="D33" s="13" t="s">
        <v>33</v>
      </c>
      <c r="E33" s="13" t="s">
        <v>24</v>
      </c>
      <c r="F33" s="13" t="s">
        <v>104</v>
      </c>
      <c r="G33" s="13" t="s">
        <v>107</v>
      </c>
      <c r="H33" s="16">
        <f ca="1">IFERROR(VLOOKUP(C33,'Дни на ВБ'!A:C,3,0),"Нет продаж")</f>
        <v>56</v>
      </c>
      <c r="I33" s="17">
        <v>25445</v>
      </c>
      <c r="J33" s="18">
        <f t="shared" si="0"/>
        <v>1.9575707898218444E-4</v>
      </c>
      <c r="K33" s="18">
        <v>0.99590797310850876</v>
      </c>
      <c r="L33" s="19" t="str">
        <f t="shared" si="1"/>
        <v>C</v>
      </c>
      <c r="M33" s="19" t="s">
        <v>95</v>
      </c>
      <c r="N33" s="19" t="b">
        <f t="shared" si="2"/>
        <v>0</v>
      </c>
      <c r="O33" s="19" t="s">
        <v>70</v>
      </c>
      <c r="P33" s="20" t="str">
        <f t="shared" si="3"/>
        <v>CZ</v>
      </c>
      <c r="Q33" s="19" t="str">
        <f>VLOOKUP(C33,'По кабинетам'!B:J,9,0)</f>
        <v>C</v>
      </c>
      <c r="R33" s="20" t="b">
        <f t="shared" si="4"/>
        <v>1</v>
      </c>
      <c r="S33" s="21" t="str">
        <f t="shared" si="5"/>
        <v>Новинка</v>
      </c>
      <c r="T33" s="22">
        <f>IFERROR(VLOOKUP(C33,'Заказы за 3 месяца'!A:B,2,0),0)</f>
        <v>24114</v>
      </c>
      <c r="U33" s="23" t="s">
        <v>92</v>
      </c>
      <c r="V33" s="23">
        <f>VLOOKUP(S33,Сортировка!A:B,2,0)</f>
        <v>4</v>
      </c>
    </row>
    <row r="34" spans="1:22" ht="14.25" customHeight="1" x14ac:dyDescent="0.25">
      <c r="A34" s="13" t="s">
        <v>21</v>
      </c>
      <c r="B34" s="14" t="s">
        <v>108</v>
      </c>
      <c r="C34" s="24">
        <v>484483361</v>
      </c>
      <c r="D34" s="13" t="s">
        <v>33</v>
      </c>
      <c r="E34" s="13" t="s">
        <v>24</v>
      </c>
      <c r="F34" s="13" t="s">
        <v>109</v>
      </c>
      <c r="G34" s="13" t="s">
        <v>110</v>
      </c>
      <c r="H34" s="16">
        <f ca="1">IFERROR(VLOOKUP(C34,'Дни на ВБ'!A:C,3,0),"Нет продаж")</f>
        <v>39</v>
      </c>
      <c r="I34" s="17">
        <v>10904</v>
      </c>
      <c r="J34" s="18">
        <f t="shared" si="0"/>
        <v>8.3888197650687328E-5</v>
      </c>
      <c r="K34" s="18">
        <v>0.9988095784688843</v>
      </c>
      <c r="L34" s="19" t="str">
        <f t="shared" si="1"/>
        <v>C</v>
      </c>
      <c r="M34" s="19" t="s">
        <v>95</v>
      </c>
      <c r="N34" s="19" t="b">
        <f t="shared" si="2"/>
        <v>0</v>
      </c>
      <c r="O34" s="19" t="s">
        <v>70</v>
      </c>
      <c r="P34" s="20" t="str">
        <f t="shared" si="3"/>
        <v>CZ</v>
      </c>
      <c r="Q34" s="19" t="str">
        <f>VLOOKUP(C34,'По кабинетам'!B:J,9,0)</f>
        <v>C</v>
      </c>
      <c r="R34" s="20" t="b">
        <f t="shared" si="4"/>
        <v>1</v>
      </c>
      <c r="S34" s="21" t="str">
        <f t="shared" si="5"/>
        <v>Новинка</v>
      </c>
      <c r="T34" s="22">
        <f>IFERROR(VLOOKUP(C34,'Заказы за 3 месяца'!A:B,2,0),0)</f>
        <v>19584</v>
      </c>
      <c r="U34" s="23" t="s">
        <v>92</v>
      </c>
      <c r="V34" s="23">
        <f>VLOOKUP(S34,Сортировка!A:B,2,0)</f>
        <v>4</v>
      </c>
    </row>
    <row r="35" spans="1:22" ht="14.25" customHeight="1" x14ac:dyDescent="0.25">
      <c r="A35" s="13" t="s">
        <v>21</v>
      </c>
      <c r="B35" s="14" t="s">
        <v>111</v>
      </c>
      <c r="C35" s="24">
        <v>53600380</v>
      </c>
      <c r="D35" s="13" t="s">
        <v>33</v>
      </c>
      <c r="E35" s="13" t="s">
        <v>24</v>
      </c>
      <c r="F35" s="13" t="s">
        <v>112</v>
      </c>
      <c r="G35" s="13" t="s">
        <v>113</v>
      </c>
      <c r="H35" s="16">
        <f ca="1">IFERROR(VLOOKUP(C35,'Дни на ВБ'!A:C,3,0),"Нет продаж")</f>
        <v>1364</v>
      </c>
      <c r="I35" s="17">
        <v>740</v>
      </c>
      <c r="J35" s="18">
        <f t="shared" si="0"/>
        <v>5.6930728412975625E-6</v>
      </c>
      <c r="K35" s="18">
        <v>0.99997340411782054</v>
      </c>
      <c r="L35" s="19" t="str">
        <f t="shared" si="1"/>
        <v>C</v>
      </c>
      <c r="M35" s="19" t="s">
        <v>114</v>
      </c>
      <c r="N35" s="19" t="b">
        <f t="shared" si="2"/>
        <v>0</v>
      </c>
      <c r="O35" s="19" t="s">
        <v>70</v>
      </c>
      <c r="P35" s="20" t="str">
        <f t="shared" si="3"/>
        <v>CZ</v>
      </c>
      <c r="Q35" s="19" t="str">
        <f>VLOOKUP(C35,'По кабинетам'!B:J,9,0)</f>
        <v>C</v>
      </c>
      <c r="R35" s="20" t="b">
        <f t="shared" si="4"/>
        <v>1</v>
      </c>
      <c r="S35" s="21" t="str">
        <f t="shared" si="5"/>
        <v>Новинка</v>
      </c>
      <c r="T35" s="26">
        <v>740</v>
      </c>
      <c r="U35" s="25" t="s">
        <v>92</v>
      </c>
      <c r="V35" s="23">
        <f>VLOOKUP(S35,Сортировка!A:B,2,0)</f>
        <v>4</v>
      </c>
    </row>
    <row r="36" spans="1:22" ht="14.25" customHeight="1" x14ac:dyDescent="0.25">
      <c r="A36" s="13" t="s">
        <v>21</v>
      </c>
      <c r="B36" s="14" t="s">
        <v>115</v>
      </c>
      <c r="C36" s="24">
        <v>40646542</v>
      </c>
      <c r="D36" s="13" t="s">
        <v>33</v>
      </c>
      <c r="E36" s="13" t="s">
        <v>24</v>
      </c>
      <c r="F36" s="13" t="s">
        <v>34</v>
      </c>
      <c r="G36" s="13" t="s">
        <v>116</v>
      </c>
      <c r="H36" s="16">
        <f ca="1">IFERROR(VLOOKUP(C36,'Дни на ВБ'!A:C,3,0),"Нет продаж")</f>
        <v>1457</v>
      </c>
      <c r="I36" s="17">
        <v>611781</v>
      </c>
      <c r="J36" s="18">
        <f t="shared" si="0"/>
        <v>4.7066402647592759E-3</v>
      </c>
      <c r="K36" s="18">
        <v>0.83141472675466077</v>
      </c>
      <c r="L36" s="19" t="str">
        <f t="shared" si="1"/>
        <v>B</v>
      </c>
      <c r="M36" s="19" t="s">
        <v>41</v>
      </c>
      <c r="N36" s="19" t="b">
        <f t="shared" si="2"/>
        <v>1</v>
      </c>
      <c r="O36" s="19" t="s">
        <v>37</v>
      </c>
      <c r="P36" s="20" t="str">
        <f t="shared" si="3"/>
        <v>BY</v>
      </c>
      <c r="Q36" s="19" t="str">
        <f>VLOOKUP(C36,'По кабинетам'!B:J,9,0)</f>
        <v>B</v>
      </c>
      <c r="R36" s="20" t="b">
        <f t="shared" si="4"/>
        <v>1</v>
      </c>
      <c r="S36" s="21" t="str">
        <f t="shared" ca="1" si="5"/>
        <v>BB</v>
      </c>
      <c r="T36" s="22">
        <f>IFERROR(VLOOKUP(C36,'Заказы за 3 месяца'!A:B,2,0),0)</f>
        <v>658223</v>
      </c>
      <c r="U36" s="23"/>
      <c r="V36" s="23">
        <f ca="1">VLOOKUP(S36,Сортировка!A:B,2,0)</f>
        <v>6</v>
      </c>
    </row>
    <row r="37" spans="1:22" ht="14.25" customHeight="1" x14ac:dyDescent="0.25">
      <c r="A37" s="13" t="s">
        <v>21</v>
      </c>
      <c r="B37" s="14" t="s">
        <v>117</v>
      </c>
      <c r="C37" s="15">
        <v>325129903</v>
      </c>
      <c r="D37" s="13" t="s">
        <v>33</v>
      </c>
      <c r="E37" s="13" t="s">
        <v>24</v>
      </c>
      <c r="F37" s="13" t="s">
        <v>118</v>
      </c>
      <c r="G37" s="13" t="s">
        <v>119</v>
      </c>
      <c r="H37" s="16">
        <f ca="1">IFERROR(VLOOKUP(C37,'Дни на ВБ'!A:C,3,0),"Нет продаж")</f>
        <v>211</v>
      </c>
      <c r="I37" s="17">
        <v>514372</v>
      </c>
      <c r="J37" s="18">
        <f t="shared" si="0"/>
        <v>3.9572395453025813E-3</v>
      </c>
      <c r="K37" s="18">
        <v>0.86558776576494978</v>
      </c>
      <c r="L37" s="19" t="str">
        <f t="shared" si="1"/>
        <v>B</v>
      </c>
      <c r="M37" s="19" t="s">
        <v>36</v>
      </c>
      <c r="N37" s="19" t="b">
        <f t="shared" si="2"/>
        <v>0</v>
      </c>
      <c r="O37" s="19" t="s">
        <v>37</v>
      </c>
      <c r="P37" s="20" t="str">
        <f t="shared" si="3"/>
        <v>BY</v>
      </c>
      <c r="Q37" s="19" t="str">
        <f>VLOOKUP(C37,'По кабинетам'!B:J,9,0)</f>
        <v>B</v>
      </c>
      <c r="R37" s="20" t="b">
        <f t="shared" si="4"/>
        <v>1</v>
      </c>
      <c r="S37" s="21" t="str">
        <f t="shared" ca="1" si="5"/>
        <v>BB</v>
      </c>
      <c r="T37" s="22">
        <f>IFERROR(VLOOKUP(C37,'Заказы за 3 месяца'!A:B,2,0),0)</f>
        <v>1638869</v>
      </c>
      <c r="U37" s="23"/>
      <c r="V37" s="23">
        <f ca="1">VLOOKUP(S37,Сортировка!A:B,2,0)</f>
        <v>6</v>
      </c>
    </row>
    <row r="38" spans="1:22" ht="14.25" customHeight="1" x14ac:dyDescent="0.25">
      <c r="A38" s="13" t="s">
        <v>21</v>
      </c>
      <c r="B38" s="14" t="s">
        <v>120</v>
      </c>
      <c r="C38" s="24">
        <v>208948522</v>
      </c>
      <c r="D38" s="13" t="s">
        <v>39</v>
      </c>
      <c r="E38" s="13" t="s">
        <v>24</v>
      </c>
      <c r="F38" s="13" t="s">
        <v>62</v>
      </c>
      <c r="G38" s="13" t="s">
        <v>121</v>
      </c>
      <c r="H38" s="16">
        <f ca="1">IFERROR(VLOOKUP(C38,'Дни на ВБ'!A:C,3,0),"Нет продаж")</f>
        <v>580</v>
      </c>
      <c r="I38" s="17">
        <v>435548</v>
      </c>
      <c r="J38" s="18">
        <f t="shared" si="0"/>
        <v>3.3508195809209065E-3</v>
      </c>
      <c r="K38" s="18">
        <v>0.8765784198319333</v>
      </c>
      <c r="L38" s="19" t="str">
        <f t="shared" si="1"/>
        <v>B</v>
      </c>
      <c r="M38" s="19" t="s">
        <v>60</v>
      </c>
      <c r="N38" s="19" t="b">
        <f t="shared" si="2"/>
        <v>0</v>
      </c>
      <c r="O38" s="19" t="s">
        <v>37</v>
      </c>
      <c r="P38" s="20" t="str">
        <f t="shared" si="3"/>
        <v>BY</v>
      </c>
      <c r="Q38" s="19" t="str">
        <f>VLOOKUP(C38,'По кабинетам'!B:J,9,0)</f>
        <v>B</v>
      </c>
      <c r="R38" s="20" t="b">
        <f t="shared" si="4"/>
        <v>1</v>
      </c>
      <c r="S38" s="21" t="str">
        <f t="shared" ca="1" si="5"/>
        <v>BB</v>
      </c>
      <c r="T38" s="22">
        <f>IFERROR(VLOOKUP(C38,'Заказы за 3 месяца'!A:B,2,0),0)</f>
        <v>1011241</v>
      </c>
      <c r="U38" s="23"/>
      <c r="V38" s="23">
        <f ca="1">VLOOKUP(S38,Сортировка!A:B,2,0)</f>
        <v>6</v>
      </c>
    </row>
    <row r="39" spans="1:22" ht="14.25" customHeight="1" x14ac:dyDescent="0.25">
      <c r="A39" s="13" t="s">
        <v>21</v>
      </c>
      <c r="B39" s="14" t="s">
        <v>122</v>
      </c>
      <c r="C39" s="15">
        <v>40017663</v>
      </c>
      <c r="D39" s="13" t="s">
        <v>33</v>
      </c>
      <c r="E39" s="13" t="s">
        <v>24</v>
      </c>
      <c r="F39" s="13" t="s">
        <v>30</v>
      </c>
      <c r="G39" s="13" t="s">
        <v>123</v>
      </c>
      <c r="H39" s="16">
        <f ca="1">IFERROR(VLOOKUP(C39,'Дни на ВБ'!A:C,3,0),"Нет продаж")</f>
        <v>1463</v>
      </c>
      <c r="I39" s="17">
        <v>426226</v>
      </c>
      <c r="J39" s="18">
        <f t="shared" si="0"/>
        <v>3.2791022498039122E-3</v>
      </c>
      <c r="K39" s="18">
        <v>0.88319963279987923</v>
      </c>
      <c r="L39" s="19" t="str">
        <f t="shared" si="1"/>
        <v>B</v>
      </c>
      <c r="M39" s="19" t="s">
        <v>60</v>
      </c>
      <c r="N39" s="19" t="b">
        <f t="shared" si="2"/>
        <v>0</v>
      </c>
      <c r="O39" s="19" t="s">
        <v>37</v>
      </c>
      <c r="P39" s="20" t="str">
        <f t="shared" si="3"/>
        <v>BY</v>
      </c>
      <c r="Q39" s="19" t="str">
        <f>VLOOKUP(C39,'По кабинетам'!B:J,9,0)</f>
        <v>B</v>
      </c>
      <c r="R39" s="20" t="b">
        <f t="shared" si="4"/>
        <v>1</v>
      </c>
      <c r="S39" s="21" t="str">
        <f t="shared" ca="1" si="5"/>
        <v>BB</v>
      </c>
      <c r="T39" s="22">
        <f>IFERROR(VLOOKUP(C39,'Заказы за 3 месяца'!A:B,2,0),0)</f>
        <v>634176</v>
      </c>
      <c r="U39" s="23"/>
      <c r="V39" s="23">
        <f ca="1">VLOOKUP(S39,Сортировка!A:B,2,0)</f>
        <v>6</v>
      </c>
    </row>
    <row r="40" spans="1:22" ht="14.25" customHeight="1" x14ac:dyDescent="0.25">
      <c r="A40" s="13" t="s">
        <v>21</v>
      </c>
      <c r="B40" s="14" t="s">
        <v>124</v>
      </c>
      <c r="C40" s="15">
        <v>268312248</v>
      </c>
      <c r="D40" s="13" t="s">
        <v>23</v>
      </c>
      <c r="E40" s="13" t="s">
        <v>24</v>
      </c>
      <c r="F40" s="13" t="s">
        <v>62</v>
      </c>
      <c r="G40" s="13" t="s">
        <v>125</v>
      </c>
      <c r="H40" s="16">
        <f ca="1">IFERROR(VLOOKUP(C40,'Дни на ВБ'!A:C,3,0),"Нет продаж")</f>
        <v>328</v>
      </c>
      <c r="I40" s="17">
        <v>374465</v>
      </c>
      <c r="J40" s="18">
        <f t="shared" si="0"/>
        <v>2.8808871912385024E-3</v>
      </c>
      <c r="K40" s="18">
        <v>0.90140054054034091</v>
      </c>
      <c r="L40" s="19" t="str">
        <f t="shared" si="1"/>
        <v>B</v>
      </c>
      <c r="M40" s="19" t="s">
        <v>60</v>
      </c>
      <c r="N40" s="19" t="b">
        <f t="shared" si="2"/>
        <v>0</v>
      </c>
      <c r="O40" s="19" t="s">
        <v>37</v>
      </c>
      <c r="P40" s="20" t="str">
        <f t="shared" si="3"/>
        <v>BY</v>
      </c>
      <c r="Q40" s="19" t="str">
        <f>VLOOKUP(C40,'По кабинетам'!B:J,9,0)</f>
        <v>B</v>
      </c>
      <c r="R40" s="20" t="b">
        <f t="shared" si="4"/>
        <v>1</v>
      </c>
      <c r="S40" s="21" t="str">
        <f t="shared" ca="1" si="5"/>
        <v>BB</v>
      </c>
      <c r="T40" s="22">
        <f>IFERROR(VLOOKUP(C40,'Заказы за 3 месяца'!A:B,2,0),0)</f>
        <v>546124</v>
      </c>
      <c r="U40" s="23"/>
      <c r="V40" s="23">
        <f ca="1">VLOOKUP(S40,Сортировка!A:B,2,0)</f>
        <v>6</v>
      </c>
    </row>
    <row r="41" spans="1:22" ht="14.25" customHeight="1" x14ac:dyDescent="0.25">
      <c r="A41" s="13" t="s">
        <v>21</v>
      </c>
      <c r="B41" s="14" t="s">
        <v>126</v>
      </c>
      <c r="C41" s="24">
        <v>12454979</v>
      </c>
      <c r="D41" s="13" t="s">
        <v>33</v>
      </c>
      <c r="E41" s="13" t="s">
        <v>24</v>
      </c>
      <c r="F41" s="13" t="s">
        <v>30</v>
      </c>
      <c r="G41" s="13" t="s">
        <v>127</v>
      </c>
      <c r="H41" s="16">
        <f ca="1">IFERROR(VLOOKUP(C41,'Дни на ВБ'!A:C,3,0),"Нет продаж")</f>
        <v>1938</v>
      </c>
      <c r="I41" s="17">
        <v>266378</v>
      </c>
      <c r="J41" s="18">
        <f t="shared" si="0"/>
        <v>2.0493369693502191E-3</v>
      </c>
      <c r="K41" s="18">
        <v>0.91753697081503138</v>
      </c>
      <c r="L41" s="19" t="str">
        <f t="shared" si="1"/>
        <v>B</v>
      </c>
      <c r="M41" s="19" t="s">
        <v>60</v>
      </c>
      <c r="N41" s="19" t="b">
        <f t="shared" si="2"/>
        <v>0</v>
      </c>
      <c r="O41" s="19" t="s">
        <v>37</v>
      </c>
      <c r="P41" s="20" t="str">
        <f t="shared" si="3"/>
        <v>BY</v>
      </c>
      <c r="Q41" s="19" t="str">
        <f>VLOOKUP(C41,'По кабинетам'!B:J,9,0)</f>
        <v>B</v>
      </c>
      <c r="R41" s="20" t="b">
        <f t="shared" si="4"/>
        <v>1</v>
      </c>
      <c r="S41" s="21" t="str">
        <f t="shared" ca="1" si="5"/>
        <v>BB</v>
      </c>
      <c r="T41" s="22">
        <f>IFERROR(VLOOKUP(C41,'Заказы за 3 месяца'!A:B,2,0),0)</f>
        <v>359165</v>
      </c>
      <c r="U41" s="23"/>
      <c r="V41" s="23">
        <f ca="1">VLOOKUP(S41,Сортировка!A:B,2,0)</f>
        <v>6</v>
      </c>
    </row>
    <row r="42" spans="1:22" ht="14.25" customHeight="1" x14ac:dyDescent="0.25">
      <c r="A42" s="13" t="s">
        <v>21</v>
      </c>
      <c r="B42" s="14" t="s">
        <v>128</v>
      </c>
      <c r="C42" s="24">
        <v>263516755</v>
      </c>
      <c r="D42" s="13" t="s">
        <v>33</v>
      </c>
      <c r="E42" s="13" t="s">
        <v>24</v>
      </c>
      <c r="F42" s="13" t="s">
        <v>62</v>
      </c>
      <c r="G42" s="13" t="s">
        <v>129</v>
      </c>
      <c r="H42" s="16">
        <f ca="1">IFERROR(VLOOKUP(C42,'Дни на ВБ'!A:C,3,0),"Нет продаж")</f>
        <v>333</v>
      </c>
      <c r="I42" s="17">
        <v>262962</v>
      </c>
      <c r="J42" s="18">
        <f t="shared" si="0"/>
        <v>2.0230565141801213E-3</v>
      </c>
      <c r="K42" s="18">
        <v>0.91956002732921149</v>
      </c>
      <c r="L42" s="19" t="str">
        <f t="shared" si="1"/>
        <v>B</v>
      </c>
      <c r="M42" s="19" t="s">
        <v>60</v>
      </c>
      <c r="N42" s="19" t="b">
        <f t="shared" si="2"/>
        <v>0</v>
      </c>
      <c r="O42" s="19" t="s">
        <v>37</v>
      </c>
      <c r="P42" s="20" t="str">
        <f t="shared" si="3"/>
        <v>BY</v>
      </c>
      <c r="Q42" s="19" t="str">
        <f>VLOOKUP(C42,'По кабинетам'!B:J,9,0)</f>
        <v>B</v>
      </c>
      <c r="R42" s="20" t="b">
        <f t="shared" si="4"/>
        <v>1</v>
      </c>
      <c r="S42" s="21" t="str">
        <f t="shared" ca="1" si="5"/>
        <v>BB</v>
      </c>
      <c r="T42" s="22">
        <f>IFERROR(VLOOKUP(C42,'Заказы за 3 месяца'!A:B,2,0),0)</f>
        <v>396355</v>
      </c>
      <c r="U42" s="23"/>
      <c r="V42" s="23">
        <f ca="1">VLOOKUP(S42,Сортировка!A:B,2,0)</f>
        <v>6</v>
      </c>
    </row>
    <row r="43" spans="1:22" ht="14.25" customHeight="1" x14ac:dyDescent="0.25">
      <c r="A43" s="13" t="s">
        <v>21</v>
      </c>
      <c r="B43" s="14" t="s">
        <v>130</v>
      </c>
      <c r="C43" s="15">
        <v>258095789</v>
      </c>
      <c r="D43" s="13" t="s">
        <v>33</v>
      </c>
      <c r="E43" s="13" t="s">
        <v>24</v>
      </c>
      <c r="F43" s="13" t="s">
        <v>109</v>
      </c>
      <c r="G43" s="13" t="s">
        <v>131</v>
      </c>
      <c r="H43" s="16">
        <f ca="1">IFERROR(VLOOKUP(C43,'Дни на ВБ'!A:C,3,0),"Нет продаж")</f>
        <v>370</v>
      </c>
      <c r="I43" s="17">
        <v>672728</v>
      </c>
      <c r="J43" s="18">
        <f t="shared" si="0"/>
        <v>5.1755263599735498E-3</v>
      </c>
      <c r="K43" s="18">
        <v>0.81185493638037287</v>
      </c>
      <c r="L43" s="19" t="str">
        <f t="shared" si="1"/>
        <v>B</v>
      </c>
      <c r="M43" s="19" t="s">
        <v>60</v>
      </c>
      <c r="N43" s="19" t="b">
        <f t="shared" si="2"/>
        <v>0</v>
      </c>
      <c r="O43" s="19" t="s">
        <v>70</v>
      </c>
      <c r="P43" s="20" t="str">
        <f t="shared" si="3"/>
        <v>BZ</v>
      </c>
      <c r="Q43" s="19" t="str">
        <f>VLOOKUP(C43,'По кабинетам'!B:J,9,0)</f>
        <v>B</v>
      </c>
      <c r="R43" s="20" t="b">
        <f t="shared" si="4"/>
        <v>1</v>
      </c>
      <c r="S43" s="21" t="str">
        <f t="shared" ca="1" si="5"/>
        <v>BB</v>
      </c>
      <c r="T43" s="22">
        <f>IFERROR(VLOOKUP(C43,'Заказы за 3 месяца'!A:B,2,0),0)</f>
        <v>899623</v>
      </c>
      <c r="U43" s="23"/>
      <c r="V43" s="23">
        <f ca="1">VLOOKUP(S43,Сортировка!A:B,2,0)</f>
        <v>6</v>
      </c>
    </row>
    <row r="44" spans="1:22" ht="14.25" customHeight="1" x14ac:dyDescent="0.25">
      <c r="A44" s="13" t="s">
        <v>21</v>
      </c>
      <c r="B44" s="14" t="s">
        <v>132</v>
      </c>
      <c r="C44" s="24">
        <v>12696236</v>
      </c>
      <c r="D44" s="13" t="s">
        <v>39</v>
      </c>
      <c r="E44" s="13" t="s">
        <v>24</v>
      </c>
      <c r="F44" s="13" t="s">
        <v>30</v>
      </c>
      <c r="G44" s="13" t="s">
        <v>133</v>
      </c>
      <c r="H44" s="16">
        <f ca="1">IFERROR(VLOOKUP(C44,'Дни на ВБ'!A:C,3,0),"Нет продаж")</f>
        <v>1914</v>
      </c>
      <c r="I44" s="17">
        <v>563896</v>
      </c>
      <c r="J44" s="18">
        <f t="shared" si="0"/>
        <v>4.338244598535582E-3</v>
      </c>
      <c r="K44" s="18">
        <v>0.84932494157984095</v>
      </c>
      <c r="L44" s="19" t="str">
        <f t="shared" si="1"/>
        <v>B</v>
      </c>
      <c r="M44" s="19" t="s">
        <v>41</v>
      </c>
      <c r="N44" s="19" t="b">
        <f t="shared" si="2"/>
        <v>1</v>
      </c>
      <c r="O44" s="19" t="s">
        <v>70</v>
      </c>
      <c r="P44" s="20" t="str">
        <f t="shared" si="3"/>
        <v>BZ</v>
      </c>
      <c r="Q44" s="19" t="str">
        <f>VLOOKUP(C44,'По кабинетам'!B:J,9,0)</f>
        <v>B</v>
      </c>
      <c r="R44" s="20" t="b">
        <f t="shared" si="4"/>
        <v>1</v>
      </c>
      <c r="S44" s="21" t="str">
        <f t="shared" ca="1" si="5"/>
        <v>BB</v>
      </c>
      <c r="T44" s="22">
        <f>IFERROR(VLOOKUP(C44,'Заказы за 3 месяца'!A:B,2,0),0)</f>
        <v>982573</v>
      </c>
      <c r="U44" s="23"/>
      <c r="V44" s="23">
        <f ca="1">VLOOKUP(S44,Сортировка!A:B,2,0)</f>
        <v>6</v>
      </c>
    </row>
    <row r="45" spans="1:22" ht="14.25" customHeight="1" x14ac:dyDescent="0.25">
      <c r="A45" s="13" t="s">
        <v>21</v>
      </c>
      <c r="B45" s="14" t="s">
        <v>134</v>
      </c>
      <c r="C45" s="24">
        <v>145679271</v>
      </c>
      <c r="D45" s="13" t="s">
        <v>33</v>
      </c>
      <c r="E45" s="13" t="s">
        <v>24</v>
      </c>
      <c r="F45" s="13" t="s">
        <v>34</v>
      </c>
      <c r="G45" s="13" t="s">
        <v>135</v>
      </c>
      <c r="H45" s="16">
        <f ca="1">IFERROR(VLOOKUP(C45,'Дни на ВБ'!A:C,3,0),"Нет продаж")</f>
        <v>943</v>
      </c>
      <c r="I45" s="17">
        <v>521553</v>
      </c>
      <c r="J45" s="18">
        <f t="shared" si="0"/>
        <v>4.0124854318881993E-3</v>
      </c>
      <c r="K45" s="18">
        <v>0.85764299029481894</v>
      </c>
      <c r="L45" s="19" t="str">
        <f t="shared" si="1"/>
        <v>B</v>
      </c>
      <c r="M45" s="19" t="s">
        <v>41</v>
      </c>
      <c r="N45" s="19" t="b">
        <f t="shared" si="2"/>
        <v>1</v>
      </c>
      <c r="O45" s="19" t="s">
        <v>70</v>
      </c>
      <c r="P45" s="20" t="str">
        <f t="shared" si="3"/>
        <v>BZ</v>
      </c>
      <c r="Q45" s="19" t="str">
        <f>VLOOKUP(C45,'По кабинетам'!B:J,9,0)</f>
        <v>B</v>
      </c>
      <c r="R45" s="20" t="b">
        <f t="shared" si="4"/>
        <v>1</v>
      </c>
      <c r="S45" s="21" t="str">
        <f t="shared" ca="1" si="5"/>
        <v>BB</v>
      </c>
      <c r="T45" s="22">
        <f>IFERROR(VLOOKUP(C45,'Заказы за 3 месяца'!A:B,2,0),0)</f>
        <v>649549</v>
      </c>
      <c r="U45" s="23"/>
      <c r="V45" s="23">
        <f ca="1">VLOOKUP(S45,Сортировка!A:B,2,0)</f>
        <v>6</v>
      </c>
    </row>
    <row r="46" spans="1:22" ht="14.25" customHeight="1" x14ac:dyDescent="0.25">
      <c r="A46" s="13" t="s">
        <v>21</v>
      </c>
      <c r="B46" s="14" t="s">
        <v>136</v>
      </c>
      <c r="C46" s="24">
        <v>135480367</v>
      </c>
      <c r="D46" s="13" t="s">
        <v>33</v>
      </c>
      <c r="E46" s="13" t="s">
        <v>24</v>
      </c>
      <c r="F46" s="13" t="s">
        <v>30</v>
      </c>
      <c r="G46" s="13" t="s">
        <v>137</v>
      </c>
      <c r="H46" s="16">
        <f ca="1">IFERROR(VLOOKUP(C46,'Дни на ВБ'!A:C,3,0),"Нет продаж")</f>
        <v>1029</v>
      </c>
      <c r="I46" s="17">
        <v>518310</v>
      </c>
      <c r="J46" s="18">
        <f t="shared" si="0"/>
        <v>3.9875359248282968E-3</v>
      </c>
      <c r="K46" s="18">
        <v>0.8616305262196472</v>
      </c>
      <c r="L46" s="19" t="str">
        <f t="shared" si="1"/>
        <v>B</v>
      </c>
      <c r="M46" s="19" t="s">
        <v>41</v>
      </c>
      <c r="N46" s="19" t="b">
        <f t="shared" si="2"/>
        <v>1</v>
      </c>
      <c r="O46" s="19" t="s">
        <v>70</v>
      </c>
      <c r="P46" s="20" t="str">
        <f t="shared" si="3"/>
        <v>BZ</v>
      </c>
      <c r="Q46" s="19" t="str">
        <f>VLOOKUP(C46,'По кабинетам'!B:J,9,0)</f>
        <v>B</v>
      </c>
      <c r="R46" s="20" t="b">
        <f t="shared" si="4"/>
        <v>1</v>
      </c>
      <c r="S46" s="21" t="str">
        <f t="shared" ca="1" si="5"/>
        <v>BB</v>
      </c>
      <c r="T46" s="22">
        <f>IFERROR(VLOOKUP(C46,'Заказы за 3 месяца'!A:B,2,0),0)</f>
        <v>612969</v>
      </c>
      <c r="U46" s="23"/>
      <c r="V46" s="23">
        <f ca="1">VLOOKUP(S46,Сортировка!A:B,2,0)</f>
        <v>6</v>
      </c>
    </row>
    <row r="47" spans="1:22" ht="14.25" customHeight="1" x14ac:dyDescent="0.25">
      <c r="A47" s="13" t="s">
        <v>21</v>
      </c>
      <c r="B47" s="14" t="s">
        <v>138</v>
      </c>
      <c r="C47" s="24">
        <v>40129053</v>
      </c>
      <c r="D47" s="13" t="s">
        <v>33</v>
      </c>
      <c r="E47" s="13" t="s">
        <v>24</v>
      </c>
      <c r="F47" s="13" t="s">
        <v>30</v>
      </c>
      <c r="G47" s="13" t="s">
        <v>139</v>
      </c>
      <c r="H47" s="16">
        <f ca="1">IFERROR(VLOOKUP(C47,'Дни на ВБ'!A:C,3,0),"Нет продаж")</f>
        <v>1462</v>
      </c>
      <c r="I47" s="17">
        <v>486719</v>
      </c>
      <c r="J47" s="18">
        <f t="shared" si="0"/>
        <v>3.744495567896633E-3</v>
      </c>
      <c r="K47" s="18">
        <v>0.87322760025101243</v>
      </c>
      <c r="L47" s="19" t="str">
        <f t="shared" si="1"/>
        <v>B</v>
      </c>
      <c r="M47" s="19" t="s">
        <v>41</v>
      </c>
      <c r="N47" s="19" t="b">
        <f t="shared" si="2"/>
        <v>1</v>
      </c>
      <c r="O47" s="19" t="s">
        <v>70</v>
      </c>
      <c r="P47" s="20" t="str">
        <f t="shared" si="3"/>
        <v>BZ</v>
      </c>
      <c r="Q47" s="19" t="str">
        <f>VLOOKUP(C47,'По кабинетам'!B:J,9,0)</f>
        <v>B</v>
      </c>
      <c r="R47" s="20" t="b">
        <f t="shared" si="4"/>
        <v>1</v>
      </c>
      <c r="S47" s="21" t="str">
        <f t="shared" ca="1" si="5"/>
        <v>BB</v>
      </c>
      <c r="T47" s="22">
        <f>IFERROR(VLOOKUP(C47,'Заказы за 3 месяца'!A:B,2,0),0)</f>
        <v>562137</v>
      </c>
      <c r="U47" s="23"/>
      <c r="V47" s="23">
        <f ca="1">VLOOKUP(S47,Сортировка!A:B,2,0)</f>
        <v>6</v>
      </c>
    </row>
    <row r="48" spans="1:22" ht="14.25" customHeight="1" x14ac:dyDescent="0.25">
      <c r="A48" s="13" t="s">
        <v>21</v>
      </c>
      <c r="B48" s="14" t="s">
        <v>140</v>
      </c>
      <c r="C48" s="15">
        <v>220459299</v>
      </c>
      <c r="D48" s="13" t="s">
        <v>39</v>
      </c>
      <c r="E48" s="13" t="s">
        <v>24</v>
      </c>
      <c r="F48" s="13" t="s">
        <v>30</v>
      </c>
      <c r="G48" s="13" t="s">
        <v>141</v>
      </c>
      <c r="H48" s="16">
        <f ca="1">IFERROR(VLOOKUP(C48,'Дни на ВБ'!A:C,3,0),"Нет продаж")</f>
        <v>518</v>
      </c>
      <c r="I48" s="17">
        <v>421375</v>
      </c>
      <c r="J48" s="18">
        <f t="shared" si="0"/>
        <v>3.2417818493267032E-3</v>
      </c>
      <c r="K48" s="18">
        <v>0.88644141464920589</v>
      </c>
      <c r="L48" s="19" t="str">
        <f t="shared" si="1"/>
        <v>B</v>
      </c>
      <c r="M48" s="19" t="s">
        <v>60</v>
      </c>
      <c r="N48" s="19" t="b">
        <f t="shared" si="2"/>
        <v>0</v>
      </c>
      <c r="O48" s="19" t="s">
        <v>70</v>
      </c>
      <c r="P48" s="20" t="str">
        <f t="shared" si="3"/>
        <v>BZ</v>
      </c>
      <c r="Q48" s="19" t="str">
        <f>VLOOKUP(C48,'По кабинетам'!B:J,9,0)</f>
        <v>B</v>
      </c>
      <c r="R48" s="20" t="b">
        <f t="shared" si="4"/>
        <v>1</v>
      </c>
      <c r="S48" s="21" t="str">
        <f t="shared" ca="1" si="5"/>
        <v>BB</v>
      </c>
      <c r="T48" s="22">
        <f>IFERROR(VLOOKUP(C48,'Заказы за 3 месяца'!A:B,2,0),0)</f>
        <v>673946</v>
      </c>
      <c r="U48" s="23"/>
      <c r="V48" s="23">
        <f ca="1">VLOOKUP(S48,Сортировка!A:B,2,0)</f>
        <v>6</v>
      </c>
    </row>
    <row r="49" spans="1:22" ht="14.25" customHeight="1" x14ac:dyDescent="0.25">
      <c r="A49" s="13" t="s">
        <v>21</v>
      </c>
      <c r="B49" s="14" t="s">
        <v>142</v>
      </c>
      <c r="C49" s="24">
        <v>219007207</v>
      </c>
      <c r="D49" s="13" t="s">
        <v>33</v>
      </c>
      <c r="E49" s="13" t="s">
        <v>24</v>
      </c>
      <c r="F49" s="13" t="s">
        <v>30</v>
      </c>
      <c r="G49" s="13" t="s">
        <v>143</v>
      </c>
      <c r="H49" s="16">
        <f ca="1">IFERROR(VLOOKUP(C49,'Дни на ВБ'!A:C,3,0),"Нет продаж")</f>
        <v>538</v>
      </c>
      <c r="I49" s="17">
        <v>392447</v>
      </c>
      <c r="J49" s="18">
        <f t="shared" si="0"/>
        <v>3.0192288612820332E-3</v>
      </c>
      <c r="K49" s="18">
        <v>0.89265963499340473</v>
      </c>
      <c r="L49" s="19" t="str">
        <f t="shared" si="1"/>
        <v>B</v>
      </c>
      <c r="M49" s="19" t="s">
        <v>60</v>
      </c>
      <c r="N49" s="19" t="b">
        <f t="shared" si="2"/>
        <v>0</v>
      </c>
      <c r="O49" s="19" t="s">
        <v>70</v>
      </c>
      <c r="P49" s="20" t="str">
        <f t="shared" si="3"/>
        <v>BZ</v>
      </c>
      <c r="Q49" s="19" t="str">
        <f>VLOOKUP(C49,'По кабинетам'!B:J,9,0)</f>
        <v>B</v>
      </c>
      <c r="R49" s="20" t="b">
        <f t="shared" si="4"/>
        <v>1</v>
      </c>
      <c r="S49" s="21" t="str">
        <f t="shared" ca="1" si="5"/>
        <v>BB</v>
      </c>
      <c r="T49" s="22">
        <f>IFERROR(VLOOKUP(C49,'Заказы за 3 месяца'!A:B,2,0),0)</f>
        <v>586384</v>
      </c>
      <c r="U49" s="23"/>
      <c r="V49" s="23">
        <f ca="1">VLOOKUP(S49,Сортировка!A:B,2,0)</f>
        <v>6</v>
      </c>
    </row>
    <row r="50" spans="1:22" ht="14.25" customHeight="1" x14ac:dyDescent="0.25">
      <c r="A50" s="13" t="s">
        <v>21</v>
      </c>
      <c r="B50" s="14" t="s">
        <v>144</v>
      </c>
      <c r="C50" s="15">
        <v>220457943</v>
      </c>
      <c r="D50" s="13" t="s">
        <v>33</v>
      </c>
      <c r="E50" s="13" t="s">
        <v>24</v>
      </c>
      <c r="F50" s="13" t="s">
        <v>30</v>
      </c>
      <c r="G50" s="13" t="s">
        <v>145</v>
      </c>
      <c r="H50" s="16">
        <f ca="1">IFERROR(VLOOKUP(C50,'Дни на ВБ'!A:C,3,0),"Нет продаж")</f>
        <v>519</v>
      </c>
      <c r="I50" s="17">
        <v>380991</v>
      </c>
      <c r="J50" s="18">
        <f t="shared" si="0"/>
        <v>2.9310939390254048E-3</v>
      </c>
      <c r="K50" s="18">
        <v>0.89559072893243008</v>
      </c>
      <c r="L50" s="19" t="str">
        <f t="shared" si="1"/>
        <v>B</v>
      </c>
      <c r="M50" s="19" t="s">
        <v>60</v>
      </c>
      <c r="N50" s="19" t="b">
        <f t="shared" si="2"/>
        <v>0</v>
      </c>
      <c r="O50" s="19" t="s">
        <v>70</v>
      </c>
      <c r="P50" s="20" t="str">
        <f t="shared" si="3"/>
        <v>BZ</v>
      </c>
      <c r="Q50" s="19" t="str">
        <f>VLOOKUP(C50,'По кабинетам'!B:J,9,0)</f>
        <v>B</v>
      </c>
      <c r="R50" s="20" t="b">
        <f t="shared" si="4"/>
        <v>1</v>
      </c>
      <c r="S50" s="21" t="str">
        <f t="shared" ca="1" si="5"/>
        <v>BB</v>
      </c>
      <c r="T50" s="22">
        <f>IFERROR(VLOOKUP(C50,'Заказы за 3 месяца'!A:B,2,0),0)</f>
        <v>510075</v>
      </c>
      <c r="U50" s="23"/>
      <c r="V50" s="23">
        <f ca="1">VLOOKUP(S50,Сортировка!A:B,2,0)</f>
        <v>6</v>
      </c>
    </row>
    <row r="51" spans="1:22" ht="14.25" customHeight="1" x14ac:dyDescent="0.25">
      <c r="A51" s="13" t="s">
        <v>21</v>
      </c>
      <c r="B51" s="14" t="s">
        <v>146</v>
      </c>
      <c r="C51" s="24">
        <v>41304548</v>
      </c>
      <c r="D51" s="13" t="s">
        <v>39</v>
      </c>
      <c r="E51" s="13" t="s">
        <v>24</v>
      </c>
      <c r="F51" s="13" t="s">
        <v>83</v>
      </c>
      <c r="G51" s="13" t="s">
        <v>147</v>
      </c>
      <c r="H51" s="16">
        <f ca="1">IFERROR(VLOOKUP(C51,'Дни на ВБ'!A:C,3,0),"Нет продаж")</f>
        <v>1451</v>
      </c>
      <c r="I51" s="17">
        <v>332575</v>
      </c>
      <c r="J51" s="18">
        <f t="shared" si="0"/>
        <v>2.5586131083709957E-3</v>
      </c>
      <c r="K51" s="18">
        <v>0.90657505907255476</v>
      </c>
      <c r="L51" s="19" t="str">
        <f t="shared" si="1"/>
        <v>B</v>
      </c>
      <c r="M51" s="19" t="s">
        <v>36</v>
      </c>
      <c r="N51" s="19" t="b">
        <f t="shared" si="2"/>
        <v>0</v>
      </c>
      <c r="O51" s="19" t="s">
        <v>70</v>
      </c>
      <c r="P51" s="20" t="str">
        <f t="shared" si="3"/>
        <v>BZ</v>
      </c>
      <c r="Q51" s="19" t="str">
        <f>VLOOKUP(C51,'По кабинетам'!B:J,9,0)</f>
        <v>B</v>
      </c>
      <c r="R51" s="20" t="b">
        <f t="shared" si="4"/>
        <v>1</v>
      </c>
      <c r="S51" s="21" t="str">
        <f t="shared" ca="1" si="5"/>
        <v>BB</v>
      </c>
      <c r="T51" s="22">
        <f>IFERROR(VLOOKUP(C51,'Заказы за 3 месяца'!A:B,2,0),0)</f>
        <v>952126</v>
      </c>
      <c r="U51" s="23"/>
      <c r="V51" s="23">
        <f ca="1">VLOOKUP(S51,Сортировка!A:B,2,0)</f>
        <v>6</v>
      </c>
    </row>
    <row r="52" spans="1:22" ht="14.25" customHeight="1" x14ac:dyDescent="0.25">
      <c r="A52" s="13" t="s">
        <v>21</v>
      </c>
      <c r="B52" s="14" t="s">
        <v>148</v>
      </c>
      <c r="C52" s="24">
        <v>113039900</v>
      </c>
      <c r="D52" s="13" t="s">
        <v>39</v>
      </c>
      <c r="E52" s="13" t="s">
        <v>24</v>
      </c>
      <c r="F52" s="13" t="s">
        <v>30</v>
      </c>
      <c r="G52" s="13" t="s">
        <v>149</v>
      </c>
      <c r="H52" s="16">
        <f ca="1">IFERROR(VLOOKUP(C52,'Дни на ВБ'!A:C,3,0),"Нет продаж")</f>
        <v>1157</v>
      </c>
      <c r="I52" s="17">
        <v>298857</v>
      </c>
      <c r="J52" s="18">
        <f t="shared" si="0"/>
        <v>2.2992090136914403E-3</v>
      </c>
      <c r="K52" s="18">
        <v>0.90887426808624616</v>
      </c>
      <c r="L52" s="19" t="str">
        <f t="shared" si="1"/>
        <v>B</v>
      </c>
      <c r="M52" s="19" t="s">
        <v>60</v>
      </c>
      <c r="N52" s="19" t="b">
        <f t="shared" si="2"/>
        <v>0</v>
      </c>
      <c r="O52" s="19" t="s">
        <v>70</v>
      </c>
      <c r="P52" s="20" t="str">
        <f t="shared" si="3"/>
        <v>BZ</v>
      </c>
      <c r="Q52" s="19" t="str">
        <f>VLOOKUP(C52,'По кабинетам'!B:J,9,0)</f>
        <v>B</v>
      </c>
      <c r="R52" s="20" t="b">
        <f t="shared" si="4"/>
        <v>1</v>
      </c>
      <c r="S52" s="21" t="str">
        <f t="shared" ca="1" si="5"/>
        <v>BB</v>
      </c>
      <c r="T52" s="22">
        <f>IFERROR(VLOOKUP(C52,'Заказы за 3 месяца'!A:B,2,0),0)</f>
        <v>499885</v>
      </c>
      <c r="U52" s="23"/>
      <c r="V52" s="23">
        <f ca="1">VLOOKUP(S52,Сортировка!A:B,2,0)</f>
        <v>6</v>
      </c>
    </row>
    <row r="53" spans="1:22" ht="14.25" customHeight="1" x14ac:dyDescent="0.25">
      <c r="A53" s="13" t="s">
        <v>21</v>
      </c>
      <c r="B53" s="14" t="s">
        <v>150</v>
      </c>
      <c r="C53" s="24">
        <v>85959279</v>
      </c>
      <c r="D53" s="13" t="s">
        <v>33</v>
      </c>
      <c r="E53" s="13" t="s">
        <v>24</v>
      </c>
      <c r="F53" s="13" t="s">
        <v>30</v>
      </c>
      <c r="G53" s="13" t="s">
        <v>151</v>
      </c>
      <c r="H53" s="16">
        <f ca="1">IFERROR(VLOOKUP(C53,'Дни на ВБ'!A:C,3,0),"Нет продаж")</f>
        <v>1198</v>
      </c>
      <c r="I53" s="17">
        <v>254301</v>
      </c>
      <c r="J53" s="18">
        <f t="shared" si="0"/>
        <v>1.9564244819119075E-3</v>
      </c>
      <c r="K53" s="18">
        <v>0.92351091217428849</v>
      </c>
      <c r="L53" s="19" t="str">
        <f t="shared" si="1"/>
        <v>B</v>
      </c>
      <c r="M53" s="19" t="s">
        <v>60</v>
      </c>
      <c r="N53" s="19" t="b">
        <f t="shared" si="2"/>
        <v>0</v>
      </c>
      <c r="O53" s="19" t="s">
        <v>70</v>
      </c>
      <c r="P53" s="20" t="str">
        <f t="shared" si="3"/>
        <v>BZ</v>
      </c>
      <c r="Q53" s="19" t="str">
        <f>VLOOKUP(C53,'По кабинетам'!B:J,9,0)</f>
        <v>B</v>
      </c>
      <c r="R53" s="20" t="b">
        <f t="shared" si="4"/>
        <v>1</v>
      </c>
      <c r="S53" s="21" t="str">
        <f t="shared" ca="1" si="5"/>
        <v>BB</v>
      </c>
      <c r="T53" s="22">
        <f>IFERROR(VLOOKUP(C53,'Заказы за 3 месяца'!A:B,2,0),0)</f>
        <v>328167</v>
      </c>
      <c r="U53" s="23"/>
      <c r="V53" s="23">
        <f ca="1">VLOOKUP(S53,Сортировка!A:B,2,0)</f>
        <v>6</v>
      </c>
    </row>
    <row r="54" spans="1:22" ht="14.25" customHeight="1" x14ac:dyDescent="0.25">
      <c r="A54" s="13" t="s">
        <v>21</v>
      </c>
      <c r="B54" s="14" t="s">
        <v>152</v>
      </c>
      <c r="C54" s="24">
        <v>40638186</v>
      </c>
      <c r="D54" s="13" t="s">
        <v>39</v>
      </c>
      <c r="E54" s="13" t="s">
        <v>24</v>
      </c>
      <c r="F54" s="13" t="s">
        <v>30</v>
      </c>
      <c r="G54" s="13" t="s">
        <v>153</v>
      </c>
      <c r="H54" s="16">
        <f ca="1">IFERROR(VLOOKUP(C54,'Дни на ВБ'!A:C,3,0),"Нет продаж")</f>
        <v>1457</v>
      </c>
      <c r="I54" s="17">
        <v>230708</v>
      </c>
      <c r="J54" s="18">
        <f t="shared" si="0"/>
        <v>1.7749154717163218E-3</v>
      </c>
      <c r="K54" s="18">
        <v>0.93445899128842913</v>
      </c>
      <c r="L54" s="19" t="str">
        <f t="shared" si="1"/>
        <v>B</v>
      </c>
      <c r="M54" s="19" t="s">
        <v>60</v>
      </c>
      <c r="N54" s="19" t="b">
        <f t="shared" si="2"/>
        <v>0</v>
      </c>
      <c r="O54" s="19" t="s">
        <v>70</v>
      </c>
      <c r="P54" s="20" t="str">
        <f t="shared" si="3"/>
        <v>BZ</v>
      </c>
      <c r="Q54" s="19" t="str">
        <f>VLOOKUP(C54,'По кабинетам'!B:J,9,0)</f>
        <v>C</v>
      </c>
      <c r="R54" s="20" t="b">
        <f t="shared" si="4"/>
        <v>0</v>
      </c>
      <c r="S54" s="21" t="str">
        <f t="shared" ca="1" si="5"/>
        <v>BC</v>
      </c>
      <c r="T54" s="22">
        <f>IFERROR(VLOOKUP(C54,'Заказы за 3 месяца'!A:B,2,0),0)</f>
        <v>288970</v>
      </c>
      <c r="U54" s="23"/>
      <c r="V54" s="23">
        <f ca="1">VLOOKUP(S54,Сортировка!A:B,2,0)</f>
        <v>7</v>
      </c>
    </row>
    <row r="55" spans="1:22" ht="14.25" customHeight="1" x14ac:dyDescent="0.25">
      <c r="A55" s="13" t="s">
        <v>21</v>
      </c>
      <c r="B55" s="14" t="s">
        <v>154</v>
      </c>
      <c r="C55" s="15">
        <v>301145975</v>
      </c>
      <c r="D55" s="13" t="s">
        <v>33</v>
      </c>
      <c r="E55" s="13" t="s">
        <v>24</v>
      </c>
      <c r="F55" s="13" t="s">
        <v>30</v>
      </c>
      <c r="G55" s="13" t="s">
        <v>155</v>
      </c>
      <c r="H55" s="16">
        <f ca="1">IFERROR(VLOOKUP(C55,'Дни на ВБ'!A:C,3,0),"Нет продаж")</f>
        <v>259</v>
      </c>
      <c r="I55" s="17">
        <v>224791</v>
      </c>
      <c r="J55" s="18">
        <f t="shared" si="0"/>
        <v>1.7293939690109735E-3</v>
      </c>
      <c r="K55" s="18">
        <v>0.9396625906521836</v>
      </c>
      <c r="L55" s="19" t="str">
        <f t="shared" si="1"/>
        <v>B</v>
      </c>
      <c r="M55" s="19" t="s">
        <v>60</v>
      </c>
      <c r="N55" s="19" t="b">
        <f t="shared" si="2"/>
        <v>0</v>
      </c>
      <c r="O55" s="19" t="s">
        <v>70</v>
      </c>
      <c r="P55" s="20" t="str">
        <f t="shared" si="3"/>
        <v>BZ</v>
      </c>
      <c r="Q55" s="19" t="str">
        <f>VLOOKUP(C55,'По кабинетам'!B:J,9,0)</f>
        <v>C</v>
      </c>
      <c r="R55" s="20" t="b">
        <f t="shared" si="4"/>
        <v>0</v>
      </c>
      <c r="S55" s="21" t="str">
        <f t="shared" ca="1" si="5"/>
        <v>BC</v>
      </c>
      <c r="T55" s="22">
        <f>IFERROR(VLOOKUP(C55,'Заказы за 3 месяца'!A:B,2,0),0)</f>
        <v>285044</v>
      </c>
      <c r="U55" s="23"/>
      <c r="V55" s="23">
        <f ca="1">VLOOKUP(S55,Сортировка!A:B,2,0)</f>
        <v>7</v>
      </c>
    </row>
    <row r="56" spans="1:22" ht="14.25" customHeight="1" x14ac:dyDescent="0.25">
      <c r="A56" s="13" t="s">
        <v>21</v>
      </c>
      <c r="B56" s="14" t="s">
        <v>156</v>
      </c>
      <c r="C56" s="15">
        <v>225869926</v>
      </c>
      <c r="D56" s="13" t="s">
        <v>74</v>
      </c>
      <c r="E56" s="13" t="s">
        <v>24</v>
      </c>
      <c r="F56" s="13" t="s">
        <v>30</v>
      </c>
      <c r="G56" s="13" t="s">
        <v>157</v>
      </c>
      <c r="H56" s="16">
        <f ca="1">IFERROR(VLOOKUP(C56,'Дни на ВБ'!A:C,3,0),"Нет продаж")</f>
        <v>483</v>
      </c>
      <c r="I56" s="17">
        <v>204449</v>
      </c>
      <c r="J56" s="18">
        <f t="shared" si="0"/>
        <v>1.5728960126087099E-3</v>
      </c>
      <c r="K56" s="18">
        <v>0.94454437753357123</v>
      </c>
      <c r="L56" s="19" t="str">
        <f t="shared" si="1"/>
        <v>B</v>
      </c>
      <c r="M56" s="19" t="s">
        <v>60</v>
      </c>
      <c r="N56" s="19" t="b">
        <f t="shared" si="2"/>
        <v>0</v>
      </c>
      <c r="O56" s="19" t="s">
        <v>70</v>
      </c>
      <c r="P56" s="20" t="str">
        <f t="shared" si="3"/>
        <v>BZ</v>
      </c>
      <c r="Q56" s="19" t="str">
        <f>VLOOKUP(C56,'По кабинетам'!B:J,9,0)</f>
        <v>C</v>
      </c>
      <c r="R56" s="20" t="b">
        <f t="shared" si="4"/>
        <v>0</v>
      </c>
      <c r="S56" s="21" t="str">
        <f t="shared" ca="1" si="5"/>
        <v>BC</v>
      </c>
      <c r="T56" s="22">
        <f>IFERROR(VLOOKUP(C56,'Заказы за 3 месяца'!A:B,2,0),0)</f>
        <v>446208</v>
      </c>
      <c r="U56" s="23"/>
      <c r="V56" s="23">
        <f ca="1">VLOOKUP(S56,Сортировка!A:B,2,0)</f>
        <v>7</v>
      </c>
    </row>
    <row r="57" spans="1:22" ht="14.25" customHeight="1" x14ac:dyDescent="0.25">
      <c r="A57" s="13" t="s">
        <v>21</v>
      </c>
      <c r="B57" s="14" t="s">
        <v>158</v>
      </c>
      <c r="C57" s="24">
        <v>17839205</v>
      </c>
      <c r="D57" s="13" t="s">
        <v>33</v>
      </c>
      <c r="E57" s="13" t="s">
        <v>24</v>
      </c>
      <c r="F57" s="13" t="s">
        <v>25</v>
      </c>
      <c r="G57" s="13" t="s">
        <v>159</v>
      </c>
      <c r="H57" s="16">
        <f ca="1">IFERROR(VLOOKUP(C57,'Дни на ВБ'!A:C,3,0),"Нет продаж")</f>
        <v>1706</v>
      </c>
      <c r="I57" s="17">
        <v>195802</v>
      </c>
      <c r="J57" s="18">
        <f t="shared" si="0"/>
        <v>1.5063716871239802E-3</v>
      </c>
      <c r="K57" s="18">
        <v>0.94605074922069521</v>
      </c>
      <c r="L57" s="19" t="str">
        <f t="shared" si="1"/>
        <v>B</v>
      </c>
      <c r="M57" s="19" t="s">
        <v>60</v>
      </c>
      <c r="N57" s="19" t="b">
        <f t="shared" si="2"/>
        <v>0</v>
      </c>
      <c r="O57" s="19" t="s">
        <v>70</v>
      </c>
      <c r="P57" s="20" t="str">
        <f t="shared" si="3"/>
        <v>BZ</v>
      </c>
      <c r="Q57" s="19" t="str">
        <f>VLOOKUP(C57,'По кабинетам'!B:J,9,0)</f>
        <v>C</v>
      </c>
      <c r="R57" s="20" t="b">
        <f t="shared" si="4"/>
        <v>0</v>
      </c>
      <c r="S57" s="21" t="str">
        <f t="shared" ca="1" si="5"/>
        <v>BC</v>
      </c>
      <c r="T57" s="22">
        <f>IFERROR(VLOOKUP(C57,'Заказы за 3 месяца'!A:B,2,0),0)</f>
        <v>244010</v>
      </c>
      <c r="U57" s="23"/>
      <c r="V57" s="23">
        <f ca="1">VLOOKUP(S57,Сортировка!A:B,2,0)</f>
        <v>7</v>
      </c>
    </row>
    <row r="58" spans="1:22" ht="14.25" customHeight="1" x14ac:dyDescent="0.25">
      <c r="A58" s="13" t="s">
        <v>21</v>
      </c>
      <c r="B58" s="14" t="s">
        <v>160</v>
      </c>
      <c r="C58" s="24">
        <v>313734706</v>
      </c>
      <c r="D58" s="13" t="s">
        <v>33</v>
      </c>
      <c r="E58" s="13" t="s">
        <v>24</v>
      </c>
      <c r="F58" s="13" t="s">
        <v>161</v>
      </c>
      <c r="G58" s="13" t="s">
        <v>162</v>
      </c>
      <c r="H58" s="16">
        <f ca="1">IFERROR(VLOOKUP(C58,'Дни на ВБ'!A:C,3,0),"Нет продаж")</f>
        <v>231</v>
      </c>
      <c r="I58" s="17">
        <v>195560</v>
      </c>
      <c r="J58" s="18">
        <f t="shared" si="0"/>
        <v>1.5045098984380423E-3</v>
      </c>
      <c r="K58" s="18">
        <v>0.9475552591191333</v>
      </c>
      <c r="L58" s="19" t="str">
        <f t="shared" si="1"/>
        <v>B</v>
      </c>
      <c r="M58" s="19" t="s">
        <v>60</v>
      </c>
      <c r="N58" s="19" t="b">
        <f t="shared" si="2"/>
        <v>0</v>
      </c>
      <c r="O58" s="19" t="s">
        <v>70</v>
      </c>
      <c r="P58" s="20" t="str">
        <f t="shared" si="3"/>
        <v>BZ</v>
      </c>
      <c r="Q58" s="19" t="str">
        <f>VLOOKUP(C58,'По кабинетам'!B:J,9,0)</f>
        <v>C</v>
      </c>
      <c r="R58" s="20" t="b">
        <f t="shared" si="4"/>
        <v>0</v>
      </c>
      <c r="S58" s="21" t="str">
        <f t="shared" ca="1" si="5"/>
        <v>BC</v>
      </c>
      <c r="T58" s="22">
        <f>IFERROR(VLOOKUP(C58,'Заказы за 3 месяца'!A:B,2,0),0)</f>
        <v>40631</v>
      </c>
      <c r="U58" s="23"/>
      <c r="V58" s="23">
        <f ca="1">VLOOKUP(S58,Сортировка!A:B,2,0)</f>
        <v>7</v>
      </c>
    </row>
    <row r="59" spans="1:22" ht="14.25" customHeight="1" x14ac:dyDescent="0.25">
      <c r="A59" s="13" t="s">
        <v>21</v>
      </c>
      <c r="B59" s="14" t="s">
        <v>163</v>
      </c>
      <c r="C59" s="15">
        <v>306927157</v>
      </c>
      <c r="D59" s="13" t="s">
        <v>74</v>
      </c>
      <c r="E59" s="13" t="s">
        <v>24</v>
      </c>
      <c r="F59" s="13" t="s">
        <v>30</v>
      </c>
      <c r="G59" s="13" t="s">
        <v>164</v>
      </c>
      <c r="H59" s="16">
        <f ca="1">IFERROR(VLOOKUP(C59,'Дни на ВБ'!A:C,3,0),"Нет продаж")</f>
        <v>257</v>
      </c>
      <c r="I59" s="17">
        <v>189682</v>
      </c>
      <c r="J59" s="18">
        <f t="shared" si="0"/>
        <v>1.4592884360581139E-3</v>
      </c>
      <c r="K59" s="18">
        <v>0.95051625707725884</v>
      </c>
      <c r="L59" s="19" t="str">
        <f t="shared" si="1"/>
        <v>C</v>
      </c>
      <c r="M59" s="19" t="s">
        <v>60</v>
      </c>
      <c r="N59" s="19" t="b">
        <f t="shared" si="2"/>
        <v>1</v>
      </c>
      <c r="O59" s="19" t="s">
        <v>70</v>
      </c>
      <c r="P59" s="20" t="str">
        <f t="shared" si="3"/>
        <v>CZ</v>
      </c>
      <c r="Q59" s="19" t="str">
        <f>VLOOKUP(C59,'По кабинетам'!B:J,9,0)</f>
        <v>C</v>
      </c>
      <c r="R59" s="20" t="b">
        <f t="shared" si="4"/>
        <v>1</v>
      </c>
      <c r="S59" s="21" t="str">
        <f t="shared" ca="1" si="5"/>
        <v>CC</v>
      </c>
      <c r="T59" s="22">
        <f>IFERROR(VLOOKUP(C59,'Заказы за 3 месяца'!A:B,2,0),0)</f>
        <v>466577</v>
      </c>
      <c r="U59" s="23"/>
      <c r="V59" s="23">
        <f ca="1">VLOOKUP(S59,Сортировка!A:B,2,0)</f>
        <v>9</v>
      </c>
    </row>
    <row r="60" spans="1:22" ht="14.25" customHeight="1" x14ac:dyDescent="0.25">
      <c r="A60" s="13" t="s">
        <v>21</v>
      </c>
      <c r="B60" s="14" t="s">
        <v>165</v>
      </c>
      <c r="C60" s="15">
        <v>41296494</v>
      </c>
      <c r="D60" s="13" t="s">
        <v>33</v>
      </c>
      <c r="E60" s="13" t="s">
        <v>24</v>
      </c>
      <c r="F60" s="13" t="s">
        <v>83</v>
      </c>
      <c r="G60" s="13" t="s">
        <v>166</v>
      </c>
      <c r="H60" s="16">
        <f ca="1">IFERROR(VLOOKUP(C60,'Дни на ВБ'!A:C,3,0),"Нет продаж")</f>
        <v>1451</v>
      </c>
      <c r="I60" s="17">
        <v>171755</v>
      </c>
      <c r="J60" s="18">
        <f t="shared" si="0"/>
        <v>1.3213698998068416E-3</v>
      </c>
      <c r="K60" s="18">
        <v>0.95751959832632272</v>
      </c>
      <c r="L60" s="19" t="str">
        <f t="shared" si="1"/>
        <v>C</v>
      </c>
      <c r="M60" s="19" t="s">
        <v>60</v>
      </c>
      <c r="N60" s="19" t="b">
        <f t="shared" si="2"/>
        <v>1</v>
      </c>
      <c r="O60" s="19" t="s">
        <v>70</v>
      </c>
      <c r="P60" s="20" t="str">
        <f t="shared" si="3"/>
        <v>CZ</v>
      </c>
      <c r="Q60" s="19" t="str">
        <f>VLOOKUP(C60,'По кабинетам'!B:J,9,0)</f>
        <v>C</v>
      </c>
      <c r="R60" s="20" t="b">
        <f t="shared" si="4"/>
        <v>1</v>
      </c>
      <c r="S60" s="21" t="str">
        <f t="shared" ca="1" si="5"/>
        <v>CC</v>
      </c>
      <c r="T60" s="22">
        <f>IFERROR(VLOOKUP(C60,'Заказы за 3 месяца'!A:B,2,0),0)</f>
        <v>597914</v>
      </c>
      <c r="U60" s="23"/>
      <c r="V60" s="23">
        <f ca="1">VLOOKUP(S60,Сортировка!A:B,2,0)</f>
        <v>9</v>
      </c>
    </row>
    <row r="61" spans="1:22" ht="14.25" customHeight="1" x14ac:dyDescent="0.25">
      <c r="A61" s="13" t="s">
        <v>21</v>
      </c>
      <c r="B61" s="14" t="s">
        <v>167</v>
      </c>
      <c r="C61" s="15">
        <v>320469461</v>
      </c>
      <c r="D61" s="13" t="s">
        <v>33</v>
      </c>
      <c r="E61" s="13" t="s">
        <v>24</v>
      </c>
      <c r="F61" s="13" t="s">
        <v>30</v>
      </c>
      <c r="G61" s="13" t="s">
        <v>168</v>
      </c>
      <c r="H61" s="16">
        <f ca="1">IFERROR(VLOOKUP(C61,'Дни на ВБ'!A:C,3,0),"Нет продаж")</f>
        <v>224</v>
      </c>
      <c r="I61" s="17">
        <v>153914</v>
      </c>
      <c r="J61" s="18">
        <f t="shared" si="0"/>
        <v>1.1841129909398284E-3</v>
      </c>
      <c r="K61" s="18">
        <v>0.96122461166473072</v>
      </c>
      <c r="L61" s="19" t="str">
        <f t="shared" si="1"/>
        <v>C</v>
      </c>
      <c r="M61" s="19" t="s">
        <v>60</v>
      </c>
      <c r="N61" s="19" t="b">
        <f t="shared" si="2"/>
        <v>1</v>
      </c>
      <c r="O61" s="19" t="s">
        <v>70</v>
      </c>
      <c r="P61" s="20" t="str">
        <f t="shared" si="3"/>
        <v>CZ</v>
      </c>
      <c r="Q61" s="19" t="str">
        <f>VLOOKUP(C61,'По кабинетам'!B:J,9,0)</f>
        <v>C</v>
      </c>
      <c r="R61" s="20" t="b">
        <f t="shared" si="4"/>
        <v>1</v>
      </c>
      <c r="S61" s="21" t="str">
        <f t="shared" ca="1" si="5"/>
        <v>CC</v>
      </c>
      <c r="T61" s="22">
        <f>IFERROR(VLOOKUP(C61,'Заказы за 3 месяца'!A:B,2,0),0)</f>
        <v>258791</v>
      </c>
      <c r="U61" s="23"/>
      <c r="V61" s="23">
        <f ca="1">VLOOKUP(S61,Сортировка!A:B,2,0)</f>
        <v>9</v>
      </c>
    </row>
    <row r="62" spans="1:22" ht="14.25" customHeight="1" x14ac:dyDescent="0.25">
      <c r="A62" s="13" t="s">
        <v>21</v>
      </c>
      <c r="B62" s="14" t="s">
        <v>169</v>
      </c>
      <c r="C62" s="15">
        <v>41304696</v>
      </c>
      <c r="D62" s="13" t="s">
        <v>33</v>
      </c>
      <c r="E62" s="13" t="s">
        <v>24</v>
      </c>
      <c r="F62" s="13" t="s">
        <v>118</v>
      </c>
      <c r="G62" s="13" t="s">
        <v>170</v>
      </c>
      <c r="H62" s="16">
        <f ca="1">IFERROR(VLOOKUP(C62,'Дни на ВБ'!A:C,3,0),"Нет продаж")</f>
        <v>1451</v>
      </c>
      <c r="I62" s="17">
        <v>141578</v>
      </c>
      <c r="J62" s="18">
        <f t="shared" si="0"/>
        <v>1.0892079280070627E-3</v>
      </c>
      <c r="K62" s="18">
        <v>0.96456796101088282</v>
      </c>
      <c r="L62" s="19" t="str">
        <f t="shared" si="1"/>
        <v>C</v>
      </c>
      <c r="M62" s="19" t="s">
        <v>41</v>
      </c>
      <c r="N62" s="19" t="b">
        <f t="shared" si="2"/>
        <v>0</v>
      </c>
      <c r="O62" s="19" t="s">
        <v>70</v>
      </c>
      <c r="P62" s="20" t="str">
        <f t="shared" si="3"/>
        <v>CZ</v>
      </c>
      <c r="Q62" s="19" t="str">
        <f>VLOOKUP(C62,'По кабинетам'!B:J,9,0)</f>
        <v>C</v>
      </c>
      <c r="R62" s="20" t="b">
        <f t="shared" si="4"/>
        <v>1</v>
      </c>
      <c r="S62" s="21" t="str">
        <f t="shared" ca="1" si="5"/>
        <v>CC</v>
      </c>
      <c r="T62" s="22">
        <f>IFERROR(VLOOKUP(C62,'Заказы за 3 месяца'!A:B,2,0),0)</f>
        <v>422663</v>
      </c>
      <c r="U62" s="23"/>
      <c r="V62" s="23">
        <f ca="1">VLOOKUP(S62,Сортировка!A:B,2,0)</f>
        <v>9</v>
      </c>
    </row>
    <row r="63" spans="1:22" ht="14.25" customHeight="1" x14ac:dyDescent="0.25">
      <c r="A63" s="13" t="s">
        <v>21</v>
      </c>
      <c r="B63" s="14" t="s">
        <v>169</v>
      </c>
      <c r="C63" s="24">
        <v>41304696</v>
      </c>
      <c r="D63" s="13" t="s">
        <v>33</v>
      </c>
      <c r="E63" s="13" t="s">
        <v>24</v>
      </c>
      <c r="F63" s="13" t="s">
        <v>118</v>
      </c>
      <c r="G63" s="13" t="s">
        <v>170</v>
      </c>
      <c r="H63" s="16">
        <f ca="1">IFERROR(VLOOKUP(C63,'Дни на ВБ'!A:C,3,0),"Нет продаж")</f>
        <v>1451</v>
      </c>
      <c r="I63" s="17">
        <v>141578</v>
      </c>
      <c r="J63" s="18">
        <f t="shared" si="0"/>
        <v>1.0892079280070627E-3</v>
      </c>
      <c r="K63" s="18">
        <v>0.96565716893888986</v>
      </c>
      <c r="L63" s="19" t="str">
        <f t="shared" si="1"/>
        <v>C</v>
      </c>
      <c r="M63" s="19" t="s">
        <v>41</v>
      </c>
      <c r="N63" s="19" t="b">
        <f t="shared" si="2"/>
        <v>0</v>
      </c>
      <c r="O63" s="19" t="s">
        <v>70</v>
      </c>
      <c r="P63" s="20" t="str">
        <f t="shared" si="3"/>
        <v>CZ</v>
      </c>
      <c r="Q63" s="19" t="str">
        <f>VLOOKUP(C63,'По кабинетам'!B:J,9,0)</f>
        <v>C</v>
      </c>
      <c r="R63" s="20" t="b">
        <f t="shared" si="4"/>
        <v>1</v>
      </c>
      <c r="S63" s="21" t="str">
        <f t="shared" ca="1" si="5"/>
        <v>CC</v>
      </c>
      <c r="T63" s="22">
        <f>IFERROR(VLOOKUP(C63,'Заказы за 3 месяца'!A:B,2,0),0)</f>
        <v>422663</v>
      </c>
      <c r="U63" s="23"/>
      <c r="V63" s="23">
        <f ca="1">VLOOKUP(S63,Сортировка!A:B,2,0)</f>
        <v>9</v>
      </c>
    </row>
    <row r="64" spans="1:22" ht="14.25" customHeight="1" x14ac:dyDescent="0.25">
      <c r="A64" s="13" t="s">
        <v>21</v>
      </c>
      <c r="B64" s="14" t="s">
        <v>171</v>
      </c>
      <c r="C64" s="15">
        <v>260948477</v>
      </c>
      <c r="D64" s="13" t="s">
        <v>74</v>
      </c>
      <c r="E64" s="13" t="s">
        <v>24</v>
      </c>
      <c r="F64" s="13" t="s">
        <v>30</v>
      </c>
      <c r="G64" s="13" t="s">
        <v>172</v>
      </c>
      <c r="H64" s="16">
        <f ca="1">IFERROR(VLOOKUP(C64,'Дни на ВБ'!A:C,3,0),"Нет продаж")</f>
        <v>360</v>
      </c>
      <c r="I64" s="17">
        <v>140149</v>
      </c>
      <c r="J64" s="18">
        <f t="shared" si="0"/>
        <v>1.0782141427500163E-3</v>
      </c>
      <c r="K64" s="18">
        <v>0.96673538308163987</v>
      </c>
      <c r="L64" s="19" t="str">
        <f t="shared" si="1"/>
        <v>C</v>
      </c>
      <c r="M64" s="19" t="s">
        <v>60</v>
      </c>
      <c r="N64" s="19" t="b">
        <f t="shared" si="2"/>
        <v>1</v>
      </c>
      <c r="O64" s="19" t="s">
        <v>70</v>
      </c>
      <c r="P64" s="20" t="str">
        <f t="shared" si="3"/>
        <v>CZ</v>
      </c>
      <c r="Q64" s="19" t="str">
        <f>VLOOKUP(C64,'По кабинетам'!B:J,9,0)</f>
        <v>C</v>
      </c>
      <c r="R64" s="20" t="b">
        <f t="shared" si="4"/>
        <v>1</v>
      </c>
      <c r="S64" s="21" t="str">
        <f t="shared" ca="1" si="5"/>
        <v>CC</v>
      </c>
      <c r="T64" s="22">
        <f>IFERROR(VLOOKUP(C64,'Заказы за 3 месяца'!A:B,2,0),0)</f>
        <v>604203</v>
      </c>
      <c r="U64" s="23"/>
      <c r="V64" s="23">
        <f ca="1">VLOOKUP(S64,Сортировка!A:B,2,0)</f>
        <v>9</v>
      </c>
    </row>
    <row r="65" spans="1:22" ht="14.25" customHeight="1" x14ac:dyDescent="0.25">
      <c r="A65" s="13" t="s">
        <v>21</v>
      </c>
      <c r="B65" s="14" t="s">
        <v>173</v>
      </c>
      <c r="C65" s="15">
        <v>330743165</v>
      </c>
      <c r="D65" s="13" t="s">
        <v>74</v>
      </c>
      <c r="E65" s="13" t="s">
        <v>24</v>
      </c>
      <c r="F65" s="13" t="s">
        <v>174</v>
      </c>
      <c r="G65" s="13" t="s">
        <v>175</v>
      </c>
      <c r="H65" s="16">
        <f ca="1">IFERROR(VLOOKUP(C65,'Дни на ВБ'!A:C,3,0),"Нет продаж")</f>
        <v>211</v>
      </c>
      <c r="I65" s="17">
        <v>137332</v>
      </c>
      <c r="J65" s="18">
        <f t="shared" si="0"/>
        <v>1.0565419992446985E-3</v>
      </c>
      <c r="K65" s="18">
        <v>0.96779192508088452</v>
      </c>
      <c r="L65" s="19" t="str">
        <f t="shared" si="1"/>
        <v>C</v>
      </c>
      <c r="M65" s="19" t="s">
        <v>60</v>
      </c>
      <c r="N65" s="19" t="b">
        <f t="shared" si="2"/>
        <v>1</v>
      </c>
      <c r="O65" s="19" t="s">
        <v>70</v>
      </c>
      <c r="P65" s="20" t="str">
        <f t="shared" si="3"/>
        <v>CZ</v>
      </c>
      <c r="Q65" s="19" t="str">
        <f>VLOOKUP(C65,'По кабинетам'!B:J,9,0)</f>
        <v>C</v>
      </c>
      <c r="R65" s="20" t="b">
        <f t="shared" si="4"/>
        <v>1</v>
      </c>
      <c r="S65" s="21" t="str">
        <f t="shared" ca="1" si="5"/>
        <v>CC</v>
      </c>
      <c r="T65" s="22">
        <f>IFERROR(VLOOKUP(C65,'Заказы за 3 месяца'!A:B,2,0),0)</f>
        <v>482655</v>
      </c>
      <c r="U65" s="23"/>
      <c r="V65" s="23">
        <f ca="1">VLOOKUP(S65,Сортировка!A:B,2,0)</f>
        <v>9</v>
      </c>
    </row>
    <row r="66" spans="1:22" ht="14.25" customHeight="1" x14ac:dyDescent="0.25">
      <c r="A66" s="13" t="s">
        <v>21</v>
      </c>
      <c r="B66" s="14" t="s">
        <v>176</v>
      </c>
      <c r="C66" s="15">
        <v>12696232</v>
      </c>
      <c r="D66" s="13" t="s">
        <v>33</v>
      </c>
      <c r="E66" s="13" t="s">
        <v>24</v>
      </c>
      <c r="F66" s="13" t="s">
        <v>30</v>
      </c>
      <c r="G66" s="13" t="s">
        <v>177</v>
      </c>
      <c r="H66" s="16">
        <f ca="1">IFERROR(VLOOKUP(C66,'Дни на ВБ'!A:C,3,0),"Нет продаж")</f>
        <v>1914</v>
      </c>
      <c r="I66" s="17">
        <v>127703</v>
      </c>
      <c r="J66" s="18">
        <f t="shared" si="0"/>
        <v>9.8246281223273325E-4</v>
      </c>
      <c r="K66" s="18">
        <v>0.96980448018367493</v>
      </c>
      <c r="L66" s="19" t="str">
        <f t="shared" si="1"/>
        <v>C</v>
      </c>
      <c r="M66" s="19" t="s">
        <v>60</v>
      </c>
      <c r="N66" s="19" t="b">
        <f t="shared" si="2"/>
        <v>1</v>
      </c>
      <c r="O66" s="19" t="s">
        <v>70</v>
      </c>
      <c r="P66" s="20" t="str">
        <f t="shared" si="3"/>
        <v>CZ</v>
      </c>
      <c r="Q66" s="19" t="str">
        <f>VLOOKUP(C66,'По кабинетам'!B:J,9,0)</f>
        <v>C</v>
      </c>
      <c r="R66" s="20" t="b">
        <f t="shared" si="4"/>
        <v>1</v>
      </c>
      <c r="S66" s="21" t="str">
        <f t="shared" ca="1" si="5"/>
        <v>CC</v>
      </c>
      <c r="T66" s="22">
        <f>IFERROR(VLOOKUP(C66,'Заказы за 3 месяца'!A:B,2,0),0)</f>
        <v>175098</v>
      </c>
      <c r="U66" s="23"/>
      <c r="V66" s="23">
        <f ca="1">VLOOKUP(S66,Сортировка!A:B,2,0)</f>
        <v>9</v>
      </c>
    </row>
    <row r="67" spans="1:22" ht="14.25" customHeight="1" x14ac:dyDescent="0.25">
      <c r="A67" s="13" t="s">
        <v>21</v>
      </c>
      <c r="B67" s="14" t="s">
        <v>178</v>
      </c>
      <c r="C67" s="24">
        <v>43488405</v>
      </c>
      <c r="D67" s="13" t="s">
        <v>33</v>
      </c>
      <c r="E67" s="13" t="s">
        <v>24</v>
      </c>
      <c r="F67" s="13" t="s">
        <v>25</v>
      </c>
      <c r="G67" s="13" t="s">
        <v>179</v>
      </c>
      <c r="H67" s="16">
        <f ca="1">IFERROR(VLOOKUP(C67,'Дни на ВБ'!A:C,3,0),"Нет продаж")</f>
        <v>1434</v>
      </c>
      <c r="I67" s="17">
        <v>117442</v>
      </c>
      <c r="J67" s="18">
        <f t="shared" si="0"/>
        <v>9.0352143328063295E-4</v>
      </c>
      <c r="K67" s="18">
        <v>0.9735733097912973</v>
      </c>
      <c r="L67" s="19" t="str">
        <f t="shared" si="1"/>
        <v>C</v>
      </c>
      <c r="M67" s="19" t="s">
        <v>60</v>
      </c>
      <c r="N67" s="19" t="b">
        <f t="shared" si="2"/>
        <v>1</v>
      </c>
      <c r="O67" s="19" t="s">
        <v>70</v>
      </c>
      <c r="P67" s="20" t="str">
        <f t="shared" si="3"/>
        <v>CZ</v>
      </c>
      <c r="Q67" s="19" t="str">
        <f>VLOOKUP(C67,'По кабинетам'!B:J,9,0)</f>
        <v>C</v>
      </c>
      <c r="R67" s="20" t="b">
        <f t="shared" si="4"/>
        <v>1</v>
      </c>
      <c r="S67" s="21" t="str">
        <f t="shared" ca="1" si="5"/>
        <v>CC</v>
      </c>
      <c r="T67" s="22">
        <f>IFERROR(VLOOKUP(C67,'Заказы за 3 месяца'!A:B,2,0),0)</f>
        <v>208358</v>
      </c>
      <c r="U67" s="23"/>
      <c r="V67" s="23">
        <f ca="1">VLOOKUP(S67,Сортировка!A:B,2,0)</f>
        <v>9</v>
      </c>
    </row>
    <row r="68" spans="1:22" ht="14.25" customHeight="1" x14ac:dyDescent="0.25">
      <c r="A68" s="13" t="s">
        <v>21</v>
      </c>
      <c r="B68" s="14" t="s">
        <v>180</v>
      </c>
      <c r="C68" s="15">
        <v>355758397</v>
      </c>
      <c r="D68" s="13" t="s">
        <v>74</v>
      </c>
      <c r="E68" s="13" t="s">
        <v>24</v>
      </c>
      <c r="F68" s="13" t="s">
        <v>30</v>
      </c>
      <c r="G68" s="13" t="s">
        <v>181</v>
      </c>
      <c r="H68" s="16">
        <f ca="1">IFERROR(VLOOKUP(C68,'Дни на ВБ'!A:C,3,0),"Нет продаж")</f>
        <v>183</v>
      </c>
      <c r="I68" s="17">
        <v>111879</v>
      </c>
      <c r="J68" s="18">
        <f t="shared" si="0"/>
        <v>8.6072337352909457E-4</v>
      </c>
      <c r="K68" s="18">
        <v>0.97443403316482635</v>
      </c>
      <c r="L68" s="19" t="str">
        <f t="shared" si="1"/>
        <v>C</v>
      </c>
      <c r="M68" s="19" t="s">
        <v>60</v>
      </c>
      <c r="N68" s="19" t="b">
        <f t="shared" si="2"/>
        <v>1</v>
      </c>
      <c r="O68" s="19" t="s">
        <v>70</v>
      </c>
      <c r="P68" s="20" t="str">
        <f t="shared" si="3"/>
        <v>CZ</v>
      </c>
      <c r="Q68" s="19" t="str">
        <f>VLOOKUP(C68,'По кабинетам'!B:J,9,0)</f>
        <v>C</v>
      </c>
      <c r="R68" s="20" t="b">
        <f t="shared" si="4"/>
        <v>1</v>
      </c>
      <c r="S68" s="21" t="str">
        <f t="shared" ca="1" si="5"/>
        <v>CC</v>
      </c>
      <c r="T68" s="22">
        <f>IFERROR(VLOOKUP(C68,'Заказы за 3 месяца'!A:B,2,0),0)</f>
        <v>213102</v>
      </c>
      <c r="U68" s="23"/>
      <c r="V68" s="23">
        <f ca="1">VLOOKUP(S68,Сортировка!A:B,2,0)</f>
        <v>9</v>
      </c>
    </row>
    <row r="69" spans="1:22" ht="14.25" customHeight="1" x14ac:dyDescent="0.25">
      <c r="A69" s="13" t="s">
        <v>21</v>
      </c>
      <c r="B69" s="14" t="s">
        <v>182</v>
      </c>
      <c r="C69" s="15">
        <v>255023448</v>
      </c>
      <c r="D69" s="13" t="s">
        <v>33</v>
      </c>
      <c r="E69" s="13" t="s">
        <v>24</v>
      </c>
      <c r="F69" s="13" t="s">
        <v>30</v>
      </c>
      <c r="G69" s="13" t="s">
        <v>183</v>
      </c>
      <c r="H69" s="16">
        <f ca="1">IFERROR(VLOOKUP(C69,'Дни на ВБ'!A:C,3,0),"Нет продаж")</f>
        <v>377</v>
      </c>
      <c r="I69" s="17">
        <v>107177</v>
      </c>
      <c r="J69" s="18">
        <f t="shared" si="0"/>
        <v>8.2454928096182276E-4</v>
      </c>
      <c r="K69" s="18">
        <v>0.97694522451509769</v>
      </c>
      <c r="L69" s="19" t="str">
        <f t="shared" si="1"/>
        <v>C</v>
      </c>
      <c r="M69" s="19" t="s">
        <v>60</v>
      </c>
      <c r="N69" s="19" t="b">
        <f t="shared" si="2"/>
        <v>1</v>
      </c>
      <c r="O69" s="19" t="s">
        <v>70</v>
      </c>
      <c r="P69" s="20" t="str">
        <f t="shared" si="3"/>
        <v>CZ</v>
      </c>
      <c r="Q69" s="19" t="str">
        <f>VLOOKUP(C69,'По кабинетам'!B:J,9,0)</f>
        <v>C</v>
      </c>
      <c r="R69" s="20" t="b">
        <f t="shared" si="4"/>
        <v>1</v>
      </c>
      <c r="S69" s="21" t="str">
        <f t="shared" ca="1" si="5"/>
        <v>CC</v>
      </c>
      <c r="T69" s="22">
        <f>IFERROR(VLOOKUP(C69,'Заказы за 3 месяца'!A:B,2,0),0)</f>
        <v>126965</v>
      </c>
      <c r="U69" s="23"/>
      <c r="V69" s="23">
        <f ca="1">VLOOKUP(S69,Сортировка!A:B,2,0)</f>
        <v>9</v>
      </c>
    </row>
    <row r="70" spans="1:22" ht="14.25" customHeight="1" x14ac:dyDescent="0.25">
      <c r="A70" s="13" t="s">
        <v>21</v>
      </c>
      <c r="B70" s="14" t="s">
        <v>184</v>
      </c>
      <c r="C70" s="24">
        <v>44120172</v>
      </c>
      <c r="D70" s="13" t="s">
        <v>33</v>
      </c>
      <c r="E70" s="13" t="s">
        <v>24</v>
      </c>
      <c r="F70" s="13" t="s">
        <v>25</v>
      </c>
      <c r="G70" s="13" t="s">
        <v>185</v>
      </c>
      <c r="H70" s="16">
        <f ca="1">IFERROR(VLOOKUP(C70,'Дни на ВБ'!A:C,3,0),"Нет продаж")</f>
        <v>1428</v>
      </c>
      <c r="I70" s="17">
        <v>105007</v>
      </c>
      <c r="J70" s="18">
        <f t="shared" si="0"/>
        <v>8.0785472952180158E-4</v>
      </c>
      <c r="K70" s="18">
        <v>0.97775307924461952</v>
      </c>
      <c r="L70" s="19" t="str">
        <f t="shared" si="1"/>
        <v>C</v>
      </c>
      <c r="M70" s="19" t="s">
        <v>60</v>
      </c>
      <c r="N70" s="19" t="b">
        <f t="shared" si="2"/>
        <v>1</v>
      </c>
      <c r="O70" s="19" t="s">
        <v>70</v>
      </c>
      <c r="P70" s="20" t="str">
        <f t="shared" si="3"/>
        <v>CZ</v>
      </c>
      <c r="Q70" s="19" t="str">
        <f>VLOOKUP(C70,'По кабинетам'!B:J,9,0)</f>
        <v>C</v>
      </c>
      <c r="R70" s="20" t="b">
        <f t="shared" si="4"/>
        <v>1</v>
      </c>
      <c r="S70" s="21" t="str">
        <f t="shared" ca="1" si="5"/>
        <v>CC</v>
      </c>
      <c r="T70" s="22">
        <f>IFERROR(VLOOKUP(C70,'Заказы за 3 месяца'!A:B,2,0),0)</f>
        <v>95028</v>
      </c>
      <c r="U70" s="23"/>
      <c r="V70" s="23">
        <f ca="1">VLOOKUP(S70,Сортировка!A:B,2,0)</f>
        <v>9</v>
      </c>
    </row>
    <row r="71" spans="1:22" ht="14.25" customHeight="1" x14ac:dyDescent="0.25">
      <c r="A71" s="13" t="s">
        <v>21</v>
      </c>
      <c r="B71" s="14" t="s">
        <v>186</v>
      </c>
      <c r="C71" s="24">
        <v>260897259</v>
      </c>
      <c r="D71" s="13" t="s">
        <v>33</v>
      </c>
      <c r="E71" s="13" t="s">
        <v>24</v>
      </c>
      <c r="F71" s="13" t="s">
        <v>187</v>
      </c>
      <c r="G71" s="13" t="s">
        <v>188</v>
      </c>
      <c r="H71" s="16">
        <f ca="1">IFERROR(VLOOKUP(C71,'Дни на ВБ'!A:C,3,0),"Нет продаж")</f>
        <v>342</v>
      </c>
      <c r="I71" s="17">
        <v>100039</v>
      </c>
      <c r="J71" s="18">
        <f t="shared" si="0"/>
        <v>7.6963420806833366E-4</v>
      </c>
      <c r="K71" s="18">
        <v>0.97931160409497475</v>
      </c>
      <c r="L71" s="19" t="str">
        <f t="shared" si="1"/>
        <v>C</v>
      </c>
      <c r="M71" s="19" t="s">
        <v>60</v>
      </c>
      <c r="N71" s="19" t="b">
        <f t="shared" si="2"/>
        <v>1</v>
      </c>
      <c r="O71" s="19" t="s">
        <v>70</v>
      </c>
      <c r="P71" s="20" t="str">
        <f t="shared" si="3"/>
        <v>CZ</v>
      </c>
      <c r="Q71" s="19" t="str">
        <f>VLOOKUP(C71,'По кабинетам'!B:J,9,0)</f>
        <v>C</v>
      </c>
      <c r="R71" s="20" t="b">
        <f t="shared" si="4"/>
        <v>1</v>
      </c>
      <c r="S71" s="21" t="str">
        <f t="shared" ca="1" si="5"/>
        <v>CC</v>
      </c>
      <c r="T71" s="22">
        <f>IFERROR(VLOOKUP(C71,'Заказы за 3 месяца'!A:B,2,0),0)</f>
        <v>62454</v>
      </c>
      <c r="U71" s="23"/>
      <c r="V71" s="23">
        <f ca="1">VLOOKUP(S71,Сортировка!A:B,2,0)</f>
        <v>9</v>
      </c>
    </row>
    <row r="72" spans="1:22" ht="14.25" customHeight="1" x14ac:dyDescent="0.25">
      <c r="A72" s="13" t="s">
        <v>21</v>
      </c>
      <c r="B72" s="14" t="s">
        <v>189</v>
      </c>
      <c r="C72" s="24">
        <v>44114212</v>
      </c>
      <c r="D72" s="13" t="s">
        <v>33</v>
      </c>
      <c r="E72" s="13" t="s">
        <v>24</v>
      </c>
      <c r="F72" s="13" t="s">
        <v>25</v>
      </c>
      <c r="G72" s="13" t="s">
        <v>190</v>
      </c>
      <c r="H72" s="16">
        <f ca="1">IFERROR(VLOOKUP(C72,'Дни на ВБ'!A:C,3,0),"Нет продаж")</f>
        <v>1428</v>
      </c>
      <c r="I72" s="17">
        <v>98962</v>
      </c>
      <c r="J72" s="18">
        <f t="shared" si="0"/>
        <v>7.6134847908174239E-4</v>
      </c>
      <c r="K72" s="18">
        <v>0.98007295257405647</v>
      </c>
      <c r="L72" s="19" t="str">
        <f t="shared" si="1"/>
        <v>C</v>
      </c>
      <c r="M72" s="19" t="s">
        <v>60</v>
      </c>
      <c r="N72" s="19" t="b">
        <f t="shared" si="2"/>
        <v>1</v>
      </c>
      <c r="O72" s="19" t="s">
        <v>70</v>
      </c>
      <c r="P72" s="20" t="str">
        <f t="shared" si="3"/>
        <v>CZ</v>
      </c>
      <c r="Q72" s="19" t="str">
        <f>VLOOKUP(C72,'По кабинетам'!B:J,9,0)</f>
        <v>C</v>
      </c>
      <c r="R72" s="20" t="b">
        <f t="shared" si="4"/>
        <v>1</v>
      </c>
      <c r="S72" s="21" t="str">
        <f t="shared" ca="1" si="5"/>
        <v>CC</v>
      </c>
      <c r="T72" s="22">
        <f>IFERROR(VLOOKUP(C72,'Заказы за 3 месяца'!A:B,2,0),0)</f>
        <v>115709</v>
      </c>
      <c r="U72" s="23"/>
      <c r="V72" s="23">
        <f ca="1">VLOOKUP(S72,Сортировка!A:B,2,0)</f>
        <v>9</v>
      </c>
    </row>
    <row r="73" spans="1:22" ht="14.25" customHeight="1" x14ac:dyDescent="0.25">
      <c r="A73" s="13" t="s">
        <v>21</v>
      </c>
      <c r="B73" s="14" t="s">
        <v>191</v>
      </c>
      <c r="C73" s="24">
        <v>258373342</v>
      </c>
      <c r="D73" s="13" t="s">
        <v>33</v>
      </c>
      <c r="E73" s="13" t="s">
        <v>24</v>
      </c>
      <c r="F73" s="13" t="s">
        <v>161</v>
      </c>
      <c r="G73" s="13" t="s">
        <v>192</v>
      </c>
      <c r="H73" s="16">
        <f ca="1">IFERROR(VLOOKUP(C73,'Дни на ВБ'!A:C,3,0),"Нет продаж")</f>
        <v>369</v>
      </c>
      <c r="I73" s="17">
        <v>90970</v>
      </c>
      <c r="J73" s="18">
        <f t="shared" si="0"/>
        <v>6.9986329239572873E-4</v>
      </c>
      <c r="K73" s="18">
        <v>0.98221003979857935</v>
      </c>
      <c r="L73" s="19" t="str">
        <f t="shared" si="1"/>
        <v>C</v>
      </c>
      <c r="M73" s="19" t="s">
        <v>60</v>
      </c>
      <c r="N73" s="19" t="b">
        <f t="shared" si="2"/>
        <v>1</v>
      </c>
      <c r="O73" s="19" t="s">
        <v>70</v>
      </c>
      <c r="P73" s="20" t="str">
        <f t="shared" si="3"/>
        <v>CZ</v>
      </c>
      <c r="Q73" s="19" t="str">
        <f>VLOOKUP(C73,'По кабинетам'!B:J,9,0)</f>
        <v>C</v>
      </c>
      <c r="R73" s="20" t="b">
        <f t="shared" si="4"/>
        <v>1</v>
      </c>
      <c r="S73" s="21" t="str">
        <f t="shared" ca="1" si="5"/>
        <v>CC</v>
      </c>
      <c r="T73" s="22">
        <f>IFERROR(VLOOKUP(C73,'Заказы за 3 месяца'!A:B,2,0),0)</f>
        <v>142414</v>
      </c>
      <c r="U73" s="23"/>
      <c r="V73" s="23">
        <f ca="1">VLOOKUP(S73,Сортировка!A:B,2,0)</f>
        <v>9</v>
      </c>
    </row>
    <row r="74" spans="1:22" ht="14.25" customHeight="1" x14ac:dyDescent="0.25">
      <c r="A74" s="13" t="s">
        <v>21</v>
      </c>
      <c r="B74" s="14" t="s">
        <v>193</v>
      </c>
      <c r="C74" s="15">
        <v>152455055</v>
      </c>
      <c r="D74" s="13" t="s">
        <v>39</v>
      </c>
      <c r="E74" s="13" t="s">
        <v>24</v>
      </c>
      <c r="F74" s="13" t="s">
        <v>30</v>
      </c>
      <c r="G74" s="13" t="s">
        <v>194</v>
      </c>
      <c r="H74" s="16">
        <f ca="1">IFERROR(VLOOKUP(C74,'Дни на ВБ'!A:C,3,0),"Нет продаж")</f>
        <v>902</v>
      </c>
      <c r="I74" s="17">
        <v>84345</v>
      </c>
      <c r="J74" s="18">
        <f t="shared" si="0"/>
        <v>6.4889490378276066E-4</v>
      </c>
      <c r="K74" s="18">
        <v>0.98354618860774845</v>
      </c>
      <c r="L74" s="19" t="str">
        <f t="shared" si="1"/>
        <v>C</v>
      </c>
      <c r="M74" s="19" t="s">
        <v>60</v>
      </c>
      <c r="N74" s="19" t="b">
        <f t="shared" si="2"/>
        <v>1</v>
      </c>
      <c r="O74" s="19" t="s">
        <v>70</v>
      </c>
      <c r="P74" s="20" t="str">
        <f t="shared" si="3"/>
        <v>CZ</v>
      </c>
      <c r="Q74" s="19" t="str">
        <f>VLOOKUP(C74,'По кабинетам'!B:J,9,0)</f>
        <v>C</v>
      </c>
      <c r="R74" s="20" t="b">
        <f t="shared" si="4"/>
        <v>1</v>
      </c>
      <c r="S74" s="21" t="str">
        <f t="shared" ca="1" si="5"/>
        <v>CC</v>
      </c>
      <c r="T74" s="22">
        <f>IFERROR(VLOOKUP(C74,'Заказы за 3 месяца'!A:B,2,0),0)</f>
        <v>120216</v>
      </c>
      <c r="U74" s="23"/>
      <c r="V74" s="23">
        <f ca="1">VLOOKUP(S74,Сортировка!A:B,2,0)</f>
        <v>9</v>
      </c>
    </row>
    <row r="75" spans="1:22" ht="14.25" customHeight="1" x14ac:dyDescent="0.25">
      <c r="A75" s="13" t="s">
        <v>21</v>
      </c>
      <c r="B75" s="14" t="s">
        <v>195</v>
      </c>
      <c r="C75" s="15">
        <v>225871405</v>
      </c>
      <c r="D75" s="13" t="s">
        <v>74</v>
      </c>
      <c r="E75" s="13" t="s">
        <v>24</v>
      </c>
      <c r="F75" s="13" t="s">
        <v>30</v>
      </c>
      <c r="G75" s="13" t="s">
        <v>196</v>
      </c>
      <c r="H75" s="16">
        <f ca="1">IFERROR(VLOOKUP(C75,'Дни на ВБ'!A:C,3,0),"Нет продаж")</f>
        <v>359</v>
      </c>
      <c r="I75" s="17">
        <v>82946</v>
      </c>
      <c r="J75" s="18">
        <f t="shared" si="0"/>
        <v>6.3813191877603735E-4</v>
      </c>
      <c r="K75" s="18">
        <v>0.98418432052652449</v>
      </c>
      <c r="L75" s="19" t="str">
        <f t="shared" si="1"/>
        <v>C</v>
      </c>
      <c r="M75" s="19" t="s">
        <v>60</v>
      </c>
      <c r="N75" s="19" t="b">
        <f t="shared" si="2"/>
        <v>1</v>
      </c>
      <c r="O75" s="19" t="s">
        <v>70</v>
      </c>
      <c r="P75" s="20" t="str">
        <f t="shared" si="3"/>
        <v>CZ</v>
      </c>
      <c r="Q75" s="19" t="str">
        <f>VLOOKUP(C75,'По кабинетам'!B:J,9,0)</f>
        <v>C</v>
      </c>
      <c r="R75" s="20" t="b">
        <f t="shared" si="4"/>
        <v>1</v>
      </c>
      <c r="S75" s="21" t="str">
        <f t="shared" ca="1" si="5"/>
        <v>CC</v>
      </c>
      <c r="T75" s="22">
        <f>IFERROR(VLOOKUP(C75,'Заказы за 3 месяца'!A:B,2,0),0)</f>
        <v>218381</v>
      </c>
      <c r="U75" s="23"/>
      <c r="V75" s="23">
        <f ca="1">VLOOKUP(S75,Сортировка!A:B,2,0)</f>
        <v>9</v>
      </c>
    </row>
    <row r="76" spans="1:22" ht="14.25" customHeight="1" x14ac:dyDescent="0.25">
      <c r="A76" s="13" t="s">
        <v>21</v>
      </c>
      <c r="B76" s="14" t="s">
        <v>197</v>
      </c>
      <c r="C76" s="24">
        <v>268756199</v>
      </c>
      <c r="D76" s="13" t="s">
        <v>33</v>
      </c>
      <c r="E76" s="13" t="s">
        <v>24</v>
      </c>
      <c r="F76" s="13" t="s">
        <v>30</v>
      </c>
      <c r="G76" s="13" t="s">
        <v>198</v>
      </c>
      <c r="H76" s="16">
        <f ca="1">IFERROR(VLOOKUP(C76,'Дни на ВБ'!A:C,3,0),"Нет продаж")</f>
        <v>328</v>
      </c>
      <c r="I76" s="17">
        <v>67396</v>
      </c>
      <c r="J76" s="18">
        <f t="shared" si="0"/>
        <v>5.1850045569201426E-4</v>
      </c>
      <c r="K76" s="18">
        <v>0.98711129852775259</v>
      </c>
      <c r="L76" s="19" t="str">
        <f t="shared" si="1"/>
        <v>C</v>
      </c>
      <c r="M76" s="19" t="s">
        <v>60</v>
      </c>
      <c r="N76" s="19" t="b">
        <f t="shared" si="2"/>
        <v>1</v>
      </c>
      <c r="O76" s="19" t="s">
        <v>70</v>
      </c>
      <c r="P76" s="20" t="str">
        <f t="shared" si="3"/>
        <v>CZ</v>
      </c>
      <c r="Q76" s="19" t="str">
        <f>VLOOKUP(C76,'По кабинетам'!B:J,9,0)</f>
        <v>C</v>
      </c>
      <c r="R76" s="20" t="b">
        <f t="shared" si="4"/>
        <v>1</v>
      </c>
      <c r="S76" s="21" t="str">
        <f t="shared" ca="1" si="5"/>
        <v>CC</v>
      </c>
      <c r="T76" s="22">
        <f>IFERROR(VLOOKUP(C76,'Заказы за 3 месяца'!A:B,2,0),0)</f>
        <v>130931</v>
      </c>
      <c r="U76" s="23"/>
      <c r="V76" s="23">
        <f ca="1">VLOOKUP(S76,Сортировка!A:B,2,0)</f>
        <v>9</v>
      </c>
    </row>
    <row r="77" spans="1:22" ht="14.25" customHeight="1" x14ac:dyDescent="0.25">
      <c r="A77" s="13" t="s">
        <v>21</v>
      </c>
      <c r="B77" s="14" t="s">
        <v>199</v>
      </c>
      <c r="C77" s="24">
        <v>113351622</v>
      </c>
      <c r="D77" s="13" t="s">
        <v>33</v>
      </c>
      <c r="E77" s="13" t="s">
        <v>24</v>
      </c>
      <c r="F77" s="13" t="s">
        <v>30</v>
      </c>
      <c r="G77" s="13" t="s">
        <v>200</v>
      </c>
      <c r="H77" s="16">
        <f ca="1">IFERROR(VLOOKUP(C77,'Дни на ВБ'!A:C,3,0),"Нет продаж")</f>
        <v>1155</v>
      </c>
      <c r="I77" s="17">
        <v>66967</v>
      </c>
      <c r="J77" s="18">
        <f t="shared" si="0"/>
        <v>5.1520001211239719E-4</v>
      </c>
      <c r="K77" s="18">
        <v>0.98762649853986495</v>
      </c>
      <c r="L77" s="19" t="str">
        <f t="shared" si="1"/>
        <v>C</v>
      </c>
      <c r="M77" s="19" t="s">
        <v>60</v>
      </c>
      <c r="N77" s="19" t="b">
        <f t="shared" si="2"/>
        <v>1</v>
      </c>
      <c r="O77" s="19" t="s">
        <v>70</v>
      </c>
      <c r="P77" s="20" t="str">
        <f t="shared" si="3"/>
        <v>CZ</v>
      </c>
      <c r="Q77" s="19" t="str">
        <f>VLOOKUP(C77,'По кабинетам'!B:J,9,0)</f>
        <v>C</v>
      </c>
      <c r="R77" s="20" t="b">
        <f t="shared" si="4"/>
        <v>1</v>
      </c>
      <c r="S77" s="21" t="str">
        <f t="shared" ca="1" si="5"/>
        <v>CC</v>
      </c>
      <c r="T77" s="22">
        <f>IFERROR(VLOOKUP(C77,'Заказы за 3 месяца'!A:B,2,0),0)</f>
        <v>88366</v>
      </c>
      <c r="U77" s="23"/>
      <c r="V77" s="23">
        <f ca="1">VLOOKUP(S77,Сортировка!A:B,2,0)</f>
        <v>9</v>
      </c>
    </row>
    <row r="78" spans="1:22" ht="14.25" customHeight="1" x14ac:dyDescent="0.25">
      <c r="A78" s="13" t="s">
        <v>21</v>
      </c>
      <c r="B78" s="14" t="s">
        <v>201</v>
      </c>
      <c r="C78" s="15">
        <v>263516753</v>
      </c>
      <c r="D78" s="13" t="s">
        <v>33</v>
      </c>
      <c r="E78" s="13" t="s">
        <v>24</v>
      </c>
      <c r="F78" s="13" t="s">
        <v>62</v>
      </c>
      <c r="G78" s="13" t="s">
        <v>202</v>
      </c>
      <c r="H78" s="16">
        <f ca="1">IFERROR(VLOOKUP(C78,'Дни на ВБ'!A:C,3,0),"Нет продаж")</f>
        <v>346</v>
      </c>
      <c r="I78" s="17">
        <v>65440</v>
      </c>
      <c r="J78" s="18">
        <f t="shared" si="0"/>
        <v>5.0345227937096282E-4</v>
      </c>
      <c r="K78" s="18">
        <v>0.98812995081923594</v>
      </c>
      <c r="L78" s="19" t="str">
        <f t="shared" si="1"/>
        <v>C</v>
      </c>
      <c r="M78" s="19" t="s">
        <v>60</v>
      </c>
      <c r="N78" s="19" t="b">
        <f t="shared" si="2"/>
        <v>1</v>
      </c>
      <c r="O78" s="19" t="s">
        <v>70</v>
      </c>
      <c r="P78" s="20" t="str">
        <f t="shared" si="3"/>
        <v>CZ</v>
      </c>
      <c r="Q78" s="19" t="str">
        <f>VLOOKUP(C78,'По кабинетам'!B:J,9,0)</f>
        <v>C</v>
      </c>
      <c r="R78" s="20" t="b">
        <f t="shared" si="4"/>
        <v>1</v>
      </c>
      <c r="S78" s="21" t="str">
        <f t="shared" ca="1" si="5"/>
        <v>CC</v>
      </c>
      <c r="T78" s="22">
        <f>IFERROR(VLOOKUP(C78,'Заказы за 3 месяца'!A:B,2,0),0)</f>
        <v>121275</v>
      </c>
      <c r="U78" s="23"/>
      <c r="V78" s="23">
        <f ca="1">VLOOKUP(S78,Сортировка!A:B,2,0)</f>
        <v>9</v>
      </c>
    </row>
    <row r="79" spans="1:22" ht="14.25" customHeight="1" x14ac:dyDescent="0.25">
      <c r="A79" s="13" t="s">
        <v>21</v>
      </c>
      <c r="B79" s="14" t="s">
        <v>203</v>
      </c>
      <c r="C79" s="24">
        <v>218991470</v>
      </c>
      <c r="D79" s="13" t="s">
        <v>33</v>
      </c>
      <c r="E79" s="13" t="s">
        <v>24</v>
      </c>
      <c r="F79" s="13" t="s">
        <v>30</v>
      </c>
      <c r="G79" s="13" t="s">
        <v>204</v>
      </c>
      <c r="H79" s="16">
        <f ca="1">IFERROR(VLOOKUP(C79,'Дни на ВБ'!A:C,3,0),"Нет продаж")</f>
        <v>525</v>
      </c>
      <c r="I79" s="17">
        <v>51629</v>
      </c>
      <c r="J79" s="18">
        <f t="shared" si="0"/>
        <v>3.9719953746398899E-4</v>
      </c>
      <c r="K79" s="18">
        <v>0.98941621600096863</v>
      </c>
      <c r="L79" s="19" t="str">
        <f t="shared" si="1"/>
        <v>C</v>
      </c>
      <c r="M79" s="19" t="s">
        <v>60</v>
      </c>
      <c r="N79" s="19" t="b">
        <f t="shared" si="2"/>
        <v>1</v>
      </c>
      <c r="O79" s="19" t="s">
        <v>70</v>
      </c>
      <c r="P79" s="20" t="str">
        <f t="shared" si="3"/>
        <v>CZ</v>
      </c>
      <c r="Q79" s="19" t="str">
        <f>VLOOKUP(C79,'По кабинетам'!B:J,9,0)</f>
        <v>C</v>
      </c>
      <c r="R79" s="20" t="b">
        <f t="shared" si="4"/>
        <v>1</v>
      </c>
      <c r="S79" s="21" t="str">
        <f t="shared" ca="1" si="5"/>
        <v>CC</v>
      </c>
      <c r="T79" s="22">
        <f>IFERROR(VLOOKUP(C79,'Заказы за 3 месяца'!A:B,2,0),0)</f>
        <v>69234</v>
      </c>
      <c r="U79" s="23"/>
      <c r="V79" s="23">
        <f ca="1">VLOOKUP(S79,Сортировка!A:B,2,0)</f>
        <v>9</v>
      </c>
    </row>
    <row r="80" spans="1:22" ht="14.25" customHeight="1" x14ac:dyDescent="0.25">
      <c r="A80" s="13" t="s">
        <v>21</v>
      </c>
      <c r="B80" s="14" t="s">
        <v>205</v>
      </c>
      <c r="C80" s="24">
        <v>144454685</v>
      </c>
      <c r="D80" s="13" t="s">
        <v>33</v>
      </c>
      <c r="E80" s="13" t="s">
        <v>24</v>
      </c>
      <c r="F80" s="13" t="s">
        <v>83</v>
      </c>
      <c r="G80" s="13" t="s">
        <v>206</v>
      </c>
      <c r="H80" s="16">
        <f ca="1">IFERROR(VLOOKUP(C80,'Дни на ВБ'!A:C,3,0),"Нет продаж")</f>
        <v>960</v>
      </c>
      <c r="I80" s="17">
        <v>50168</v>
      </c>
      <c r="J80" s="18">
        <f t="shared" si="0"/>
        <v>3.8595956527326505E-4</v>
      </c>
      <c r="K80" s="18">
        <v>0.99019777488863703</v>
      </c>
      <c r="L80" s="19" t="str">
        <f t="shared" si="1"/>
        <v>C</v>
      </c>
      <c r="M80" s="19" t="s">
        <v>60</v>
      </c>
      <c r="N80" s="19" t="b">
        <f t="shared" si="2"/>
        <v>1</v>
      </c>
      <c r="O80" s="19" t="s">
        <v>70</v>
      </c>
      <c r="P80" s="20" t="str">
        <f t="shared" si="3"/>
        <v>CZ</v>
      </c>
      <c r="Q80" s="19" t="str">
        <f>VLOOKUP(C80,'По кабинетам'!B:J,9,0)</f>
        <v>C</v>
      </c>
      <c r="R80" s="20" t="b">
        <f t="shared" si="4"/>
        <v>1</v>
      </c>
      <c r="S80" s="21" t="str">
        <f t="shared" ca="1" si="5"/>
        <v>CC</v>
      </c>
      <c r="T80" s="22">
        <f>IFERROR(VLOOKUP(C80,'Заказы за 3 месяца'!A:B,2,0),0)</f>
        <v>78360</v>
      </c>
      <c r="U80" s="23"/>
      <c r="V80" s="23">
        <f ca="1">VLOOKUP(S80,Сортировка!A:B,2,0)</f>
        <v>9</v>
      </c>
    </row>
    <row r="81" spans="1:22" ht="14.25" customHeight="1" x14ac:dyDescent="0.25">
      <c r="A81" s="13" t="s">
        <v>21</v>
      </c>
      <c r="B81" s="14" t="s">
        <v>207</v>
      </c>
      <c r="C81" s="24">
        <v>258365080</v>
      </c>
      <c r="D81" s="13" t="s">
        <v>33</v>
      </c>
      <c r="E81" s="13" t="s">
        <v>24</v>
      </c>
      <c r="F81" s="13" t="s">
        <v>161</v>
      </c>
      <c r="G81" s="13" t="s">
        <v>208</v>
      </c>
      <c r="H81" s="16">
        <f ca="1">IFERROR(VLOOKUP(C81,'Дни на ВБ'!A:C,3,0),"Нет продаж")</f>
        <v>370</v>
      </c>
      <c r="I81" s="17">
        <v>39738</v>
      </c>
      <c r="J81" s="18">
        <f t="shared" si="0"/>
        <v>3.057180115776791E-4</v>
      </c>
      <c r="K81" s="18">
        <v>0.99361064127018639</v>
      </c>
      <c r="L81" s="19" t="str">
        <f t="shared" si="1"/>
        <v>C</v>
      </c>
      <c r="M81" s="19" t="s">
        <v>60</v>
      </c>
      <c r="N81" s="19" t="b">
        <f t="shared" si="2"/>
        <v>1</v>
      </c>
      <c r="O81" s="19" t="s">
        <v>70</v>
      </c>
      <c r="P81" s="20" t="str">
        <f t="shared" si="3"/>
        <v>CZ</v>
      </c>
      <c r="Q81" s="19" t="str">
        <f>VLOOKUP(C81,'По кабинетам'!B:J,9,0)</f>
        <v>C</v>
      </c>
      <c r="R81" s="20" t="b">
        <f t="shared" si="4"/>
        <v>1</v>
      </c>
      <c r="S81" s="21" t="str">
        <f t="shared" ca="1" si="5"/>
        <v>CC</v>
      </c>
      <c r="T81" s="22">
        <f>IFERROR(VLOOKUP(C81,'Заказы за 3 месяца'!A:B,2,0),0)</f>
        <v>86265</v>
      </c>
      <c r="U81" s="23"/>
      <c r="V81" s="23">
        <f ca="1">VLOOKUP(S81,Сортировка!A:B,2,0)</f>
        <v>9</v>
      </c>
    </row>
    <row r="82" spans="1:22" ht="14.25" customHeight="1" x14ac:dyDescent="0.25">
      <c r="A82" s="13" t="s">
        <v>21</v>
      </c>
      <c r="B82" s="14" t="s">
        <v>209</v>
      </c>
      <c r="C82" s="24">
        <v>144449492</v>
      </c>
      <c r="D82" s="13" t="s">
        <v>33</v>
      </c>
      <c r="E82" s="13" t="s">
        <v>24</v>
      </c>
      <c r="F82" s="13" t="s">
        <v>83</v>
      </c>
      <c r="G82" s="13" t="s">
        <v>210</v>
      </c>
      <c r="H82" s="16">
        <f ca="1">IFERROR(VLOOKUP(C82,'Дни на ВБ'!A:C,3,0),"Нет продаж")</f>
        <v>960</v>
      </c>
      <c r="I82" s="17">
        <v>28568</v>
      </c>
      <c r="J82" s="18">
        <f t="shared" si="0"/>
        <v>2.1978338504079564E-4</v>
      </c>
      <c r="K82" s="18">
        <v>0.99509692564219066</v>
      </c>
      <c r="L82" s="19" t="str">
        <f t="shared" si="1"/>
        <v>C</v>
      </c>
      <c r="M82" s="19" t="s">
        <v>60</v>
      </c>
      <c r="N82" s="19" t="b">
        <f t="shared" si="2"/>
        <v>1</v>
      </c>
      <c r="O82" s="19" t="s">
        <v>70</v>
      </c>
      <c r="P82" s="20" t="str">
        <f t="shared" si="3"/>
        <v>CZ</v>
      </c>
      <c r="Q82" s="19" t="str">
        <f>VLOOKUP(C82,'По кабинетам'!B:J,9,0)</f>
        <v>C</v>
      </c>
      <c r="R82" s="20" t="b">
        <f t="shared" si="4"/>
        <v>1</v>
      </c>
      <c r="S82" s="21" t="str">
        <f t="shared" ca="1" si="5"/>
        <v>CC</v>
      </c>
      <c r="T82" s="22">
        <f>IFERROR(VLOOKUP(C82,'Заказы за 3 месяца'!A:B,2,0),0)</f>
        <v>38086</v>
      </c>
      <c r="U82" s="23"/>
      <c r="V82" s="23">
        <f ca="1">VLOOKUP(S82,Сортировка!A:B,2,0)</f>
        <v>9</v>
      </c>
    </row>
    <row r="83" spans="1:22" ht="14.25" customHeight="1" x14ac:dyDescent="0.25">
      <c r="A83" s="13" t="s">
        <v>21</v>
      </c>
      <c r="B83" s="14" t="s">
        <v>211</v>
      </c>
      <c r="C83" s="15">
        <v>268776078</v>
      </c>
      <c r="D83" s="13" t="s">
        <v>33</v>
      </c>
      <c r="E83" s="13" t="s">
        <v>24</v>
      </c>
      <c r="F83" s="13" t="s">
        <v>30</v>
      </c>
      <c r="G83" s="13" t="s">
        <v>212</v>
      </c>
      <c r="H83" s="16">
        <f ca="1">IFERROR(VLOOKUP(C83,'Дни на ВБ'!A:C,3,0),"Нет продаж")</f>
        <v>327</v>
      </c>
      <c r="I83" s="17">
        <v>24554</v>
      </c>
      <c r="J83" s="18">
        <f t="shared" si="0"/>
        <v>1.8890231154759508E-4</v>
      </c>
      <c r="K83" s="18">
        <v>0.99609687542005632</v>
      </c>
      <c r="L83" s="19" t="str">
        <f t="shared" si="1"/>
        <v>C</v>
      </c>
      <c r="M83" s="19" t="s">
        <v>60</v>
      </c>
      <c r="N83" s="19" t="b">
        <f t="shared" si="2"/>
        <v>1</v>
      </c>
      <c r="O83" s="19" t="s">
        <v>70</v>
      </c>
      <c r="P83" s="20" t="str">
        <f t="shared" si="3"/>
        <v>CZ</v>
      </c>
      <c r="Q83" s="19" t="str">
        <f>VLOOKUP(C83,'По кабинетам'!B:J,9,0)</f>
        <v>C</v>
      </c>
      <c r="R83" s="20" t="b">
        <f t="shared" si="4"/>
        <v>1</v>
      </c>
      <c r="S83" s="21" t="str">
        <f t="shared" ca="1" si="5"/>
        <v>CC</v>
      </c>
      <c r="T83" s="22">
        <f>IFERROR(VLOOKUP(C83,'Заказы за 3 месяца'!A:B,2,0),0)</f>
        <v>63515</v>
      </c>
      <c r="U83" s="23"/>
      <c r="V83" s="23">
        <f ca="1">VLOOKUP(S83,Сортировка!A:B,2,0)</f>
        <v>9</v>
      </c>
    </row>
    <row r="84" spans="1:22" ht="14.25" customHeight="1" x14ac:dyDescent="0.25">
      <c r="A84" s="13" t="s">
        <v>21</v>
      </c>
      <c r="B84" s="14" t="s">
        <v>213</v>
      </c>
      <c r="C84" s="24">
        <v>431789111</v>
      </c>
      <c r="D84" s="13" t="s">
        <v>101</v>
      </c>
      <c r="E84" s="13" t="s">
        <v>24</v>
      </c>
      <c r="F84" s="13" t="s">
        <v>214</v>
      </c>
      <c r="G84" s="13" t="s">
        <v>215</v>
      </c>
      <c r="H84" s="16">
        <f ca="1">IFERROR(VLOOKUP(C84,'Дни на ВБ'!A:C,3,0),"Нет продаж")</f>
        <v>104</v>
      </c>
      <c r="I84" s="17">
        <v>22302</v>
      </c>
      <c r="J84" s="18">
        <f t="shared" si="0"/>
        <v>1.7157690609002465E-4</v>
      </c>
      <c r="K84" s="18">
        <v>0.99645602368958375</v>
      </c>
      <c r="L84" s="19" t="str">
        <f t="shared" si="1"/>
        <v>C</v>
      </c>
      <c r="M84" s="19" t="s">
        <v>60</v>
      </c>
      <c r="N84" s="19" t="b">
        <f t="shared" si="2"/>
        <v>1</v>
      </c>
      <c r="O84" s="19" t="s">
        <v>70</v>
      </c>
      <c r="P84" s="20" t="str">
        <f t="shared" si="3"/>
        <v>CZ</v>
      </c>
      <c r="Q84" s="19" t="str">
        <f>VLOOKUP(C84,'По кабинетам'!B:J,9,0)</f>
        <v>C</v>
      </c>
      <c r="R84" s="20" t="b">
        <f t="shared" si="4"/>
        <v>1</v>
      </c>
      <c r="S84" s="21" t="str">
        <f t="shared" ca="1" si="5"/>
        <v>CC</v>
      </c>
      <c r="T84" s="22">
        <f>IFERROR(VLOOKUP(C84,'Заказы за 3 месяца'!A:B,2,0),0)</f>
        <v>17422</v>
      </c>
      <c r="U84" s="23"/>
      <c r="V84" s="23">
        <f ca="1">VLOOKUP(S84,Сортировка!A:B,2,0)</f>
        <v>9</v>
      </c>
    </row>
    <row r="85" spans="1:22" ht="14.25" customHeight="1" x14ac:dyDescent="0.25">
      <c r="A85" s="13" t="s">
        <v>21</v>
      </c>
      <c r="B85" s="14" t="s">
        <v>216</v>
      </c>
      <c r="C85" s="24">
        <v>40635204</v>
      </c>
      <c r="D85" s="13" t="s">
        <v>33</v>
      </c>
      <c r="E85" s="13" t="s">
        <v>24</v>
      </c>
      <c r="F85" s="13" t="s">
        <v>30</v>
      </c>
      <c r="G85" s="13" t="s">
        <v>217</v>
      </c>
      <c r="H85" s="16">
        <f ca="1">IFERROR(VLOOKUP(C85,'Дни на ВБ'!A:C,3,0),"Нет продаж")</f>
        <v>1457</v>
      </c>
      <c r="I85" s="17">
        <v>21140</v>
      </c>
      <c r="J85" s="18">
        <f t="shared" si="0"/>
        <v>1.62637243060852E-4</v>
      </c>
      <c r="K85" s="18">
        <v>0.99678612190093718</v>
      </c>
      <c r="L85" s="19" t="str">
        <f t="shared" si="1"/>
        <v>C</v>
      </c>
      <c r="M85" s="19" t="s">
        <v>60</v>
      </c>
      <c r="N85" s="19" t="b">
        <f t="shared" si="2"/>
        <v>1</v>
      </c>
      <c r="O85" s="19" t="s">
        <v>70</v>
      </c>
      <c r="P85" s="20" t="str">
        <f t="shared" si="3"/>
        <v>CZ</v>
      </c>
      <c r="Q85" s="19" t="str">
        <f>VLOOKUP(C85,'По кабинетам'!B:J,9,0)</f>
        <v>C</v>
      </c>
      <c r="R85" s="20" t="b">
        <f t="shared" si="4"/>
        <v>1</v>
      </c>
      <c r="S85" s="21" t="str">
        <f t="shared" ca="1" si="5"/>
        <v>CC</v>
      </c>
      <c r="T85" s="22">
        <f>IFERROR(VLOOKUP(C85,'Заказы за 3 месяца'!A:B,2,0),0)</f>
        <v>67147</v>
      </c>
      <c r="U85" s="23"/>
      <c r="V85" s="23">
        <f ca="1">VLOOKUP(S85,Сортировка!A:B,2,0)</f>
        <v>9</v>
      </c>
    </row>
    <row r="86" spans="1:22" ht="14.25" customHeight="1" x14ac:dyDescent="0.25">
      <c r="A86" s="13" t="s">
        <v>21</v>
      </c>
      <c r="B86" s="14" t="s">
        <v>218</v>
      </c>
      <c r="C86" s="15">
        <v>268809639</v>
      </c>
      <c r="D86" s="13" t="s">
        <v>33</v>
      </c>
      <c r="E86" s="13" t="s">
        <v>24</v>
      </c>
      <c r="F86" s="13" t="s">
        <v>30</v>
      </c>
      <c r="G86" s="13" t="s">
        <v>219</v>
      </c>
      <c r="H86" s="16">
        <f ca="1">IFERROR(VLOOKUP(C86,'Дни на ВБ'!A:C,3,0),"Нет продаж")</f>
        <v>327</v>
      </c>
      <c r="I86" s="17">
        <v>17466</v>
      </c>
      <c r="J86" s="18">
        <f t="shared" si="0"/>
        <v>1.3437190573797734E-4</v>
      </c>
      <c r="K86" s="18">
        <v>0.99735615235918451</v>
      </c>
      <c r="L86" s="19" t="str">
        <f t="shared" si="1"/>
        <v>C</v>
      </c>
      <c r="M86" s="19" t="s">
        <v>60</v>
      </c>
      <c r="N86" s="19" t="b">
        <f t="shared" si="2"/>
        <v>1</v>
      </c>
      <c r="O86" s="19" t="s">
        <v>70</v>
      </c>
      <c r="P86" s="20" t="str">
        <f t="shared" si="3"/>
        <v>CZ</v>
      </c>
      <c r="Q86" s="19" t="str">
        <f>VLOOKUP(C86,'По кабинетам'!B:J,9,0)</f>
        <v>C</v>
      </c>
      <c r="R86" s="20" t="b">
        <f t="shared" si="4"/>
        <v>1</v>
      </c>
      <c r="S86" s="21" t="str">
        <f t="shared" ca="1" si="5"/>
        <v>CC</v>
      </c>
      <c r="T86" s="22">
        <f>IFERROR(VLOOKUP(C86,'Заказы за 3 месяца'!A:B,2,0),0)</f>
        <v>42293</v>
      </c>
      <c r="U86" s="23"/>
      <c r="V86" s="23">
        <f ca="1">VLOOKUP(S86,Сортировка!A:B,2,0)</f>
        <v>9</v>
      </c>
    </row>
    <row r="87" spans="1:22" ht="14.25" customHeight="1" x14ac:dyDescent="0.25">
      <c r="A87" s="13" t="s">
        <v>21</v>
      </c>
      <c r="B87" s="14" t="s">
        <v>220</v>
      </c>
      <c r="C87" s="24">
        <v>158947747</v>
      </c>
      <c r="D87" s="13" t="s">
        <v>33</v>
      </c>
      <c r="E87" s="13" t="s">
        <v>24</v>
      </c>
      <c r="F87" s="13" t="s">
        <v>34</v>
      </c>
      <c r="G87" s="13" t="s">
        <v>221</v>
      </c>
      <c r="H87" s="16">
        <f ca="1">IFERROR(VLOOKUP(C87,'Дни на ВБ'!A:C,3,0),"Нет продаж")</f>
        <v>863</v>
      </c>
      <c r="I87" s="17">
        <v>14008</v>
      </c>
      <c r="J87" s="18">
        <f t="shared" si="0"/>
        <v>1.0776833021742738E-4</v>
      </c>
      <c r="K87" s="18">
        <v>0.99814618161603963</v>
      </c>
      <c r="L87" s="19" t="str">
        <f t="shared" si="1"/>
        <v>C</v>
      </c>
      <c r="M87" s="19" t="s">
        <v>60</v>
      </c>
      <c r="N87" s="19" t="b">
        <f t="shared" si="2"/>
        <v>1</v>
      </c>
      <c r="O87" s="19" t="s">
        <v>70</v>
      </c>
      <c r="P87" s="20" t="str">
        <f t="shared" si="3"/>
        <v>CZ</v>
      </c>
      <c r="Q87" s="19" t="str">
        <f>VLOOKUP(C87,'По кабинетам'!B:J,9,0)</f>
        <v>C</v>
      </c>
      <c r="R87" s="20" t="b">
        <f t="shared" si="4"/>
        <v>1</v>
      </c>
      <c r="S87" s="21" t="str">
        <f t="shared" ca="1" si="5"/>
        <v>CC</v>
      </c>
      <c r="T87" s="22">
        <f>IFERROR(VLOOKUP(C87,'Заказы за 3 месяца'!A:B,2,0),0)</f>
        <v>221405</v>
      </c>
      <c r="U87" s="23"/>
      <c r="V87" s="23">
        <f ca="1">VLOOKUP(S87,Сортировка!A:B,2,0)</f>
        <v>9</v>
      </c>
    </row>
    <row r="88" spans="1:22" ht="14.25" customHeight="1" x14ac:dyDescent="0.25">
      <c r="A88" s="13" t="s">
        <v>21</v>
      </c>
      <c r="B88" s="14" t="s">
        <v>220</v>
      </c>
      <c r="C88" s="15">
        <v>158947747</v>
      </c>
      <c r="D88" s="13" t="s">
        <v>33</v>
      </c>
      <c r="E88" s="13" t="s">
        <v>24</v>
      </c>
      <c r="F88" s="13" t="s">
        <v>34</v>
      </c>
      <c r="G88" s="13" t="s">
        <v>221</v>
      </c>
      <c r="H88" s="16">
        <f ca="1">IFERROR(VLOOKUP(C88,'Дни на ВБ'!A:C,3,0),"Нет продаж")</f>
        <v>863</v>
      </c>
      <c r="I88" s="17">
        <v>14008</v>
      </c>
      <c r="J88" s="18">
        <f t="shared" si="0"/>
        <v>1.0776833021742738E-4</v>
      </c>
      <c r="K88" s="18">
        <v>0.99825394994625705</v>
      </c>
      <c r="L88" s="19" t="str">
        <f t="shared" si="1"/>
        <v>C</v>
      </c>
      <c r="M88" s="19" t="s">
        <v>60</v>
      </c>
      <c r="N88" s="19" t="b">
        <f t="shared" si="2"/>
        <v>1</v>
      </c>
      <c r="O88" s="19" t="s">
        <v>70</v>
      </c>
      <c r="P88" s="20" t="str">
        <f t="shared" si="3"/>
        <v>CZ</v>
      </c>
      <c r="Q88" s="19" t="str">
        <f>VLOOKUP(C88,'По кабинетам'!B:J,9,0)</f>
        <v>C</v>
      </c>
      <c r="R88" s="20" t="b">
        <f t="shared" si="4"/>
        <v>1</v>
      </c>
      <c r="S88" s="21" t="str">
        <f t="shared" ca="1" si="5"/>
        <v>CC</v>
      </c>
      <c r="T88" s="22">
        <f>IFERROR(VLOOKUP(C88,'Заказы за 3 месяца'!A:B,2,0),0)</f>
        <v>221405</v>
      </c>
      <c r="U88" s="23"/>
      <c r="V88" s="23">
        <f ca="1">VLOOKUP(S88,Сортировка!A:B,2,0)</f>
        <v>9</v>
      </c>
    </row>
    <row r="89" spans="1:22" ht="14.25" customHeight="1" x14ac:dyDescent="0.25">
      <c r="A89" s="13" t="s">
        <v>21</v>
      </c>
      <c r="B89" s="14" t="s">
        <v>222</v>
      </c>
      <c r="C89" s="24">
        <v>306858586</v>
      </c>
      <c r="D89" s="13" t="s">
        <v>74</v>
      </c>
      <c r="E89" s="13" t="s">
        <v>101</v>
      </c>
      <c r="F89" s="13" t="s">
        <v>223</v>
      </c>
      <c r="G89" s="13" t="s">
        <v>224</v>
      </c>
      <c r="H89" s="16">
        <f ca="1">IFERROR(VLOOKUP(C89,'Дни на ВБ'!A:C,3,0),"Нет продаж")</f>
        <v>238</v>
      </c>
      <c r="I89" s="17">
        <v>5378</v>
      </c>
      <c r="J89" s="18">
        <f t="shared" si="0"/>
        <v>4.1374791541213908E-5</v>
      </c>
      <c r="K89" s="18">
        <v>0.99964726797743098</v>
      </c>
      <c r="L89" s="19" t="str">
        <f t="shared" si="1"/>
        <v>C</v>
      </c>
      <c r="M89" s="19" t="s">
        <v>60</v>
      </c>
      <c r="N89" s="19" t="b">
        <f t="shared" si="2"/>
        <v>1</v>
      </c>
      <c r="O89" s="19" t="s">
        <v>70</v>
      </c>
      <c r="P89" s="20" t="str">
        <f t="shared" si="3"/>
        <v>CZ</v>
      </c>
      <c r="Q89" s="19" t="str">
        <f>VLOOKUP(C89,'По кабинетам'!B:J,9,0)</f>
        <v>C</v>
      </c>
      <c r="R89" s="20" t="b">
        <f t="shared" si="4"/>
        <v>1</v>
      </c>
      <c r="S89" s="21" t="str">
        <f t="shared" ca="1" si="5"/>
        <v>CC</v>
      </c>
      <c r="T89" s="22">
        <f>IFERROR(VLOOKUP(C89,'Заказы за 3 месяца'!A:B,2,0),0)</f>
        <v>56054</v>
      </c>
      <c r="U89" s="23"/>
      <c r="V89" s="23">
        <f ca="1">VLOOKUP(S89,Сортировка!A:B,2,0)</f>
        <v>9</v>
      </c>
    </row>
    <row r="90" spans="1:22" ht="14.25" customHeight="1" x14ac:dyDescent="0.25">
      <c r="A90" s="13" t="s">
        <v>21</v>
      </c>
      <c r="B90" s="14">
        <v>9492893</v>
      </c>
      <c r="C90" s="15">
        <v>277127095</v>
      </c>
      <c r="D90" s="13" t="s">
        <v>33</v>
      </c>
      <c r="E90" s="13" t="s">
        <v>225</v>
      </c>
      <c r="F90" s="13" t="s">
        <v>226</v>
      </c>
      <c r="G90" s="13" t="s">
        <v>227</v>
      </c>
      <c r="H90" s="16">
        <f ca="1">IFERROR(VLOOKUP(C90,'Дни на ВБ'!A:C,3,0),"Нет продаж")</f>
        <v>299</v>
      </c>
      <c r="I90" s="17">
        <v>3492</v>
      </c>
      <c r="J90" s="18">
        <f t="shared" si="0"/>
        <v>2.6865149137582554E-5</v>
      </c>
      <c r="K90" s="18">
        <v>0.99974233460053907</v>
      </c>
      <c r="L90" s="19" t="str">
        <f t="shared" si="1"/>
        <v>C</v>
      </c>
      <c r="M90" s="19" t="s">
        <v>60</v>
      </c>
      <c r="N90" s="19" t="b">
        <f t="shared" si="2"/>
        <v>1</v>
      </c>
      <c r="O90" s="19" t="s">
        <v>70</v>
      </c>
      <c r="P90" s="20" t="str">
        <f t="shared" si="3"/>
        <v>CZ</v>
      </c>
      <c r="Q90" s="19" t="str">
        <f>VLOOKUP(C90,'По кабинетам'!B:J,9,0)</f>
        <v>C</v>
      </c>
      <c r="R90" s="20" t="b">
        <f t="shared" si="4"/>
        <v>1</v>
      </c>
      <c r="S90" s="21" t="str">
        <f t="shared" ca="1" si="5"/>
        <v>CC</v>
      </c>
      <c r="T90" s="22">
        <f>IFERROR(VLOOKUP(C90,'Заказы за 3 месяца'!A:B,2,0),0)</f>
        <v>3238</v>
      </c>
      <c r="U90" s="23"/>
      <c r="V90" s="23">
        <f ca="1">VLOOKUP(S90,Сортировка!A:B,2,0)</f>
        <v>9</v>
      </c>
    </row>
    <row r="91" spans="1:22" ht="14.25" customHeight="1" x14ac:dyDescent="0.25">
      <c r="A91" s="13" t="s">
        <v>21</v>
      </c>
      <c r="B91" s="14" t="s">
        <v>228</v>
      </c>
      <c r="C91" s="15">
        <v>306858583</v>
      </c>
      <c r="D91" s="13" t="s">
        <v>74</v>
      </c>
      <c r="E91" s="13">
        <v>0</v>
      </c>
      <c r="F91" s="13" t="s">
        <v>223</v>
      </c>
      <c r="G91" s="13" t="s">
        <v>224</v>
      </c>
      <c r="H91" s="16">
        <f ca="1">IFERROR(VLOOKUP(C91,'Дни на ВБ'!A:C,3,0),"Нет продаж")</f>
        <v>238</v>
      </c>
      <c r="I91" s="17">
        <v>3011</v>
      </c>
      <c r="J91" s="18">
        <f t="shared" si="0"/>
        <v>2.3164651790739135E-5</v>
      </c>
      <c r="K91" s="18">
        <v>0.9998162291473508</v>
      </c>
      <c r="L91" s="19" t="str">
        <f t="shared" si="1"/>
        <v>C</v>
      </c>
      <c r="M91" s="19" t="s">
        <v>60</v>
      </c>
      <c r="N91" s="19" t="b">
        <f t="shared" si="2"/>
        <v>1</v>
      </c>
      <c r="O91" s="19" t="s">
        <v>70</v>
      </c>
      <c r="P91" s="20" t="str">
        <f t="shared" si="3"/>
        <v>CZ</v>
      </c>
      <c r="Q91" s="19" t="str">
        <f>VLOOKUP(C91,'По кабинетам'!B:J,9,0)</f>
        <v>C</v>
      </c>
      <c r="R91" s="20" t="b">
        <f t="shared" si="4"/>
        <v>1</v>
      </c>
      <c r="S91" s="21" t="str">
        <f t="shared" ca="1" si="5"/>
        <v>CC</v>
      </c>
      <c r="T91" s="22">
        <f>IFERROR(VLOOKUP(C91,'Заказы за 3 месяца'!A:B,2,0),0)</f>
        <v>9336</v>
      </c>
      <c r="U91" s="23"/>
      <c r="V91" s="23">
        <f ca="1">VLOOKUP(S91,Сортировка!A:B,2,0)</f>
        <v>9</v>
      </c>
    </row>
    <row r="92" spans="1:22" ht="14.25" customHeight="1" x14ac:dyDescent="0.25">
      <c r="A92" s="13" t="s">
        <v>21</v>
      </c>
      <c r="B92" s="14" t="s">
        <v>229</v>
      </c>
      <c r="C92" s="24">
        <v>271665207</v>
      </c>
      <c r="D92" s="13" t="s">
        <v>33</v>
      </c>
      <c r="E92" s="13" t="s">
        <v>24</v>
      </c>
      <c r="F92" s="13" t="s">
        <v>34</v>
      </c>
      <c r="G92" s="13" t="s">
        <v>230</v>
      </c>
      <c r="H92" s="16">
        <f ca="1">IFERROR(VLOOKUP(C92,'Дни на ВБ'!A:C,3,0),"Нет продаж")</f>
        <v>312</v>
      </c>
      <c r="I92" s="17">
        <v>2607</v>
      </c>
      <c r="J92" s="18">
        <f t="shared" si="0"/>
        <v>2.0056541753057765E-5</v>
      </c>
      <c r="K92" s="18">
        <v>0.99987765278730334</v>
      </c>
      <c r="L92" s="19" t="str">
        <f t="shared" si="1"/>
        <v>C</v>
      </c>
      <c r="M92" s="19" t="s">
        <v>60</v>
      </c>
      <c r="N92" s="19" t="b">
        <f t="shared" si="2"/>
        <v>1</v>
      </c>
      <c r="O92" s="19" t="s">
        <v>70</v>
      </c>
      <c r="P92" s="20" t="str">
        <f t="shared" si="3"/>
        <v>CZ</v>
      </c>
      <c r="Q92" s="19" t="str">
        <f>VLOOKUP(C92,'По кабинетам'!B:J,9,0)</f>
        <v>C</v>
      </c>
      <c r="R92" s="20" t="b">
        <f t="shared" si="4"/>
        <v>1</v>
      </c>
      <c r="S92" s="21" t="str">
        <f t="shared" ca="1" si="5"/>
        <v>CC</v>
      </c>
      <c r="T92" s="22">
        <f>IFERROR(VLOOKUP(C92,'Заказы за 3 месяца'!A:B,2,0),0)</f>
        <v>76847</v>
      </c>
      <c r="U92" s="23"/>
      <c r="V92" s="23">
        <f ca="1">VLOOKUP(S92,Сортировка!A:B,2,0)</f>
        <v>9</v>
      </c>
    </row>
    <row r="93" spans="1:22" ht="14.25" customHeight="1" x14ac:dyDescent="0.25">
      <c r="A93" s="13" t="s">
        <v>21</v>
      </c>
      <c r="B93" s="14" t="s">
        <v>231</v>
      </c>
      <c r="C93" s="24">
        <v>306858582</v>
      </c>
      <c r="D93" s="13" t="s">
        <v>74</v>
      </c>
      <c r="E93" s="13">
        <v>0</v>
      </c>
      <c r="F93" s="13" t="s">
        <v>223</v>
      </c>
      <c r="G93" s="13" t="s">
        <v>224</v>
      </c>
      <c r="H93" s="16">
        <f ca="1">IFERROR(VLOOKUP(C93,'Дни на ВБ'!A:C,3,0),"Нет продаж")</f>
        <v>238</v>
      </c>
      <c r="I93" s="17">
        <v>1811</v>
      </c>
      <c r="J93" s="18">
        <f t="shared" si="0"/>
        <v>1.393264177782417E-5</v>
      </c>
      <c r="K93" s="18">
        <v>0.99992611314652946</v>
      </c>
      <c r="L93" s="19" t="str">
        <f t="shared" si="1"/>
        <v>C</v>
      </c>
      <c r="M93" s="19" t="s">
        <v>60</v>
      </c>
      <c r="N93" s="19" t="b">
        <f t="shared" si="2"/>
        <v>1</v>
      </c>
      <c r="O93" s="19" t="s">
        <v>70</v>
      </c>
      <c r="P93" s="20" t="str">
        <f t="shared" si="3"/>
        <v>CZ</v>
      </c>
      <c r="Q93" s="19" t="str">
        <f>VLOOKUP(C93,'По кабинетам'!B:J,9,0)</f>
        <v>C</v>
      </c>
      <c r="R93" s="20" t="b">
        <f t="shared" si="4"/>
        <v>1</v>
      </c>
      <c r="S93" s="21" t="str">
        <f t="shared" ca="1" si="5"/>
        <v>CC</v>
      </c>
      <c r="T93" s="22">
        <f>IFERROR(VLOOKUP(C93,'Заказы за 3 месяца'!A:B,2,0),0)</f>
        <v>8811</v>
      </c>
      <c r="U93" s="23"/>
      <c r="V93" s="23">
        <f ca="1">VLOOKUP(S93,Сортировка!A:B,2,0)</f>
        <v>9</v>
      </c>
    </row>
    <row r="94" spans="1:22" ht="14.25" customHeight="1" x14ac:dyDescent="0.25">
      <c r="A94" s="13" t="s">
        <v>21</v>
      </c>
      <c r="B94" s="14" t="s">
        <v>232</v>
      </c>
      <c r="C94" s="24">
        <v>303326479</v>
      </c>
      <c r="D94" s="13" t="s">
        <v>33</v>
      </c>
      <c r="E94" s="13" t="s">
        <v>24</v>
      </c>
      <c r="F94" s="13" t="s">
        <v>83</v>
      </c>
      <c r="G94" s="13" t="s">
        <v>233</v>
      </c>
      <c r="H94" s="16">
        <f ca="1">IFERROR(VLOOKUP(C94,'Дни на ВБ'!A:C,3,0),"Нет продаж")</f>
        <v>258</v>
      </c>
      <c r="I94" s="17">
        <v>1457</v>
      </c>
      <c r="J94" s="18">
        <f t="shared" si="0"/>
        <v>1.1209198824014255E-5</v>
      </c>
      <c r="K94" s="18">
        <v>0.99996101783771996</v>
      </c>
      <c r="L94" s="19" t="str">
        <f t="shared" si="1"/>
        <v>C</v>
      </c>
      <c r="M94" s="19" t="s">
        <v>60</v>
      </c>
      <c r="N94" s="19" t="b">
        <f t="shared" si="2"/>
        <v>1</v>
      </c>
      <c r="O94" s="19" t="s">
        <v>70</v>
      </c>
      <c r="P94" s="20" t="str">
        <f t="shared" si="3"/>
        <v>CZ</v>
      </c>
      <c r="Q94" s="19" t="str">
        <f>VLOOKUP(C94,'По кабинетам'!B:J,9,0)</f>
        <v>C</v>
      </c>
      <c r="R94" s="20" t="b">
        <f t="shared" si="4"/>
        <v>1</v>
      </c>
      <c r="S94" s="21" t="str">
        <f t="shared" ca="1" si="5"/>
        <v>CC</v>
      </c>
      <c r="T94" s="22">
        <f>IFERROR(VLOOKUP(C94,'Заказы за 3 месяца'!A:B,2,0),0)</f>
        <v>11444</v>
      </c>
      <c r="U94" s="23"/>
      <c r="V94" s="23">
        <f ca="1">VLOOKUP(S94,Сортировка!A:B,2,0)</f>
        <v>9</v>
      </c>
    </row>
    <row r="95" spans="1:22" ht="14.25" customHeight="1" x14ac:dyDescent="0.25">
      <c r="A95" s="13" t="s">
        <v>21</v>
      </c>
      <c r="B95" s="14" t="s">
        <v>234</v>
      </c>
      <c r="C95" s="24">
        <v>14151425</v>
      </c>
      <c r="D95" s="13" t="s">
        <v>33</v>
      </c>
      <c r="E95" s="13" t="s">
        <v>235</v>
      </c>
      <c r="F95" s="13" t="s">
        <v>62</v>
      </c>
      <c r="G95" s="13" t="s">
        <v>236</v>
      </c>
      <c r="H95" s="16">
        <f ca="1">IFERROR(VLOOKUP(C95,'Дни на ВБ'!A:C,3,0),"Нет продаж")</f>
        <v>1837</v>
      </c>
      <c r="I95" s="17">
        <v>660</v>
      </c>
      <c r="J95" s="18">
        <f t="shared" si="0"/>
        <v>5.0776055071032314E-6</v>
      </c>
      <c r="K95" s="18">
        <v>0.99998402092933536</v>
      </c>
      <c r="L95" s="19" t="str">
        <f t="shared" si="1"/>
        <v>C</v>
      </c>
      <c r="M95" s="19" t="s">
        <v>60</v>
      </c>
      <c r="N95" s="19" t="b">
        <f t="shared" si="2"/>
        <v>1</v>
      </c>
      <c r="O95" s="19" t="s">
        <v>70</v>
      </c>
      <c r="P95" s="20" t="str">
        <f t="shared" si="3"/>
        <v>CZ</v>
      </c>
      <c r="Q95" s="19" t="str">
        <f>VLOOKUP(C95,'По кабинетам'!B:J,9,0)</f>
        <v>C</v>
      </c>
      <c r="R95" s="20" t="b">
        <f t="shared" si="4"/>
        <v>1</v>
      </c>
      <c r="S95" s="21" t="str">
        <f t="shared" ca="1" si="5"/>
        <v>CC</v>
      </c>
      <c r="T95" s="22">
        <f>IFERROR(VLOOKUP(C95,'Заказы за 3 месяца'!A:B,2,0),0)</f>
        <v>13660</v>
      </c>
      <c r="U95" s="23"/>
      <c r="V95" s="23">
        <f ca="1">VLOOKUP(S95,Сортировка!A:B,2,0)</f>
        <v>9</v>
      </c>
    </row>
    <row r="96" spans="1:22" ht="14.25" customHeight="1" x14ac:dyDescent="0.25">
      <c r="A96" s="13" t="s">
        <v>21</v>
      </c>
      <c r="B96" s="14" t="s">
        <v>237</v>
      </c>
      <c r="C96" s="15">
        <v>25877265</v>
      </c>
      <c r="D96" s="13" t="s">
        <v>33</v>
      </c>
      <c r="E96" s="13" t="s">
        <v>24</v>
      </c>
      <c r="F96" s="13" t="s">
        <v>34</v>
      </c>
      <c r="G96" s="13" t="s">
        <v>238</v>
      </c>
      <c r="H96" s="16">
        <f ca="1">IFERROR(VLOOKUP(C96,'Дни на ВБ'!A:C,3,0),"Нет продаж")</f>
        <v>1618</v>
      </c>
      <c r="I96" s="17">
        <v>615</v>
      </c>
      <c r="J96" s="18">
        <f t="shared" si="0"/>
        <v>4.7314051316189204E-6</v>
      </c>
      <c r="K96" s="18">
        <v>0.99999353759299026</v>
      </c>
      <c r="L96" s="19" t="str">
        <f t="shared" si="1"/>
        <v>C</v>
      </c>
      <c r="M96" s="19" t="s">
        <v>60</v>
      </c>
      <c r="N96" s="19" t="b">
        <f t="shared" si="2"/>
        <v>1</v>
      </c>
      <c r="O96" s="19" t="s">
        <v>70</v>
      </c>
      <c r="P96" s="20" t="str">
        <f t="shared" si="3"/>
        <v>CZ</v>
      </c>
      <c r="Q96" s="19" t="str">
        <f>VLOOKUP(C96,'По кабинетам'!B:J,9,0)</f>
        <v>C</v>
      </c>
      <c r="R96" s="20" t="b">
        <f t="shared" si="4"/>
        <v>1</v>
      </c>
      <c r="S96" s="21" t="str">
        <f t="shared" ca="1" si="5"/>
        <v>CC</v>
      </c>
      <c r="T96" s="22">
        <f>IFERROR(VLOOKUP(C96,'Заказы за 3 месяца'!A:B,2,0),0)</f>
        <v>92921</v>
      </c>
      <c r="U96" s="23"/>
      <c r="V96" s="23">
        <f ca="1">VLOOKUP(S96,Сортировка!A:B,2,0)</f>
        <v>9</v>
      </c>
    </row>
    <row r="97" spans="1:22" ht="14.25" customHeight="1" x14ac:dyDescent="0.25">
      <c r="A97" s="13" t="s">
        <v>21</v>
      </c>
      <c r="B97" s="14" t="s">
        <v>239</v>
      </c>
      <c r="C97" s="24">
        <v>54626916</v>
      </c>
      <c r="D97" s="13" t="s">
        <v>74</v>
      </c>
      <c r="E97" s="13" t="s">
        <v>240</v>
      </c>
      <c r="F97" s="13" t="s">
        <v>223</v>
      </c>
      <c r="G97" s="13" t="s">
        <v>241</v>
      </c>
      <c r="H97" s="16">
        <f ca="1">IFERROR(VLOOKUP(C97,'Дни на ВБ'!A:C,3,0),"Нет продаж")</f>
        <v>1358</v>
      </c>
      <c r="I97" s="17">
        <v>344</v>
      </c>
      <c r="J97" s="18">
        <f t="shared" si="0"/>
        <v>2.6465095370356238E-6</v>
      </c>
      <c r="K97" s="18">
        <v>0.99999999999999933</v>
      </c>
      <c r="L97" s="19" t="str">
        <f t="shared" si="1"/>
        <v>C</v>
      </c>
      <c r="M97" s="19">
        <v>0</v>
      </c>
      <c r="N97" s="19" t="b">
        <f t="shared" si="2"/>
        <v>0</v>
      </c>
      <c r="O97" s="19" t="s">
        <v>70</v>
      </c>
      <c r="P97" s="20" t="str">
        <f t="shared" si="3"/>
        <v>CZ</v>
      </c>
      <c r="Q97" s="19" t="str">
        <f>VLOOKUP(C97,'По кабинетам'!B:J,9,0)</f>
        <v>C</v>
      </c>
      <c r="R97" s="20" t="b">
        <f t="shared" si="4"/>
        <v>1</v>
      </c>
      <c r="S97" s="21" t="str">
        <f t="shared" ca="1" si="5"/>
        <v>CC</v>
      </c>
      <c r="T97" s="22">
        <f>IFERROR(VLOOKUP(C97,'Заказы за 3 месяца'!A:B,2,0),0)</f>
        <v>344</v>
      </c>
      <c r="U97" s="23"/>
      <c r="V97" s="23">
        <f ca="1">VLOOKUP(S97,Сортировка!A:B,2,0)</f>
        <v>9</v>
      </c>
    </row>
    <row r="98" spans="1:22" ht="14.25" customHeight="1" x14ac:dyDescent="0.25">
      <c r="A98" s="13" t="s">
        <v>21</v>
      </c>
      <c r="B98" s="14" t="s">
        <v>242</v>
      </c>
      <c r="C98" s="15">
        <v>270800652</v>
      </c>
      <c r="D98" s="13" t="s">
        <v>33</v>
      </c>
      <c r="E98" s="13" t="s">
        <v>24</v>
      </c>
      <c r="F98" s="13" t="s">
        <v>34</v>
      </c>
      <c r="G98" s="13" t="s">
        <v>243</v>
      </c>
      <c r="H98" s="16">
        <f ca="1">IFERROR(VLOOKUP(C98,'Дни на ВБ'!A:C,3,0),"Нет продаж")</f>
        <v>321</v>
      </c>
      <c r="I98" s="17">
        <v>0</v>
      </c>
      <c r="J98" s="18">
        <f t="shared" si="0"/>
        <v>0</v>
      </c>
      <c r="K98" s="18">
        <v>0.99999999999999933</v>
      </c>
      <c r="L98" s="19" t="str">
        <f t="shared" si="1"/>
        <v>C</v>
      </c>
      <c r="M98" s="19" t="s">
        <v>60</v>
      </c>
      <c r="N98" s="19" t="b">
        <f t="shared" si="2"/>
        <v>1</v>
      </c>
      <c r="O98" s="19" t="s">
        <v>70</v>
      </c>
      <c r="P98" s="20" t="str">
        <f t="shared" si="3"/>
        <v>CZ</v>
      </c>
      <c r="Q98" s="19" t="str">
        <f>VLOOKUP(C98,'По кабинетам'!B:J,9,0)</f>
        <v>C</v>
      </c>
      <c r="R98" s="20" t="b">
        <f t="shared" si="4"/>
        <v>1</v>
      </c>
      <c r="S98" s="21" t="str">
        <f t="shared" ca="1" si="5"/>
        <v>CC</v>
      </c>
      <c r="T98" s="22">
        <f>IFERROR(VLOOKUP(C98,'Заказы за 3 месяца'!A:B,2,0),0)</f>
        <v>9385</v>
      </c>
      <c r="U98" s="23"/>
      <c r="V98" s="23">
        <f ca="1">VLOOKUP(S98,Сортировка!A:B,2,0)</f>
        <v>9</v>
      </c>
    </row>
    <row r="99" spans="1:22" ht="14.25" customHeight="1" x14ac:dyDescent="0.25">
      <c r="A99" s="13" t="s">
        <v>21</v>
      </c>
      <c r="B99" s="14" t="s">
        <v>244</v>
      </c>
      <c r="C99" s="24">
        <v>13722930</v>
      </c>
      <c r="D99" s="13" t="s">
        <v>33</v>
      </c>
      <c r="E99" s="13" t="s">
        <v>24</v>
      </c>
      <c r="F99" s="13" t="s">
        <v>25</v>
      </c>
      <c r="G99" s="13" t="s">
        <v>245</v>
      </c>
      <c r="H99" s="16">
        <f ca="1">IFERROR(VLOOKUP(C99,'Дни на ВБ'!A:C,3,0),"Нет продаж")</f>
        <v>1873</v>
      </c>
      <c r="I99" s="17">
        <v>0</v>
      </c>
      <c r="J99" s="18">
        <f t="shared" si="0"/>
        <v>0</v>
      </c>
      <c r="K99" s="18">
        <v>0.99999999999999933</v>
      </c>
      <c r="L99" s="19" t="str">
        <f t="shared" si="1"/>
        <v>C</v>
      </c>
      <c r="M99" s="19">
        <v>0</v>
      </c>
      <c r="N99" s="19" t="b">
        <f t="shared" si="2"/>
        <v>0</v>
      </c>
      <c r="O99" s="19" t="s">
        <v>70</v>
      </c>
      <c r="P99" s="20" t="str">
        <f t="shared" si="3"/>
        <v>CZ</v>
      </c>
      <c r="Q99" s="19" t="str">
        <f>VLOOKUP(C99,'По кабинетам'!B:J,9,0)</f>
        <v>C</v>
      </c>
      <c r="R99" s="20" t="b">
        <f t="shared" si="4"/>
        <v>1</v>
      </c>
      <c r="S99" s="21" t="str">
        <f t="shared" ca="1" si="5"/>
        <v>CC</v>
      </c>
      <c r="T99" s="22">
        <f>IFERROR(VLOOKUP(C99,'Заказы за 3 месяца'!A:B,2,0),0)</f>
        <v>2215</v>
      </c>
      <c r="U99" s="23"/>
      <c r="V99" s="23">
        <f ca="1">VLOOKUP(S99,Сортировка!A:B,2,0)</f>
        <v>9</v>
      </c>
    </row>
    <row r="100" spans="1:22" ht="14.25" customHeight="1" x14ac:dyDescent="0.25">
      <c r="A100" s="13" t="s">
        <v>21</v>
      </c>
      <c r="B100" s="14" t="s">
        <v>246</v>
      </c>
      <c r="C100" s="24">
        <v>12887236</v>
      </c>
      <c r="D100" s="13" t="s">
        <v>33</v>
      </c>
      <c r="E100" s="13" t="s">
        <v>24</v>
      </c>
      <c r="F100" s="13" t="s">
        <v>25</v>
      </c>
      <c r="G100" s="13" t="s">
        <v>247</v>
      </c>
      <c r="H100" s="16">
        <f ca="1">IFERROR(VLOOKUP(C100,'Дни на ВБ'!A:C,3,0),"Нет продаж")</f>
        <v>1916</v>
      </c>
      <c r="I100" s="17">
        <v>0</v>
      </c>
      <c r="J100" s="18">
        <f t="shared" si="0"/>
        <v>0</v>
      </c>
      <c r="K100" s="18">
        <v>0.99999999999999933</v>
      </c>
      <c r="L100" s="19" t="str">
        <f t="shared" si="1"/>
        <v>C</v>
      </c>
      <c r="M100" s="19">
        <v>0</v>
      </c>
      <c r="N100" s="19" t="b">
        <f t="shared" si="2"/>
        <v>0</v>
      </c>
      <c r="O100" s="19" t="s">
        <v>70</v>
      </c>
      <c r="P100" s="20" t="str">
        <f t="shared" si="3"/>
        <v>CZ</v>
      </c>
      <c r="Q100" s="19" t="str">
        <f>VLOOKUP(C100,'По кабинетам'!B:J,9,0)</f>
        <v>C</v>
      </c>
      <c r="R100" s="20" t="b">
        <f t="shared" si="4"/>
        <v>1</v>
      </c>
      <c r="S100" s="21" t="str">
        <f t="shared" ca="1" si="5"/>
        <v>CC</v>
      </c>
      <c r="T100" s="22">
        <f>IFERROR(VLOOKUP(C100,'Заказы за 3 месяца'!A:B,2,0),0)</f>
        <v>666</v>
      </c>
      <c r="U100" s="23"/>
      <c r="V100" s="23">
        <f ca="1">VLOOKUP(S100,Сортировка!A:B,2,0)</f>
        <v>9</v>
      </c>
    </row>
    <row r="101" spans="1:22" ht="14.25" customHeight="1" x14ac:dyDescent="0.25">
      <c r="A101" s="13" t="s">
        <v>21</v>
      </c>
      <c r="B101" s="14">
        <v>1312946</v>
      </c>
      <c r="C101" s="24">
        <v>305249920</v>
      </c>
      <c r="D101" s="13" t="s">
        <v>74</v>
      </c>
      <c r="E101" s="13" t="s">
        <v>248</v>
      </c>
      <c r="F101" s="13" t="s">
        <v>223</v>
      </c>
      <c r="G101" s="13" t="s">
        <v>249</v>
      </c>
      <c r="H101" s="16">
        <f ca="1">IFERROR(VLOOKUP(C101,'Дни на ВБ'!A:C,3,0),"Нет продаж")</f>
        <v>244</v>
      </c>
      <c r="I101" s="17">
        <v>0</v>
      </c>
      <c r="J101" s="18">
        <f t="shared" si="0"/>
        <v>0</v>
      </c>
      <c r="K101" s="18">
        <v>0.99999999999999933</v>
      </c>
      <c r="L101" s="19" t="str">
        <f t="shared" si="1"/>
        <v>C</v>
      </c>
      <c r="M101" s="19">
        <v>0</v>
      </c>
      <c r="N101" s="19" t="b">
        <f t="shared" si="2"/>
        <v>0</v>
      </c>
      <c r="O101" s="19" t="s">
        <v>70</v>
      </c>
      <c r="P101" s="20" t="str">
        <f t="shared" si="3"/>
        <v>CZ</v>
      </c>
      <c r="Q101" s="19" t="str">
        <f>VLOOKUP(C101,'По кабинетам'!B:J,9,0)</f>
        <v>C</v>
      </c>
      <c r="R101" s="20" t="b">
        <f t="shared" si="4"/>
        <v>1</v>
      </c>
      <c r="S101" s="21" t="str">
        <f t="shared" ca="1" si="5"/>
        <v>CC</v>
      </c>
      <c r="T101" s="22">
        <f>IFERROR(VLOOKUP(C101,'Заказы за 3 месяца'!A:B,2,0),0)</f>
        <v>202</v>
      </c>
      <c r="U101" s="23"/>
      <c r="V101" s="23">
        <f ca="1">VLOOKUP(S101,Сортировка!A:B,2,0)</f>
        <v>9</v>
      </c>
    </row>
    <row r="102" spans="1:22" ht="14.25" customHeight="1" x14ac:dyDescent="0.25">
      <c r="A102" s="13" t="s">
        <v>21</v>
      </c>
      <c r="B102" s="14">
        <v>41887</v>
      </c>
      <c r="C102" s="24">
        <v>305249927</v>
      </c>
      <c r="D102" s="13" t="s">
        <v>74</v>
      </c>
      <c r="E102" s="13" t="s">
        <v>248</v>
      </c>
      <c r="F102" s="13" t="s">
        <v>223</v>
      </c>
      <c r="G102" s="13" t="s">
        <v>249</v>
      </c>
      <c r="H102" s="16">
        <f ca="1">IFERROR(VLOOKUP(C102,'Дни на ВБ'!A:C,3,0),"Нет продаж")</f>
        <v>244</v>
      </c>
      <c r="I102" s="17">
        <v>0</v>
      </c>
      <c r="J102" s="18">
        <f t="shared" si="0"/>
        <v>0</v>
      </c>
      <c r="K102" s="18">
        <v>0.99999999999999933</v>
      </c>
      <c r="L102" s="19" t="str">
        <f t="shared" si="1"/>
        <v>C</v>
      </c>
      <c r="M102" s="19">
        <v>0</v>
      </c>
      <c r="N102" s="19" t="b">
        <f t="shared" si="2"/>
        <v>0</v>
      </c>
      <c r="O102" s="19" t="s">
        <v>70</v>
      </c>
      <c r="P102" s="20" t="str">
        <f t="shared" si="3"/>
        <v>CZ</v>
      </c>
      <c r="Q102" s="19" t="str">
        <f>VLOOKUP(C102,'По кабинетам'!B:J,9,0)</f>
        <v>C</v>
      </c>
      <c r="R102" s="20" t="b">
        <f t="shared" si="4"/>
        <v>1</v>
      </c>
      <c r="S102" s="21" t="str">
        <f t="shared" ca="1" si="5"/>
        <v>CC</v>
      </c>
      <c r="T102" s="22">
        <f>IFERROR(VLOOKUP(C102,'Заказы за 3 месяца'!A:B,2,0),0)</f>
        <v>177</v>
      </c>
      <c r="U102" s="23"/>
      <c r="V102" s="23">
        <f ca="1">VLOOKUP(S102,Сортировка!A:B,2,0)</f>
        <v>9</v>
      </c>
    </row>
    <row r="103" spans="1:22" ht="14.25" customHeight="1" x14ac:dyDescent="0.25">
      <c r="A103" s="13" t="s">
        <v>21</v>
      </c>
      <c r="B103" s="14">
        <v>10340008</v>
      </c>
      <c r="C103" s="24">
        <v>276803743</v>
      </c>
      <c r="D103" s="13" t="s">
        <v>33</v>
      </c>
      <c r="E103" s="13" t="s">
        <v>225</v>
      </c>
      <c r="F103" s="13" t="s">
        <v>250</v>
      </c>
      <c r="G103" s="13" t="s">
        <v>251</v>
      </c>
      <c r="H103" s="16">
        <f ca="1">IFERROR(VLOOKUP(C103,'Дни на ВБ'!A:C,3,0),"Нет продаж")</f>
        <v>299</v>
      </c>
      <c r="I103" s="17">
        <v>0</v>
      </c>
      <c r="J103" s="18">
        <f t="shared" si="0"/>
        <v>0</v>
      </c>
      <c r="K103" s="18">
        <v>0.99999999999999933</v>
      </c>
      <c r="L103" s="19" t="str">
        <f t="shared" si="1"/>
        <v>C</v>
      </c>
      <c r="M103" s="19">
        <v>0</v>
      </c>
      <c r="N103" s="19" t="b">
        <f t="shared" si="2"/>
        <v>0</v>
      </c>
      <c r="O103" s="19" t="s">
        <v>70</v>
      </c>
      <c r="P103" s="20" t="str">
        <f t="shared" si="3"/>
        <v>CZ</v>
      </c>
      <c r="Q103" s="19" t="str">
        <f>VLOOKUP(C103,'По кабинетам'!B:J,9,0)</f>
        <v>C</v>
      </c>
      <c r="R103" s="20" t="b">
        <f t="shared" si="4"/>
        <v>1</v>
      </c>
      <c r="S103" s="21" t="str">
        <f t="shared" ca="1" si="5"/>
        <v>CC</v>
      </c>
      <c r="T103" s="22">
        <f>IFERROR(VLOOKUP(C103,'Заказы за 3 месяца'!A:B,2,0),0)</f>
        <v>1077</v>
      </c>
      <c r="U103" s="23"/>
      <c r="V103" s="23">
        <f ca="1">VLOOKUP(S103,Сортировка!A:B,2,0)</f>
        <v>9</v>
      </c>
    </row>
    <row r="104" spans="1:22" ht="14.25" customHeight="1" x14ac:dyDescent="0.25">
      <c r="A104" s="13" t="s">
        <v>21</v>
      </c>
      <c r="B104" s="14" t="s">
        <v>252</v>
      </c>
      <c r="C104" s="24">
        <v>326845752</v>
      </c>
      <c r="D104" s="13" t="s">
        <v>33</v>
      </c>
      <c r="E104" s="13" t="s">
        <v>24</v>
      </c>
      <c r="F104" s="13" t="s">
        <v>30</v>
      </c>
      <c r="G104" s="13" t="s">
        <v>253</v>
      </c>
      <c r="H104" s="16">
        <f ca="1">IFERROR(VLOOKUP(C104,'Дни на ВБ'!A:C,3,0),"Нет продаж")</f>
        <v>211</v>
      </c>
      <c r="I104" s="17">
        <v>0</v>
      </c>
      <c r="J104" s="18">
        <f t="shared" si="0"/>
        <v>0</v>
      </c>
      <c r="K104" s="18">
        <v>0.99999999999999933</v>
      </c>
      <c r="L104" s="19" t="str">
        <f t="shared" si="1"/>
        <v>C</v>
      </c>
      <c r="M104" s="19">
        <v>0</v>
      </c>
      <c r="N104" s="19" t="b">
        <f t="shared" si="2"/>
        <v>0</v>
      </c>
      <c r="O104" s="19" t="s">
        <v>70</v>
      </c>
      <c r="P104" s="20" t="str">
        <f t="shared" si="3"/>
        <v>CZ</v>
      </c>
      <c r="Q104" s="19" t="str">
        <f>VLOOKUP(C104,'По кабинетам'!B:J,9,0)</f>
        <v>C</v>
      </c>
      <c r="R104" s="20" t="b">
        <f t="shared" si="4"/>
        <v>1</v>
      </c>
      <c r="S104" s="21" t="str">
        <f t="shared" ca="1" si="5"/>
        <v>CC</v>
      </c>
      <c r="T104" s="22">
        <f>IFERROR(VLOOKUP(C104,'Заказы за 3 месяца'!A:B,2,0),0)</f>
        <v>9559</v>
      </c>
      <c r="U104" s="23"/>
      <c r="V104" s="23">
        <f ca="1">VLOOKUP(S104,Сортировка!A:B,2,0)</f>
        <v>9</v>
      </c>
    </row>
    <row r="105" spans="1:22" ht="14.25" customHeight="1" x14ac:dyDescent="0.25">
      <c r="A105" s="13" t="s">
        <v>21</v>
      </c>
      <c r="B105" s="14" t="s">
        <v>254</v>
      </c>
      <c r="C105" s="24">
        <v>113043091</v>
      </c>
      <c r="D105" s="13" t="s">
        <v>33</v>
      </c>
      <c r="E105" s="13" t="s">
        <v>24</v>
      </c>
      <c r="F105" s="13" t="s">
        <v>30</v>
      </c>
      <c r="G105" s="13" t="s">
        <v>255</v>
      </c>
      <c r="H105" s="16">
        <f ca="1">IFERROR(VLOOKUP(C105,'Дни на ВБ'!A:C,3,0),"Нет продаж")</f>
        <v>1157</v>
      </c>
      <c r="I105" s="17">
        <v>0</v>
      </c>
      <c r="J105" s="18">
        <f t="shared" si="0"/>
        <v>0</v>
      </c>
      <c r="K105" s="18">
        <v>0.99999999999999933</v>
      </c>
      <c r="L105" s="19" t="str">
        <f t="shared" si="1"/>
        <v>C</v>
      </c>
      <c r="M105" s="19">
        <v>0</v>
      </c>
      <c r="N105" s="19" t="b">
        <f t="shared" si="2"/>
        <v>0</v>
      </c>
      <c r="O105" s="19" t="s">
        <v>70</v>
      </c>
      <c r="P105" s="20" t="str">
        <f t="shared" si="3"/>
        <v>CZ</v>
      </c>
      <c r="Q105" s="19" t="str">
        <f>VLOOKUP(C105,'По кабинетам'!B:J,9,0)</f>
        <v>C</v>
      </c>
      <c r="R105" s="20" t="b">
        <f t="shared" si="4"/>
        <v>1</v>
      </c>
      <c r="S105" s="21" t="str">
        <f t="shared" ca="1" si="5"/>
        <v>CC</v>
      </c>
      <c r="T105" s="22">
        <f>IFERROR(VLOOKUP(C105,'Заказы за 3 месяца'!A:B,2,0),0)</f>
        <v>41172</v>
      </c>
      <c r="U105" s="23"/>
      <c r="V105" s="23">
        <f ca="1">VLOOKUP(S105,Сортировка!A:B,2,0)</f>
        <v>9</v>
      </c>
    </row>
    <row r="106" spans="1:22" ht="14.25" customHeight="1" x14ac:dyDescent="0.25">
      <c r="A106" s="13" t="s">
        <v>21</v>
      </c>
      <c r="B106" s="14" t="s">
        <v>256</v>
      </c>
      <c r="C106" s="15">
        <v>386610437</v>
      </c>
      <c r="D106" s="13" t="s">
        <v>33</v>
      </c>
      <c r="E106" s="13" t="s">
        <v>24</v>
      </c>
      <c r="F106" s="13" t="s">
        <v>30</v>
      </c>
      <c r="G106" s="13" t="s">
        <v>257</v>
      </c>
      <c r="H106" s="16">
        <f ca="1">IFERROR(VLOOKUP(C106,'Дни на ВБ'!A:C,3,0),"Нет продаж")</f>
        <v>148</v>
      </c>
      <c r="I106" s="17">
        <v>3430</v>
      </c>
      <c r="J106" s="18">
        <f t="shared" si="0"/>
        <v>2.6388161953581946E-5</v>
      </c>
      <c r="K106" s="18">
        <v>0.99976872276249262</v>
      </c>
      <c r="L106" s="19" t="str">
        <f t="shared" si="1"/>
        <v>C</v>
      </c>
      <c r="M106" s="19" t="s">
        <v>60</v>
      </c>
      <c r="N106" s="19" t="b">
        <f t="shared" si="2"/>
        <v>1</v>
      </c>
      <c r="O106" s="19" t="s">
        <v>70</v>
      </c>
      <c r="P106" s="20" t="str">
        <f t="shared" si="3"/>
        <v>CZ</v>
      </c>
      <c r="Q106" s="19" t="str">
        <f>VLOOKUP(C106,'По кабинетам'!B:J,9,0)</f>
        <v>C</v>
      </c>
      <c r="R106" s="20" t="b">
        <f t="shared" si="4"/>
        <v>1</v>
      </c>
      <c r="S106" s="21" t="str">
        <f t="shared" si="5"/>
        <v>Дубль</v>
      </c>
      <c r="T106" s="22">
        <f>IFERROR(VLOOKUP(C106,'Заказы за 3 месяца'!A:B,2,0),0)</f>
        <v>22897</v>
      </c>
      <c r="U106" s="25" t="s">
        <v>258</v>
      </c>
      <c r="V106" s="23">
        <f>VLOOKUP(S106,Сортировка!A:B,2,0)</f>
        <v>10</v>
      </c>
    </row>
    <row r="107" spans="1:22" ht="14.25" customHeight="1" x14ac:dyDescent="0.25">
      <c r="A107" s="13" t="s">
        <v>21</v>
      </c>
      <c r="B107" s="14" t="s">
        <v>259</v>
      </c>
      <c r="C107" s="15">
        <v>386605018</v>
      </c>
      <c r="D107" s="13" t="s">
        <v>33</v>
      </c>
      <c r="E107" s="13" t="s">
        <v>24</v>
      </c>
      <c r="F107" s="13" t="s">
        <v>30</v>
      </c>
      <c r="G107" s="13" t="s">
        <v>260</v>
      </c>
      <c r="H107" s="16">
        <f ca="1">IFERROR(VLOOKUP(C107,'Дни на ВБ'!A:C,3,0),"Нет продаж")</f>
        <v>148</v>
      </c>
      <c r="I107" s="17">
        <v>2506</v>
      </c>
      <c r="J107" s="18">
        <f t="shared" si="0"/>
        <v>1.9279514243637422E-5</v>
      </c>
      <c r="K107" s="18">
        <v>0.99989693230154697</v>
      </c>
      <c r="L107" s="19" t="str">
        <f t="shared" si="1"/>
        <v>C</v>
      </c>
      <c r="M107" s="19" t="s">
        <v>60</v>
      </c>
      <c r="N107" s="19" t="b">
        <f t="shared" si="2"/>
        <v>1</v>
      </c>
      <c r="O107" s="19" t="s">
        <v>70</v>
      </c>
      <c r="P107" s="20" t="str">
        <f t="shared" si="3"/>
        <v>CZ</v>
      </c>
      <c r="Q107" s="19" t="str">
        <f>VLOOKUP(C107,'По кабинетам'!B:J,9,0)</f>
        <v>C</v>
      </c>
      <c r="R107" s="20" t="b">
        <f t="shared" si="4"/>
        <v>1</v>
      </c>
      <c r="S107" s="21" t="str">
        <f t="shared" si="5"/>
        <v>Дубль</v>
      </c>
      <c r="T107" s="22">
        <f>IFERROR(VLOOKUP(C107,'Заказы за 3 месяца'!A:B,2,0),0)</f>
        <v>8032</v>
      </c>
      <c r="U107" s="25" t="s">
        <v>258</v>
      </c>
      <c r="V107" s="23">
        <f>VLOOKUP(S107,Сортировка!A:B,2,0)</f>
        <v>10</v>
      </c>
    </row>
    <row r="108" spans="1:22" ht="14.25" customHeight="1" x14ac:dyDescent="0.25">
      <c r="A108" s="13" t="s">
        <v>21</v>
      </c>
      <c r="B108" s="14" t="s">
        <v>261</v>
      </c>
      <c r="C108" s="15">
        <v>386594852</v>
      </c>
      <c r="D108" s="13" t="s">
        <v>33</v>
      </c>
      <c r="E108" s="13" t="s">
        <v>24</v>
      </c>
      <c r="F108" s="13" t="s">
        <v>30</v>
      </c>
      <c r="G108" s="13" t="s">
        <v>262</v>
      </c>
      <c r="H108" s="16">
        <f ca="1">IFERROR(VLOOKUP(C108,'Дни на ВБ'!A:C,3,0),"Нет продаж")</f>
        <v>148</v>
      </c>
      <c r="I108" s="17">
        <v>720</v>
      </c>
      <c r="J108" s="18">
        <f t="shared" si="0"/>
        <v>5.5392060077489801E-6</v>
      </c>
      <c r="K108" s="18">
        <v>0.99997894332382831</v>
      </c>
      <c r="L108" s="19" t="str">
        <f t="shared" si="1"/>
        <v>C</v>
      </c>
      <c r="M108" s="19" t="s">
        <v>60</v>
      </c>
      <c r="N108" s="19" t="b">
        <f t="shared" si="2"/>
        <v>1</v>
      </c>
      <c r="O108" s="19" t="s">
        <v>70</v>
      </c>
      <c r="P108" s="20" t="str">
        <f t="shared" si="3"/>
        <v>CZ</v>
      </c>
      <c r="Q108" s="19" t="str">
        <f>VLOOKUP(C108,'По кабинетам'!B:J,9,0)</f>
        <v>C</v>
      </c>
      <c r="R108" s="20" t="b">
        <f t="shared" si="4"/>
        <v>1</v>
      </c>
      <c r="S108" s="21" t="str">
        <f t="shared" si="5"/>
        <v>Дубль</v>
      </c>
      <c r="T108" s="22">
        <f>IFERROR(VLOOKUP(C108,'Заказы за 3 месяца'!A:B,2,0),0)</f>
        <v>3374</v>
      </c>
      <c r="U108" s="25" t="s">
        <v>258</v>
      </c>
      <c r="V108" s="23">
        <f>VLOOKUP(S108,Сортировка!A:B,2,0)</f>
        <v>10</v>
      </c>
    </row>
    <row r="109" spans="1:22" ht="14.25" customHeight="1" x14ac:dyDescent="0.25">
      <c r="A109" s="13" t="s">
        <v>21</v>
      </c>
      <c r="B109" s="25" t="s">
        <v>263</v>
      </c>
      <c r="C109" s="27">
        <v>386602662</v>
      </c>
      <c r="D109" s="28" t="s">
        <v>74</v>
      </c>
      <c r="E109" s="28" t="s">
        <v>24</v>
      </c>
      <c r="F109" s="28" t="s">
        <v>30</v>
      </c>
      <c r="G109" s="28" t="s">
        <v>264</v>
      </c>
      <c r="H109" s="16">
        <f ca="1">IFERROR(VLOOKUP(C109,'Дни на ВБ'!A:C,3,0),"Нет продаж")</f>
        <v>148</v>
      </c>
      <c r="I109" s="17">
        <v>0</v>
      </c>
      <c r="J109" s="18">
        <f t="shared" si="0"/>
        <v>0</v>
      </c>
      <c r="K109" s="18">
        <v>0.99999999999999933</v>
      </c>
      <c r="L109" s="19" t="str">
        <f t="shared" si="1"/>
        <v>C</v>
      </c>
      <c r="M109" s="25">
        <v>0</v>
      </c>
      <c r="N109" s="19" t="b">
        <f t="shared" si="2"/>
        <v>0</v>
      </c>
      <c r="O109" s="19" t="s">
        <v>70</v>
      </c>
      <c r="P109" s="20" t="str">
        <f t="shared" si="3"/>
        <v>CZ</v>
      </c>
      <c r="Q109" s="29" t="s">
        <v>60</v>
      </c>
      <c r="R109" s="30"/>
      <c r="S109" s="21" t="str">
        <f t="shared" si="5"/>
        <v>Дубль</v>
      </c>
      <c r="T109" s="22">
        <f>IFERROR(VLOOKUP(C109,'Заказы за 3 месяца'!A:B,2,0),0)</f>
        <v>0</v>
      </c>
      <c r="U109" s="25" t="s">
        <v>258</v>
      </c>
      <c r="V109" s="23">
        <f>VLOOKUP(S109,Сортировка!A:B,2,0)</f>
        <v>10</v>
      </c>
    </row>
    <row r="110" spans="1:22" ht="14.25" customHeight="1" x14ac:dyDescent="0.25">
      <c r="A110" s="13" t="s">
        <v>21</v>
      </c>
      <c r="B110" s="25" t="s">
        <v>265</v>
      </c>
      <c r="C110" s="27">
        <v>386599175</v>
      </c>
      <c r="D110" s="28" t="s">
        <v>74</v>
      </c>
      <c r="E110" s="28" t="s">
        <v>24</v>
      </c>
      <c r="F110" s="28" t="s">
        <v>30</v>
      </c>
      <c r="G110" s="28" t="s">
        <v>264</v>
      </c>
      <c r="H110" s="16">
        <f ca="1">IFERROR(VLOOKUP(C110,'Дни на ВБ'!A:C,3,0),"Нет продаж")</f>
        <v>148</v>
      </c>
      <c r="I110" s="17">
        <v>0</v>
      </c>
      <c r="J110" s="18">
        <f t="shared" si="0"/>
        <v>0</v>
      </c>
      <c r="K110" s="18">
        <v>0.99999999999999933</v>
      </c>
      <c r="L110" s="19" t="str">
        <f t="shared" si="1"/>
        <v>C</v>
      </c>
      <c r="M110" s="25">
        <v>0</v>
      </c>
      <c r="N110" s="19" t="b">
        <f t="shared" si="2"/>
        <v>0</v>
      </c>
      <c r="O110" s="19" t="s">
        <v>70</v>
      </c>
      <c r="P110" s="20" t="str">
        <f t="shared" si="3"/>
        <v>CZ</v>
      </c>
      <c r="Q110" s="29" t="s">
        <v>60</v>
      </c>
      <c r="R110" s="30"/>
      <c r="S110" s="21" t="str">
        <f t="shared" si="5"/>
        <v>Дубль</v>
      </c>
      <c r="T110" s="22">
        <f>IFERROR(VLOOKUP(C110,'Заказы за 3 месяца'!A:B,2,0),0)</f>
        <v>0</v>
      </c>
      <c r="U110" s="25" t="s">
        <v>258</v>
      </c>
      <c r="V110" s="23">
        <f>VLOOKUP(S110,Сортировка!A:B,2,0)</f>
        <v>10</v>
      </c>
    </row>
    <row r="111" spans="1:22" ht="14.25" customHeight="1" x14ac:dyDescent="0.25">
      <c r="A111" s="13" t="s">
        <v>21</v>
      </c>
      <c r="B111" s="25" t="s">
        <v>266</v>
      </c>
      <c r="C111" s="27">
        <v>386597540</v>
      </c>
      <c r="D111" s="28" t="s">
        <v>74</v>
      </c>
      <c r="E111" s="28" t="s">
        <v>24</v>
      </c>
      <c r="F111" s="28" t="s">
        <v>30</v>
      </c>
      <c r="G111" s="28" t="s">
        <v>264</v>
      </c>
      <c r="H111" s="16">
        <f ca="1">IFERROR(VLOOKUP(C111,'Дни на ВБ'!A:C,3,0),"Нет продаж")</f>
        <v>148</v>
      </c>
      <c r="I111" s="17">
        <v>0</v>
      </c>
      <c r="J111" s="18">
        <f t="shared" si="0"/>
        <v>0</v>
      </c>
      <c r="K111" s="18">
        <v>0.99999999999999933</v>
      </c>
      <c r="L111" s="19" t="str">
        <f t="shared" si="1"/>
        <v>C</v>
      </c>
      <c r="M111" s="25">
        <v>0</v>
      </c>
      <c r="N111" s="19" t="b">
        <f t="shared" si="2"/>
        <v>0</v>
      </c>
      <c r="O111" s="19" t="s">
        <v>70</v>
      </c>
      <c r="P111" s="20" t="str">
        <f t="shared" si="3"/>
        <v>CZ</v>
      </c>
      <c r="Q111" s="29" t="s">
        <v>60</v>
      </c>
      <c r="R111" s="30"/>
      <c r="S111" s="21" t="str">
        <f t="shared" si="5"/>
        <v>Дубль</v>
      </c>
      <c r="T111" s="22">
        <f>IFERROR(VLOOKUP(C111,'Заказы за 3 месяца'!A:B,2,0),0)</f>
        <v>0</v>
      </c>
      <c r="U111" s="25" t="s">
        <v>258</v>
      </c>
      <c r="V111" s="23">
        <f>VLOOKUP(S111,Сортировка!A:B,2,0)</f>
        <v>10</v>
      </c>
    </row>
    <row r="112" spans="1:22" ht="14.25" customHeight="1" x14ac:dyDescent="0.25">
      <c r="A112" s="13" t="s">
        <v>21</v>
      </c>
      <c r="B112" s="14" t="s">
        <v>267</v>
      </c>
      <c r="C112" s="15">
        <v>271665270</v>
      </c>
      <c r="D112" s="13" t="s">
        <v>33</v>
      </c>
      <c r="E112" s="13" t="s">
        <v>24</v>
      </c>
      <c r="F112" s="13" t="s">
        <v>34</v>
      </c>
      <c r="G112" s="13" t="s">
        <v>268</v>
      </c>
      <c r="H112" s="16">
        <f ca="1">IFERROR(VLOOKUP(C112,'Дни на ВБ'!A:C,3,0),"Нет продаж")</f>
        <v>312</v>
      </c>
      <c r="I112" s="17">
        <v>0</v>
      </c>
      <c r="J112" s="18">
        <f t="shared" si="0"/>
        <v>0</v>
      </c>
      <c r="K112" s="18">
        <v>0.99999999999999933</v>
      </c>
      <c r="L112" s="19" t="str">
        <f t="shared" si="1"/>
        <v>C</v>
      </c>
      <c r="M112" s="19">
        <v>0</v>
      </c>
      <c r="N112" s="19" t="b">
        <f t="shared" si="2"/>
        <v>0</v>
      </c>
      <c r="O112" s="19" t="s">
        <v>70</v>
      </c>
      <c r="P112" s="20" t="str">
        <f t="shared" si="3"/>
        <v>CZ</v>
      </c>
      <c r="Q112" s="19" t="str">
        <f>VLOOKUP(C112,'По кабинетам'!B:J,9,0)</f>
        <v>C</v>
      </c>
      <c r="R112" s="20" t="b">
        <f t="shared" ref="R112:R340" si="6">Q112=L112</f>
        <v>1</v>
      </c>
      <c r="S112" s="21" t="str">
        <f t="shared" si="5"/>
        <v>Вывод</v>
      </c>
      <c r="T112" s="22">
        <f>IFERROR(VLOOKUP(C112,'Заказы за 3 месяца'!A:B,2,0),0)</f>
        <v>0</v>
      </c>
      <c r="U112" s="23"/>
      <c r="V112" s="23">
        <f>VLOOKUP(S112,Сортировка!A:B,2,0)</f>
        <v>11</v>
      </c>
    </row>
    <row r="113" spans="1:22" ht="14.25" customHeight="1" x14ac:dyDescent="0.25">
      <c r="A113" s="13" t="s">
        <v>21</v>
      </c>
      <c r="B113" s="14" t="s">
        <v>269</v>
      </c>
      <c r="C113" s="15">
        <v>275153684</v>
      </c>
      <c r="D113" s="13" t="s">
        <v>33</v>
      </c>
      <c r="E113" s="13" t="s">
        <v>24</v>
      </c>
      <c r="F113" s="13" t="s">
        <v>34</v>
      </c>
      <c r="G113" s="13" t="s">
        <v>270</v>
      </c>
      <c r="H113" s="16">
        <f ca="1">IFERROR(VLOOKUP(C113,'Дни на ВБ'!A:C,3,0),"Нет продаж")</f>
        <v>315</v>
      </c>
      <c r="I113" s="17">
        <v>0</v>
      </c>
      <c r="J113" s="18">
        <f t="shared" si="0"/>
        <v>0</v>
      </c>
      <c r="K113" s="18">
        <v>0.99999999999999933</v>
      </c>
      <c r="L113" s="19" t="str">
        <f t="shared" si="1"/>
        <v>C</v>
      </c>
      <c r="M113" s="19" t="s">
        <v>114</v>
      </c>
      <c r="N113" s="19" t="b">
        <f t="shared" si="2"/>
        <v>0</v>
      </c>
      <c r="O113" s="19" t="s">
        <v>70</v>
      </c>
      <c r="P113" s="20" t="str">
        <f t="shared" si="3"/>
        <v>CZ</v>
      </c>
      <c r="Q113" s="19" t="str">
        <f>VLOOKUP(C113,'По кабинетам'!B:J,9,0)</f>
        <v>C</v>
      </c>
      <c r="R113" s="20" t="b">
        <f t="shared" si="6"/>
        <v>1</v>
      </c>
      <c r="S113" s="21" t="str">
        <f t="shared" si="5"/>
        <v>Вывод</v>
      </c>
      <c r="T113" s="22">
        <f>IFERROR(VLOOKUP(C113,'Заказы за 3 месяца'!A:B,2,0),0)</f>
        <v>0</v>
      </c>
      <c r="U113" s="23"/>
      <c r="V113" s="23">
        <f>VLOOKUP(S113,Сортировка!A:B,2,0)</f>
        <v>11</v>
      </c>
    </row>
    <row r="114" spans="1:22" ht="14.25" customHeight="1" x14ac:dyDescent="0.25">
      <c r="A114" s="13" t="s">
        <v>21</v>
      </c>
      <c r="B114" s="14" t="s">
        <v>271</v>
      </c>
      <c r="C114" s="24">
        <v>243260780</v>
      </c>
      <c r="D114" s="13" t="s">
        <v>33</v>
      </c>
      <c r="E114" s="13" t="s">
        <v>24</v>
      </c>
      <c r="F114" s="13" t="s">
        <v>34</v>
      </c>
      <c r="G114" s="13" t="s">
        <v>272</v>
      </c>
      <c r="H114" s="16">
        <f ca="1">IFERROR(VLOOKUP(C114,'Дни на ВБ'!A:C,3,0),"Нет продаж")</f>
        <v>421</v>
      </c>
      <c r="I114" s="17">
        <v>0</v>
      </c>
      <c r="J114" s="18">
        <f t="shared" si="0"/>
        <v>0</v>
      </c>
      <c r="K114" s="18">
        <v>0.99999999999999933</v>
      </c>
      <c r="L114" s="19" t="str">
        <f t="shared" si="1"/>
        <v>C</v>
      </c>
      <c r="M114" s="19" t="s">
        <v>114</v>
      </c>
      <c r="N114" s="19" t="b">
        <f t="shared" si="2"/>
        <v>0</v>
      </c>
      <c r="O114" s="19" t="s">
        <v>70</v>
      </c>
      <c r="P114" s="20" t="str">
        <f t="shared" si="3"/>
        <v>CZ</v>
      </c>
      <c r="Q114" s="19" t="str">
        <f>VLOOKUP(C114,'По кабинетам'!B:J,9,0)</f>
        <v>C</v>
      </c>
      <c r="R114" s="20" t="b">
        <f t="shared" si="6"/>
        <v>1</v>
      </c>
      <c r="S114" s="21" t="str">
        <f t="shared" si="5"/>
        <v>Вывод</v>
      </c>
      <c r="T114" s="22">
        <f>IFERROR(VLOOKUP(C114,'Заказы за 3 месяца'!A:B,2,0),0)</f>
        <v>0</v>
      </c>
      <c r="U114" s="23"/>
      <c r="V114" s="23">
        <f>VLOOKUP(S114,Сортировка!A:B,2,0)</f>
        <v>11</v>
      </c>
    </row>
    <row r="115" spans="1:22" ht="14.25" customHeight="1" x14ac:dyDescent="0.25">
      <c r="A115" s="13" t="s">
        <v>21</v>
      </c>
      <c r="B115" s="14" t="s">
        <v>273</v>
      </c>
      <c r="C115" s="24">
        <v>243696583</v>
      </c>
      <c r="D115" s="13" t="s">
        <v>33</v>
      </c>
      <c r="E115" s="13" t="s">
        <v>24</v>
      </c>
      <c r="F115" s="13" t="s">
        <v>34</v>
      </c>
      <c r="G115" s="13" t="s">
        <v>272</v>
      </c>
      <c r="H115" s="16">
        <f ca="1">IFERROR(VLOOKUP(C115,'Дни на ВБ'!A:C,3,0),"Нет продаж")</f>
        <v>421</v>
      </c>
      <c r="I115" s="17">
        <v>0</v>
      </c>
      <c r="J115" s="18">
        <f t="shared" si="0"/>
        <v>0</v>
      </c>
      <c r="K115" s="18">
        <v>0.99999999999999933</v>
      </c>
      <c r="L115" s="19" t="str">
        <f t="shared" si="1"/>
        <v>C</v>
      </c>
      <c r="M115" s="19" t="s">
        <v>114</v>
      </c>
      <c r="N115" s="19" t="b">
        <f t="shared" si="2"/>
        <v>0</v>
      </c>
      <c r="O115" s="19" t="s">
        <v>70</v>
      </c>
      <c r="P115" s="20" t="str">
        <f t="shared" si="3"/>
        <v>CZ</v>
      </c>
      <c r="Q115" s="19" t="str">
        <f>VLOOKUP(C115,'По кабинетам'!B:J,9,0)</f>
        <v>C</v>
      </c>
      <c r="R115" s="20" t="b">
        <f t="shared" si="6"/>
        <v>1</v>
      </c>
      <c r="S115" s="21" t="str">
        <f t="shared" si="5"/>
        <v>Вывод</v>
      </c>
      <c r="T115" s="22">
        <f>IFERROR(VLOOKUP(C115,'Заказы за 3 месяца'!A:B,2,0),0)</f>
        <v>0</v>
      </c>
      <c r="U115" s="23"/>
      <c r="V115" s="23">
        <f>VLOOKUP(S115,Сортировка!A:B,2,0)</f>
        <v>11</v>
      </c>
    </row>
    <row r="116" spans="1:22" ht="14.25" customHeight="1" x14ac:dyDescent="0.25">
      <c r="A116" s="13" t="s">
        <v>21</v>
      </c>
      <c r="B116" s="14" t="s">
        <v>274</v>
      </c>
      <c r="C116" s="15">
        <v>275154810</v>
      </c>
      <c r="D116" s="13" t="s">
        <v>33</v>
      </c>
      <c r="E116" s="13" t="s">
        <v>24</v>
      </c>
      <c r="F116" s="13" t="s">
        <v>34</v>
      </c>
      <c r="G116" s="13" t="s">
        <v>275</v>
      </c>
      <c r="H116" s="16">
        <f ca="1">IFERROR(VLOOKUP(C116,'Дни на ВБ'!A:C,3,0),"Нет продаж")</f>
        <v>315</v>
      </c>
      <c r="I116" s="17">
        <v>0</v>
      </c>
      <c r="J116" s="18">
        <f t="shared" si="0"/>
        <v>0</v>
      </c>
      <c r="K116" s="18">
        <v>0.99999999999999933</v>
      </c>
      <c r="L116" s="19" t="str">
        <f t="shared" si="1"/>
        <v>C</v>
      </c>
      <c r="M116" s="19" t="s">
        <v>114</v>
      </c>
      <c r="N116" s="19" t="b">
        <f t="shared" si="2"/>
        <v>0</v>
      </c>
      <c r="O116" s="19" t="s">
        <v>70</v>
      </c>
      <c r="P116" s="20" t="str">
        <f t="shared" si="3"/>
        <v>CZ</v>
      </c>
      <c r="Q116" s="19" t="str">
        <f>VLOOKUP(C116,'По кабинетам'!B:J,9,0)</f>
        <v>C</v>
      </c>
      <c r="R116" s="20" t="b">
        <f t="shared" si="6"/>
        <v>1</v>
      </c>
      <c r="S116" s="21" t="str">
        <f t="shared" si="5"/>
        <v>Вывод</v>
      </c>
      <c r="T116" s="22">
        <f>IFERROR(VLOOKUP(C116,'Заказы за 3 месяца'!A:B,2,0),0)</f>
        <v>0</v>
      </c>
      <c r="U116" s="23"/>
      <c r="V116" s="23">
        <f>VLOOKUP(S116,Сортировка!A:B,2,0)</f>
        <v>11</v>
      </c>
    </row>
    <row r="117" spans="1:22" ht="14.25" customHeight="1" x14ac:dyDescent="0.25">
      <c r="A117" s="13" t="s">
        <v>21</v>
      </c>
      <c r="B117" s="14" t="s">
        <v>276</v>
      </c>
      <c r="C117" s="24">
        <v>17831500</v>
      </c>
      <c r="D117" s="13" t="s">
        <v>33</v>
      </c>
      <c r="E117" s="13" t="s">
        <v>24</v>
      </c>
      <c r="F117" s="13" t="s">
        <v>118</v>
      </c>
      <c r="G117" s="13" t="s">
        <v>277</v>
      </c>
      <c r="H117" s="16">
        <f ca="1">IFERROR(VLOOKUP(C117,'Дни на ВБ'!A:C,3,0),"Нет продаж")</f>
        <v>1706</v>
      </c>
      <c r="I117" s="17">
        <v>0</v>
      </c>
      <c r="J117" s="18">
        <f t="shared" si="0"/>
        <v>0</v>
      </c>
      <c r="K117" s="18">
        <v>0.99999999999999933</v>
      </c>
      <c r="L117" s="19" t="str">
        <f t="shared" si="1"/>
        <v>C</v>
      </c>
      <c r="M117" s="19" t="s">
        <v>114</v>
      </c>
      <c r="N117" s="19" t="b">
        <f t="shared" si="2"/>
        <v>0</v>
      </c>
      <c r="O117" s="19" t="s">
        <v>70</v>
      </c>
      <c r="P117" s="20" t="str">
        <f t="shared" si="3"/>
        <v>CZ</v>
      </c>
      <c r="Q117" s="19" t="str">
        <f>VLOOKUP(C117,'По кабинетам'!B:J,9,0)</f>
        <v>C</v>
      </c>
      <c r="R117" s="20" t="b">
        <f t="shared" si="6"/>
        <v>1</v>
      </c>
      <c r="S117" s="21" t="str">
        <f t="shared" si="5"/>
        <v>Вывод</v>
      </c>
      <c r="T117" s="22">
        <f>IFERROR(VLOOKUP(C117,'Заказы за 3 месяца'!A:B,2,0),0)</f>
        <v>0</v>
      </c>
      <c r="U117" s="23"/>
      <c r="V117" s="23">
        <f>VLOOKUP(S117,Сортировка!A:B,2,0)</f>
        <v>11</v>
      </c>
    </row>
    <row r="118" spans="1:22" ht="14.25" customHeight="1" x14ac:dyDescent="0.25">
      <c r="A118" s="13" t="s">
        <v>21</v>
      </c>
      <c r="B118" s="14" t="s">
        <v>278</v>
      </c>
      <c r="C118" s="24">
        <v>144429666</v>
      </c>
      <c r="D118" s="13" t="s">
        <v>33</v>
      </c>
      <c r="E118" s="13" t="s">
        <v>24</v>
      </c>
      <c r="F118" s="13" t="s">
        <v>83</v>
      </c>
      <c r="G118" s="13" t="s">
        <v>279</v>
      </c>
      <c r="H118" s="16">
        <f ca="1">IFERROR(VLOOKUP(C118,'Дни на ВБ'!A:C,3,0),"Нет продаж")</f>
        <v>960</v>
      </c>
      <c r="I118" s="17">
        <v>0</v>
      </c>
      <c r="J118" s="18">
        <f t="shared" si="0"/>
        <v>0</v>
      </c>
      <c r="K118" s="18">
        <v>0.99999999999999933</v>
      </c>
      <c r="L118" s="19" t="str">
        <f t="shared" si="1"/>
        <v>C</v>
      </c>
      <c r="M118" s="19">
        <v>0</v>
      </c>
      <c r="N118" s="19" t="b">
        <f t="shared" si="2"/>
        <v>0</v>
      </c>
      <c r="O118" s="19" t="s">
        <v>70</v>
      </c>
      <c r="P118" s="20" t="str">
        <f t="shared" si="3"/>
        <v>CZ</v>
      </c>
      <c r="Q118" s="19" t="str">
        <f>VLOOKUP(C118,'По кабинетам'!B:J,9,0)</f>
        <v>C</v>
      </c>
      <c r="R118" s="20" t="b">
        <f t="shared" si="6"/>
        <v>1</v>
      </c>
      <c r="S118" s="21" t="str">
        <f t="shared" si="5"/>
        <v>Вывод</v>
      </c>
      <c r="T118" s="22">
        <f>IFERROR(VLOOKUP(C118,'Заказы за 3 месяца'!A:B,2,0),0)</f>
        <v>0</v>
      </c>
      <c r="U118" s="23"/>
      <c r="V118" s="23">
        <f>VLOOKUP(S118,Сортировка!A:B,2,0)</f>
        <v>11</v>
      </c>
    </row>
    <row r="119" spans="1:22" ht="14.25" customHeight="1" x14ac:dyDescent="0.25">
      <c r="A119" s="13" t="s">
        <v>21</v>
      </c>
      <c r="B119" s="14" t="s">
        <v>280</v>
      </c>
      <c r="C119" s="24">
        <v>144471133</v>
      </c>
      <c r="D119" s="13" t="s">
        <v>33</v>
      </c>
      <c r="E119" s="13" t="s">
        <v>24</v>
      </c>
      <c r="F119" s="13" t="s">
        <v>83</v>
      </c>
      <c r="G119" s="13" t="s">
        <v>281</v>
      </c>
      <c r="H119" s="16">
        <f ca="1">IFERROR(VLOOKUP(C119,'Дни на ВБ'!A:C,3,0),"Нет продаж")</f>
        <v>948</v>
      </c>
      <c r="I119" s="17">
        <v>0</v>
      </c>
      <c r="J119" s="18">
        <f t="shared" si="0"/>
        <v>0</v>
      </c>
      <c r="K119" s="18">
        <v>0.99999999999999933</v>
      </c>
      <c r="L119" s="19" t="str">
        <f t="shared" si="1"/>
        <v>C</v>
      </c>
      <c r="M119" s="19" t="s">
        <v>114</v>
      </c>
      <c r="N119" s="19" t="b">
        <f t="shared" si="2"/>
        <v>0</v>
      </c>
      <c r="O119" s="19" t="s">
        <v>70</v>
      </c>
      <c r="P119" s="20" t="str">
        <f t="shared" si="3"/>
        <v>CZ</v>
      </c>
      <c r="Q119" s="19" t="str">
        <f>VLOOKUP(C119,'По кабинетам'!B:J,9,0)</f>
        <v>C</v>
      </c>
      <c r="R119" s="20" t="b">
        <f t="shared" si="6"/>
        <v>1</v>
      </c>
      <c r="S119" s="21" t="str">
        <f t="shared" si="5"/>
        <v>Вывод</v>
      </c>
      <c r="T119" s="22">
        <f>IFERROR(VLOOKUP(C119,'Заказы за 3 месяца'!A:B,2,0),0)</f>
        <v>0</v>
      </c>
      <c r="U119" s="23"/>
      <c r="V119" s="23">
        <f>VLOOKUP(S119,Сортировка!A:B,2,0)</f>
        <v>11</v>
      </c>
    </row>
    <row r="120" spans="1:22" ht="14.25" customHeight="1" x14ac:dyDescent="0.25">
      <c r="A120" s="13" t="s">
        <v>21</v>
      </c>
      <c r="B120" s="14" t="s">
        <v>282</v>
      </c>
      <c r="C120" s="24">
        <v>15136251</v>
      </c>
      <c r="D120" s="13" t="s">
        <v>33</v>
      </c>
      <c r="E120" s="13" t="s">
        <v>283</v>
      </c>
      <c r="F120" s="13">
        <v>0</v>
      </c>
      <c r="G120" s="13" t="s">
        <v>284</v>
      </c>
      <c r="H120" s="16">
        <f ca="1">IFERROR(VLOOKUP(C120,'Дни на ВБ'!A:C,3,0),"Нет продаж")</f>
        <v>1813</v>
      </c>
      <c r="I120" s="17">
        <v>0</v>
      </c>
      <c r="J120" s="18">
        <f t="shared" si="0"/>
        <v>0</v>
      </c>
      <c r="K120" s="18">
        <v>0.99999999999999933</v>
      </c>
      <c r="L120" s="19" t="str">
        <f t="shared" si="1"/>
        <v>C</v>
      </c>
      <c r="M120" s="19" t="s">
        <v>114</v>
      </c>
      <c r="N120" s="19" t="b">
        <f t="shared" si="2"/>
        <v>0</v>
      </c>
      <c r="O120" s="19" t="s">
        <v>70</v>
      </c>
      <c r="P120" s="20" t="str">
        <f t="shared" si="3"/>
        <v>CZ</v>
      </c>
      <c r="Q120" s="19" t="str">
        <f>VLOOKUP(C120,'По кабинетам'!B:J,9,0)</f>
        <v>C</v>
      </c>
      <c r="R120" s="20" t="b">
        <f t="shared" si="6"/>
        <v>1</v>
      </c>
      <c r="S120" s="21" t="str">
        <f t="shared" si="5"/>
        <v>Вывод</v>
      </c>
      <c r="T120" s="22">
        <f>IFERROR(VLOOKUP(C120,'Заказы за 3 месяца'!A:B,2,0),0)</f>
        <v>0</v>
      </c>
      <c r="U120" s="23"/>
      <c r="V120" s="23">
        <f>VLOOKUP(S120,Сортировка!A:B,2,0)</f>
        <v>11</v>
      </c>
    </row>
    <row r="121" spans="1:22" ht="14.25" customHeight="1" x14ac:dyDescent="0.25">
      <c r="A121" s="13" t="s">
        <v>21</v>
      </c>
      <c r="B121" s="14">
        <v>13500</v>
      </c>
      <c r="C121" s="24">
        <v>279040923</v>
      </c>
      <c r="D121" s="13" t="s">
        <v>33</v>
      </c>
      <c r="E121" s="13" t="s">
        <v>283</v>
      </c>
      <c r="F121" s="13">
        <v>0</v>
      </c>
      <c r="G121" s="13" t="s">
        <v>285</v>
      </c>
      <c r="H121" s="16">
        <f ca="1">IFERROR(VLOOKUP(C121,'Дни на ВБ'!A:C,3,0),"Нет продаж")</f>
        <v>214</v>
      </c>
      <c r="I121" s="17">
        <v>0</v>
      </c>
      <c r="J121" s="18">
        <f t="shared" si="0"/>
        <v>0</v>
      </c>
      <c r="K121" s="18">
        <v>0.99999999999999933</v>
      </c>
      <c r="L121" s="19" t="str">
        <f t="shared" si="1"/>
        <v>C</v>
      </c>
      <c r="M121" s="19" t="s">
        <v>114</v>
      </c>
      <c r="N121" s="19" t="b">
        <f t="shared" si="2"/>
        <v>0</v>
      </c>
      <c r="O121" s="19" t="s">
        <v>70</v>
      </c>
      <c r="P121" s="20" t="str">
        <f t="shared" si="3"/>
        <v>CZ</v>
      </c>
      <c r="Q121" s="19" t="str">
        <f>VLOOKUP(C121,'По кабинетам'!B:J,9,0)</f>
        <v>C</v>
      </c>
      <c r="R121" s="20" t="b">
        <f t="shared" si="6"/>
        <v>1</v>
      </c>
      <c r="S121" s="21" t="str">
        <f t="shared" si="5"/>
        <v>Вывод</v>
      </c>
      <c r="T121" s="22">
        <f>IFERROR(VLOOKUP(C121,'Заказы за 3 месяца'!A:B,2,0),0)</f>
        <v>0</v>
      </c>
      <c r="U121" s="23"/>
      <c r="V121" s="23">
        <f>VLOOKUP(S121,Сортировка!A:B,2,0)</f>
        <v>11</v>
      </c>
    </row>
    <row r="122" spans="1:22" ht="14.25" customHeight="1" x14ac:dyDescent="0.25">
      <c r="A122" s="13" t="s">
        <v>21</v>
      </c>
      <c r="B122" s="14" t="s">
        <v>286</v>
      </c>
      <c r="C122" s="15">
        <v>279047099</v>
      </c>
      <c r="D122" s="13" t="s">
        <v>33</v>
      </c>
      <c r="E122" s="13" t="s">
        <v>283</v>
      </c>
      <c r="F122" s="13">
        <v>0</v>
      </c>
      <c r="G122" s="13" t="s">
        <v>285</v>
      </c>
      <c r="H122" s="16">
        <f ca="1">IFERROR(VLOOKUP(C122,'Дни на ВБ'!A:C,3,0),"Нет продаж")</f>
        <v>283</v>
      </c>
      <c r="I122" s="17">
        <v>0</v>
      </c>
      <c r="J122" s="18">
        <f t="shared" si="0"/>
        <v>0</v>
      </c>
      <c r="K122" s="18">
        <v>0.99999999999999933</v>
      </c>
      <c r="L122" s="19" t="str">
        <f t="shared" si="1"/>
        <v>C</v>
      </c>
      <c r="M122" s="19" t="s">
        <v>114</v>
      </c>
      <c r="N122" s="19" t="b">
        <f t="shared" si="2"/>
        <v>0</v>
      </c>
      <c r="O122" s="19" t="s">
        <v>70</v>
      </c>
      <c r="P122" s="20" t="str">
        <f t="shared" si="3"/>
        <v>CZ</v>
      </c>
      <c r="Q122" s="19" t="str">
        <f>VLOOKUP(C122,'По кабинетам'!B:J,9,0)</f>
        <v>C</v>
      </c>
      <c r="R122" s="20" t="b">
        <f t="shared" si="6"/>
        <v>1</v>
      </c>
      <c r="S122" s="21" t="str">
        <f t="shared" si="5"/>
        <v>Вывод</v>
      </c>
      <c r="T122" s="22">
        <f>IFERROR(VLOOKUP(C122,'Заказы за 3 месяца'!A:B,2,0),0)</f>
        <v>0</v>
      </c>
      <c r="U122" s="23"/>
      <c r="V122" s="23">
        <f>VLOOKUP(S122,Сортировка!A:B,2,0)</f>
        <v>11</v>
      </c>
    </row>
    <row r="123" spans="1:22" ht="14.25" customHeight="1" x14ac:dyDescent="0.25">
      <c r="A123" s="13" t="s">
        <v>21</v>
      </c>
      <c r="B123" s="14">
        <v>1201862</v>
      </c>
      <c r="C123" s="24">
        <v>12887234</v>
      </c>
      <c r="D123" s="13" t="s">
        <v>33</v>
      </c>
      <c r="E123" s="13" t="s">
        <v>24</v>
      </c>
      <c r="F123" s="13" t="s">
        <v>25</v>
      </c>
      <c r="G123" s="13" t="s">
        <v>287</v>
      </c>
      <c r="H123" s="16">
        <f ca="1">IFERROR(VLOOKUP(C123,'Дни на ВБ'!A:C,3,0),"Нет продаж")</f>
        <v>1916</v>
      </c>
      <c r="I123" s="17">
        <v>0</v>
      </c>
      <c r="J123" s="18">
        <f t="shared" si="0"/>
        <v>0</v>
      </c>
      <c r="K123" s="18">
        <v>0.99999999999999933</v>
      </c>
      <c r="L123" s="19" t="str">
        <f t="shared" si="1"/>
        <v>C</v>
      </c>
      <c r="M123" s="19" t="s">
        <v>114</v>
      </c>
      <c r="N123" s="19" t="b">
        <f t="shared" si="2"/>
        <v>0</v>
      </c>
      <c r="O123" s="19" t="s">
        <v>70</v>
      </c>
      <c r="P123" s="20" t="str">
        <f t="shared" si="3"/>
        <v>CZ</v>
      </c>
      <c r="Q123" s="19" t="str">
        <f>VLOOKUP(C123,'По кабинетам'!B:J,9,0)</f>
        <v>C</v>
      </c>
      <c r="R123" s="20" t="b">
        <f t="shared" si="6"/>
        <v>1</v>
      </c>
      <c r="S123" s="21" t="str">
        <f t="shared" si="5"/>
        <v>Вывод</v>
      </c>
      <c r="T123" s="22">
        <f>IFERROR(VLOOKUP(C123,'Заказы за 3 месяца'!A:B,2,0),0)</f>
        <v>0</v>
      </c>
      <c r="U123" s="23"/>
      <c r="V123" s="23">
        <f>VLOOKUP(S123,Сортировка!A:B,2,0)</f>
        <v>11</v>
      </c>
    </row>
    <row r="124" spans="1:22" ht="14.25" customHeight="1" x14ac:dyDescent="0.25">
      <c r="A124" s="13" t="s">
        <v>21</v>
      </c>
      <c r="B124" s="14" t="s">
        <v>288</v>
      </c>
      <c r="C124" s="24">
        <v>17839206</v>
      </c>
      <c r="D124" s="13" t="s">
        <v>33</v>
      </c>
      <c r="E124" s="13" t="s">
        <v>24</v>
      </c>
      <c r="F124" s="13" t="s">
        <v>25</v>
      </c>
      <c r="G124" s="13" t="s">
        <v>289</v>
      </c>
      <c r="H124" s="16">
        <f ca="1">IFERROR(VLOOKUP(C124,'Дни на ВБ'!A:C,3,0),"Нет продаж")</f>
        <v>1706</v>
      </c>
      <c r="I124" s="17">
        <v>0</v>
      </c>
      <c r="J124" s="18">
        <f t="shared" si="0"/>
        <v>0</v>
      </c>
      <c r="K124" s="18">
        <v>0.99999999999999933</v>
      </c>
      <c r="L124" s="19" t="str">
        <f t="shared" si="1"/>
        <v>C</v>
      </c>
      <c r="M124" s="19" t="s">
        <v>114</v>
      </c>
      <c r="N124" s="19" t="b">
        <f t="shared" si="2"/>
        <v>0</v>
      </c>
      <c r="O124" s="19" t="s">
        <v>70</v>
      </c>
      <c r="P124" s="20" t="str">
        <f t="shared" si="3"/>
        <v>CZ</v>
      </c>
      <c r="Q124" s="19" t="str">
        <f>VLOOKUP(C124,'По кабинетам'!B:J,9,0)</f>
        <v>C</v>
      </c>
      <c r="R124" s="20" t="b">
        <f t="shared" si="6"/>
        <v>1</v>
      </c>
      <c r="S124" s="21" t="str">
        <f t="shared" si="5"/>
        <v>Вывод</v>
      </c>
      <c r="T124" s="22">
        <f>IFERROR(VLOOKUP(C124,'Заказы за 3 месяца'!A:B,2,0),0)</f>
        <v>0</v>
      </c>
      <c r="U124" s="23"/>
      <c r="V124" s="23">
        <f>VLOOKUP(S124,Сортировка!A:B,2,0)</f>
        <v>11</v>
      </c>
    </row>
    <row r="125" spans="1:22" ht="14.25" customHeight="1" x14ac:dyDescent="0.25">
      <c r="A125" s="13" t="s">
        <v>21</v>
      </c>
      <c r="B125" s="14" t="s">
        <v>290</v>
      </c>
      <c r="C125" s="24">
        <v>12695664</v>
      </c>
      <c r="D125" s="13" t="s">
        <v>33</v>
      </c>
      <c r="E125" s="13" t="s">
        <v>291</v>
      </c>
      <c r="F125" s="13" t="s">
        <v>292</v>
      </c>
      <c r="G125" s="13" t="s">
        <v>293</v>
      </c>
      <c r="H125" s="16">
        <f ca="1">IFERROR(VLOOKUP(C125,'Дни на ВБ'!A:C,3,0),"Нет продаж")</f>
        <v>1770</v>
      </c>
      <c r="I125" s="17">
        <v>0</v>
      </c>
      <c r="J125" s="18">
        <f t="shared" si="0"/>
        <v>0</v>
      </c>
      <c r="K125" s="18">
        <v>0.99999999999999933</v>
      </c>
      <c r="L125" s="19" t="str">
        <f t="shared" si="1"/>
        <v>C</v>
      </c>
      <c r="M125" s="19" t="s">
        <v>114</v>
      </c>
      <c r="N125" s="19" t="b">
        <f t="shared" si="2"/>
        <v>0</v>
      </c>
      <c r="O125" s="19" t="s">
        <v>70</v>
      </c>
      <c r="P125" s="20" t="str">
        <f t="shared" si="3"/>
        <v>CZ</v>
      </c>
      <c r="Q125" s="19" t="str">
        <f>VLOOKUP(C125,'По кабинетам'!B:J,9,0)</f>
        <v>C</v>
      </c>
      <c r="R125" s="20" t="b">
        <f t="shared" si="6"/>
        <v>1</v>
      </c>
      <c r="S125" s="21" t="str">
        <f t="shared" si="5"/>
        <v>Вывод</v>
      </c>
      <c r="T125" s="22">
        <f>IFERROR(VLOOKUP(C125,'Заказы за 3 месяца'!A:B,2,0),0)</f>
        <v>0</v>
      </c>
      <c r="U125" s="23"/>
      <c r="V125" s="23">
        <f>VLOOKUP(S125,Сортировка!A:B,2,0)</f>
        <v>11</v>
      </c>
    </row>
    <row r="126" spans="1:22" ht="14.25" customHeight="1" x14ac:dyDescent="0.25">
      <c r="A126" s="13" t="s">
        <v>21</v>
      </c>
      <c r="B126" s="14">
        <v>134438</v>
      </c>
      <c r="C126" s="24">
        <v>30966165</v>
      </c>
      <c r="D126" s="13" t="s">
        <v>33</v>
      </c>
      <c r="E126" s="13" t="s">
        <v>294</v>
      </c>
      <c r="F126" s="13" t="s">
        <v>295</v>
      </c>
      <c r="G126" s="13" t="s">
        <v>296</v>
      </c>
      <c r="H126" s="16">
        <f ca="1">IFERROR(VLOOKUP(C126,'Дни на ВБ'!A:C,3,0),"Нет продаж")</f>
        <v>1556</v>
      </c>
      <c r="I126" s="17">
        <v>0</v>
      </c>
      <c r="J126" s="18">
        <f t="shared" si="0"/>
        <v>0</v>
      </c>
      <c r="K126" s="18">
        <v>0.99999999999999933</v>
      </c>
      <c r="L126" s="19" t="str">
        <f t="shared" si="1"/>
        <v>C</v>
      </c>
      <c r="M126" s="19">
        <v>0</v>
      </c>
      <c r="N126" s="19" t="b">
        <f t="shared" si="2"/>
        <v>0</v>
      </c>
      <c r="O126" s="19" t="s">
        <v>70</v>
      </c>
      <c r="P126" s="20" t="str">
        <f t="shared" si="3"/>
        <v>CZ</v>
      </c>
      <c r="Q126" s="19" t="str">
        <f>VLOOKUP(C126,'По кабинетам'!B:J,9,0)</f>
        <v>C</v>
      </c>
      <c r="R126" s="20" t="b">
        <f t="shared" si="6"/>
        <v>1</v>
      </c>
      <c r="S126" s="21" t="str">
        <f t="shared" si="5"/>
        <v>Вывод</v>
      </c>
      <c r="T126" s="22">
        <f>IFERROR(VLOOKUP(C126,'Заказы за 3 месяца'!A:B,2,0),0)</f>
        <v>0</v>
      </c>
      <c r="U126" s="23"/>
      <c r="V126" s="23">
        <f>VLOOKUP(S126,Сортировка!A:B,2,0)</f>
        <v>11</v>
      </c>
    </row>
    <row r="127" spans="1:22" ht="14.25" customHeight="1" x14ac:dyDescent="0.25">
      <c r="A127" s="13" t="s">
        <v>21</v>
      </c>
      <c r="B127" s="14">
        <v>480263</v>
      </c>
      <c r="C127" s="24">
        <v>15254569</v>
      </c>
      <c r="D127" s="13" t="s">
        <v>74</v>
      </c>
      <c r="E127" s="13" t="s">
        <v>297</v>
      </c>
      <c r="F127" s="13">
        <v>0</v>
      </c>
      <c r="G127" s="13" t="s">
        <v>298</v>
      </c>
      <c r="H127" s="16">
        <f ca="1">IFERROR(VLOOKUP(C127,'Дни на ВБ'!A:C,3,0),"Нет продаж")</f>
        <v>1795</v>
      </c>
      <c r="I127" s="17">
        <v>0</v>
      </c>
      <c r="J127" s="18">
        <f t="shared" si="0"/>
        <v>0</v>
      </c>
      <c r="K127" s="18">
        <v>0.99999999999999933</v>
      </c>
      <c r="L127" s="19" t="str">
        <f t="shared" si="1"/>
        <v>C</v>
      </c>
      <c r="M127" s="19" t="s">
        <v>114</v>
      </c>
      <c r="N127" s="19" t="b">
        <f t="shared" si="2"/>
        <v>0</v>
      </c>
      <c r="O127" s="19" t="s">
        <v>70</v>
      </c>
      <c r="P127" s="20" t="str">
        <f t="shared" si="3"/>
        <v>CZ</v>
      </c>
      <c r="Q127" s="19" t="str">
        <f>VLOOKUP(C127,'По кабинетам'!B:J,9,0)</f>
        <v>C</v>
      </c>
      <c r="R127" s="20" t="b">
        <f t="shared" si="6"/>
        <v>1</v>
      </c>
      <c r="S127" s="21" t="str">
        <f t="shared" si="5"/>
        <v>Вывод</v>
      </c>
      <c r="T127" s="22">
        <f>IFERROR(VLOOKUP(C127,'Заказы за 3 месяца'!A:B,2,0),0)</f>
        <v>0</v>
      </c>
      <c r="U127" s="23"/>
      <c r="V127" s="23">
        <f>VLOOKUP(S127,Сортировка!A:B,2,0)</f>
        <v>11</v>
      </c>
    </row>
    <row r="128" spans="1:22" ht="14.25" customHeight="1" x14ac:dyDescent="0.25">
      <c r="A128" s="13" t="s">
        <v>21</v>
      </c>
      <c r="B128" s="14">
        <v>391175</v>
      </c>
      <c r="C128" s="24">
        <v>16783994</v>
      </c>
      <c r="D128" s="13" t="s">
        <v>33</v>
      </c>
      <c r="E128" s="13" t="s">
        <v>24</v>
      </c>
      <c r="F128" s="13" t="s">
        <v>62</v>
      </c>
      <c r="G128" s="13" t="s">
        <v>299</v>
      </c>
      <c r="H128" s="16">
        <f ca="1">IFERROR(VLOOKUP(C128,'Дни на ВБ'!A:C,3,0),"Нет продаж")</f>
        <v>1759</v>
      </c>
      <c r="I128" s="17">
        <v>0</v>
      </c>
      <c r="J128" s="18">
        <f t="shared" si="0"/>
        <v>0</v>
      </c>
      <c r="K128" s="18">
        <v>0.99999999999999933</v>
      </c>
      <c r="L128" s="19" t="str">
        <f t="shared" si="1"/>
        <v>C</v>
      </c>
      <c r="M128" s="19" t="s">
        <v>114</v>
      </c>
      <c r="N128" s="19" t="b">
        <f t="shared" si="2"/>
        <v>0</v>
      </c>
      <c r="O128" s="19" t="s">
        <v>70</v>
      </c>
      <c r="P128" s="20" t="str">
        <f t="shared" si="3"/>
        <v>CZ</v>
      </c>
      <c r="Q128" s="19" t="str">
        <f>VLOOKUP(C128,'По кабинетам'!B:J,9,0)</f>
        <v>C</v>
      </c>
      <c r="R128" s="20" t="b">
        <f t="shared" si="6"/>
        <v>1</v>
      </c>
      <c r="S128" s="21" t="str">
        <f t="shared" si="5"/>
        <v>Вывод</v>
      </c>
      <c r="T128" s="22">
        <f>IFERROR(VLOOKUP(C128,'Заказы за 3 месяца'!A:B,2,0),0)</f>
        <v>0</v>
      </c>
      <c r="U128" s="23"/>
      <c r="V128" s="23">
        <f>VLOOKUP(S128,Сортировка!A:B,2,0)</f>
        <v>11</v>
      </c>
    </row>
    <row r="129" spans="1:22" ht="14.25" customHeight="1" x14ac:dyDescent="0.25">
      <c r="A129" s="13" t="s">
        <v>21</v>
      </c>
      <c r="B129" s="14" t="s">
        <v>300</v>
      </c>
      <c r="C129" s="24">
        <v>15948818</v>
      </c>
      <c r="D129" s="13" t="s">
        <v>33</v>
      </c>
      <c r="E129" s="13" t="s">
        <v>24</v>
      </c>
      <c r="F129" s="13" t="s">
        <v>62</v>
      </c>
      <c r="G129" s="13" t="s">
        <v>301</v>
      </c>
      <c r="H129" s="16" t="str">
        <f>IFERROR(VLOOKUP(C129,'Дни на ВБ'!A:C,3,0),"Нет продаж")</f>
        <v>Нет продаж</v>
      </c>
      <c r="I129" s="17">
        <v>0</v>
      </c>
      <c r="J129" s="18">
        <f t="shared" si="0"/>
        <v>0</v>
      </c>
      <c r="K129" s="18">
        <v>0.99999999999999933</v>
      </c>
      <c r="L129" s="19" t="str">
        <f t="shared" si="1"/>
        <v>C</v>
      </c>
      <c r="M129" s="19" t="s">
        <v>114</v>
      </c>
      <c r="N129" s="19" t="b">
        <f t="shared" si="2"/>
        <v>0</v>
      </c>
      <c r="O129" s="19" t="s">
        <v>70</v>
      </c>
      <c r="P129" s="20" t="str">
        <f t="shared" si="3"/>
        <v>CZ</v>
      </c>
      <c r="Q129" s="19" t="str">
        <f>VLOOKUP(C129,'По кабинетам'!B:J,9,0)</f>
        <v>C</v>
      </c>
      <c r="R129" s="20" t="b">
        <f t="shared" si="6"/>
        <v>1</v>
      </c>
      <c r="S129" s="21" t="str">
        <f t="shared" si="5"/>
        <v>Вывод</v>
      </c>
      <c r="T129" s="22">
        <f>IFERROR(VLOOKUP(C129,'Заказы за 3 месяца'!A:B,2,0),0)</f>
        <v>0</v>
      </c>
      <c r="U129" s="23"/>
      <c r="V129" s="23">
        <f>VLOOKUP(S129,Сортировка!A:B,2,0)</f>
        <v>11</v>
      </c>
    </row>
    <row r="130" spans="1:22" ht="14.25" customHeight="1" x14ac:dyDescent="0.25">
      <c r="A130" s="13" t="s">
        <v>21</v>
      </c>
      <c r="B130" s="14" t="s">
        <v>302</v>
      </c>
      <c r="C130" s="24">
        <v>143283839</v>
      </c>
      <c r="D130" s="13" t="s">
        <v>33</v>
      </c>
      <c r="E130" s="13" t="s">
        <v>235</v>
      </c>
      <c r="F130" s="13" t="s">
        <v>62</v>
      </c>
      <c r="G130" s="13" t="s">
        <v>303</v>
      </c>
      <c r="H130" s="16">
        <f ca="1">IFERROR(VLOOKUP(C130,'Дни на ВБ'!A:C,3,0),"Нет продаж")</f>
        <v>969</v>
      </c>
      <c r="I130" s="17">
        <v>0</v>
      </c>
      <c r="J130" s="18">
        <f t="shared" si="0"/>
        <v>0</v>
      </c>
      <c r="K130" s="18">
        <v>0.99999999999999933</v>
      </c>
      <c r="L130" s="19" t="str">
        <f t="shared" si="1"/>
        <v>C</v>
      </c>
      <c r="M130" s="19" t="s">
        <v>114</v>
      </c>
      <c r="N130" s="19" t="b">
        <f t="shared" si="2"/>
        <v>0</v>
      </c>
      <c r="O130" s="19" t="s">
        <v>70</v>
      </c>
      <c r="P130" s="20" t="str">
        <f t="shared" si="3"/>
        <v>CZ</v>
      </c>
      <c r="Q130" s="19" t="str">
        <f>VLOOKUP(C130,'По кабинетам'!B:J,9,0)</f>
        <v>C</v>
      </c>
      <c r="R130" s="20" t="b">
        <f t="shared" si="6"/>
        <v>1</v>
      </c>
      <c r="S130" s="21" t="str">
        <f t="shared" si="5"/>
        <v>Вывод</v>
      </c>
      <c r="T130" s="22">
        <f>IFERROR(VLOOKUP(C130,'Заказы за 3 месяца'!A:B,2,0),0)</f>
        <v>0</v>
      </c>
      <c r="U130" s="23"/>
      <c r="V130" s="23">
        <f>VLOOKUP(S130,Сортировка!A:B,2,0)</f>
        <v>11</v>
      </c>
    </row>
    <row r="131" spans="1:22" ht="14.25" customHeight="1" x14ac:dyDescent="0.25">
      <c r="A131" s="13" t="s">
        <v>21</v>
      </c>
      <c r="B131" s="14" t="s">
        <v>304</v>
      </c>
      <c r="C131" s="24">
        <v>12695896</v>
      </c>
      <c r="D131" s="13" t="s">
        <v>33</v>
      </c>
      <c r="E131" s="13" t="s">
        <v>305</v>
      </c>
      <c r="F131" s="13" t="s">
        <v>62</v>
      </c>
      <c r="G131" s="13" t="s">
        <v>306</v>
      </c>
      <c r="H131" s="16">
        <f ca="1">IFERROR(VLOOKUP(C131,'Дни на ВБ'!A:C,3,0),"Нет продаж")</f>
        <v>1922</v>
      </c>
      <c r="I131" s="17">
        <v>0</v>
      </c>
      <c r="J131" s="18">
        <f t="shared" si="0"/>
        <v>0</v>
      </c>
      <c r="K131" s="18">
        <v>0.99999999999999933</v>
      </c>
      <c r="L131" s="19" t="str">
        <f t="shared" si="1"/>
        <v>C</v>
      </c>
      <c r="M131" s="19" t="s">
        <v>114</v>
      </c>
      <c r="N131" s="19" t="b">
        <f t="shared" si="2"/>
        <v>0</v>
      </c>
      <c r="O131" s="19" t="s">
        <v>70</v>
      </c>
      <c r="P131" s="20" t="str">
        <f t="shared" si="3"/>
        <v>CZ</v>
      </c>
      <c r="Q131" s="19" t="str">
        <f>VLOOKUP(C131,'По кабинетам'!B:J,9,0)</f>
        <v>C</v>
      </c>
      <c r="R131" s="20" t="b">
        <f t="shared" si="6"/>
        <v>1</v>
      </c>
      <c r="S131" s="21" t="str">
        <f t="shared" si="5"/>
        <v>Вывод</v>
      </c>
      <c r="T131" s="22">
        <f>IFERROR(VLOOKUP(C131,'Заказы за 3 месяца'!A:B,2,0),0)</f>
        <v>0</v>
      </c>
      <c r="U131" s="23"/>
      <c r="V131" s="23">
        <f>VLOOKUP(S131,Сортировка!A:B,2,0)</f>
        <v>11</v>
      </c>
    </row>
    <row r="132" spans="1:22" ht="14.25" customHeight="1" x14ac:dyDescent="0.25">
      <c r="A132" s="13" t="s">
        <v>21</v>
      </c>
      <c r="B132" s="14">
        <v>391138</v>
      </c>
      <c r="C132" s="24">
        <v>16783993</v>
      </c>
      <c r="D132" s="13" t="s">
        <v>33</v>
      </c>
      <c r="E132" s="13" t="s">
        <v>307</v>
      </c>
      <c r="F132" s="13" t="s">
        <v>62</v>
      </c>
      <c r="G132" s="13" t="s">
        <v>308</v>
      </c>
      <c r="H132" s="16">
        <f ca="1">IFERROR(VLOOKUP(C132,'Дни на ВБ'!A:C,3,0),"Нет продаж")</f>
        <v>1759</v>
      </c>
      <c r="I132" s="17">
        <v>0</v>
      </c>
      <c r="J132" s="18">
        <f t="shared" si="0"/>
        <v>0</v>
      </c>
      <c r="K132" s="18">
        <v>0.99999999999999933</v>
      </c>
      <c r="L132" s="19" t="str">
        <f t="shared" si="1"/>
        <v>C</v>
      </c>
      <c r="M132" s="19" t="s">
        <v>114</v>
      </c>
      <c r="N132" s="19" t="b">
        <f t="shared" si="2"/>
        <v>0</v>
      </c>
      <c r="O132" s="19" t="s">
        <v>70</v>
      </c>
      <c r="P132" s="20" t="str">
        <f t="shared" si="3"/>
        <v>CZ</v>
      </c>
      <c r="Q132" s="19" t="str">
        <f>VLOOKUP(C132,'По кабинетам'!B:J,9,0)</f>
        <v>C</v>
      </c>
      <c r="R132" s="20" t="b">
        <f t="shared" si="6"/>
        <v>1</v>
      </c>
      <c r="S132" s="21" t="str">
        <f t="shared" si="5"/>
        <v>Вывод</v>
      </c>
      <c r="T132" s="22">
        <f>IFERROR(VLOOKUP(C132,'Заказы за 3 месяца'!A:B,2,0),0)</f>
        <v>0</v>
      </c>
      <c r="U132" s="23"/>
      <c r="V132" s="23">
        <f>VLOOKUP(S132,Сортировка!A:B,2,0)</f>
        <v>11</v>
      </c>
    </row>
    <row r="133" spans="1:22" ht="14.25" customHeight="1" x14ac:dyDescent="0.25">
      <c r="A133" s="13" t="s">
        <v>21</v>
      </c>
      <c r="B133" s="14" t="s">
        <v>309</v>
      </c>
      <c r="C133" s="24">
        <v>12695897</v>
      </c>
      <c r="D133" s="13" t="s">
        <v>33</v>
      </c>
      <c r="E133" s="13" t="s">
        <v>305</v>
      </c>
      <c r="F133" s="13" t="s">
        <v>310</v>
      </c>
      <c r="G133" s="13" t="s">
        <v>311</v>
      </c>
      <c r="H133" s="16">
        <f ca="1">IFERROR(VLOOKUP(C133,'Дни на ВБ'!A:C,3,0),"Нет продаж")</f>
        <v>1732</v>
      </c>
      <c r="I133" s="17">
        <v>0</v>
      </c>
      <c r="J133" s="18">
        <f t="shared" si="0"/>
        <v>0</v>
      </c>
      <c r="K133" s="18">
        <v>0.99999999999999933</v>
      </c>
      <c r="L133" s="19" t="str">
        <f t="shared" si="1"/>
        <v>C</v>
      </c>
      <c r="M133" s="19" t="s">
        <v>114</v>
      </c>
      <c r="N133" s="19" t="b">
        <f t="shared" si="2"/>
        <v>0</v>
      </c>
      <c r="O133" s="19" t="s">
        <v>70</v>
      </c>
      <c r="P133" s="20" t="str">
        <f t="shared" si="3"/>
        <v>CZ</v>
      </c>
      <c r="Q133" s="19" t="str">
        <f>VLOOKUP(C133,'По кабинетам'!B:J,9,0)</f>
        <v>C</v>
      </c>
      <c r="R133" s="20" t="b">
        <f t="shared" si="6"/>
        <v>1</v>
      </c>
      <c r="S133" s="21" t="str">
        <f t="shared" si="5"/>
        <v>Вывод</v>
      </c>
      <c r="T133" s="22">
        <f>IFERROR(VLOOKUP(C133,'Заказы за 3 месяца'!A:B,2,0),0)</f>
        <v>0</v>
      </c>
      <c r="U133" s="23"/>
      <c r="V133" s="23">
        <f>VLOOKUP(S133,Сортировка!A:B,2,0)</f>
        <v>11</v>
      </c>
    </row>
    <row r="134" spans="1:22" ht="14.25" customHeight="1" x14ac:dyDescent="0.25">
      <c r="A134" s="13" t="s">
        <v>21</v>
      </c>
      <c r="B134" s="14" t="s">
        <v>312</v>
      </c>
      <c r="C134" s="24">
        <v>266293136</v>
      </c>
      <c r="D134" s="13" t="s">
        <v>74</v>
      </c>
      <c r="E134" s="13" t="s">
        <v>240</v>
      </c>
      <c r="F134" s="13" t="s">
        <v>223</v>
      </c>
      <c r="G134" s="13" t="s">
        <v>313</v>
      </c>
      <c r="H134" s="16">
        <f ca="1">IFERROR(VLOOKUP(C134,'Дни на ВБ'!A:C,3,0),"Нет продаж")</f>
        <v>323</v>
      </c>
      <c r="I134" s="17">
        <v>0</v>
      </c>
      <c r="J134" s="18">
        <f t="shared" si="0"/>
        <v>0</v>
      </c>
      <c r="K134" s="18">
        <v>0.99999999999999933</v>
      </c>
      <c r="L134" s="19" t="str">
        <f t="shared" si="1"/>
        <v>C</v>
      </c>
      <c r="M134" s="19" t="s">
        <v>114</v>
      </c>
      <c r="N134" s="19" t="b">
        <f t="shared" si="2"/>
        <v>0</v>
      </c>
      <c r="O134" s="19" t="s">
        <v>70</v>
      </c>
      <c r="P134" s="20" t="str">
        <f t="shared" si="3"/>
        <v>CZ</v>
      </c>
      <c r="Q134" s="19" t="str">
        <f>VLOOKUP(C134,'По кабинетам'!B:J,9,0)</f>
        <v>C</v>
      </c>
      <c r="R134" s="20" t="b">
        <f t="shared" si="6"/>
        <v>1</v>
      </c>
      <c r="S134" s="21" t="str">
        <f t="shared" si="5"/>
        <v>Вывод</v>
      </c>
      <c r="T134" s="22">
        <f>IFERROR(VLOOKUP(C134,'Заказы за 3 месяца'!A:B,2,0),0)</f>
        <v>0</v>
      </c>
      <c r="U134" s="23"/>
      <c r="V134" s="23">
        <f>VLOOKUP(S134,Сортировка!A:B,2,0)</f>
        <v>11</v>
      </c>
    </row>
    <row r="135" spans="1:22" ht="14.25" customHeight="1" x14ac:dyDescent="0.25">
      <c r="A135" s="13" t="s">
        <v>21</v>
      </c>
      <c r="B135" s="14" t="s">
        <v>314</v>
      </c>
      <c r="C135" s="24">
        <v>17831503</v>
      </c>
      <c r="D135" s="13" t="s">
        <v>33</v>
      </c>
      <c r="E135" s="13" t="s">
        <v>24</v>
      </c>
      <c r="F135" s="13" t="s">
        <v>83</v>
      </c>
      <c r="G135" s="13" t="s">
        <v>315</v>
      </c>
      <c r="H135" s="16" t="str">
        <f>IFERROR(VLOOKUP(C135,'Дни на ВБ'!A:C,3,0),"Нет продаж")</f>
        <v>Нет продаж</v>
      </c>
      <c r="I135" s="17">
        <v>0</v>
      </c>
      <c r="J135" s="18">
        <f t="shared" si="0"/>
        <v>0</v>
      </c>
      <c r="K135" s="18">
        <v>0.99999999999999933</v>
      </c>
      <c r="L135" s="19" t="str">
        <f t="shared" si="1"/>
        <v>C</v>
      </c>
      <c r="M135" s="19" t="s">
        <v>60</v>
      </c>
      <c r="N135" s="19" t="b">
        <f t="shared" si="2"/>
        <v>1</v>
      </c>
      <c r="O135" s="19" t="s">
        <v>70</v>
      </c>
      <c r="P135" s="20" t="str">
        <f t="shared" si="3"/>
        <v>CZ</v>
      </c>
      <c r="Q135" s="19" t="str">
        <f>VLOOKUP(C135,'По кабинетам'!B:J,9,0)</f>
        <v>C</v>
      </c>
      <c r="R135" s="20" t="b">
        <f t="shared" si="6"/>
        <v>1</v>
      </c>
      <c r="S135" s="21" t="str">
        <f t="shared" si="5"/>
        <v>Вывод</v>
      </c>
      <c r="T135" s="22">
        <f>IFERROR(VLOOKUP(C135,'Заказы за 3 месяца'!A:B,2,0),0)</f>
        <v>0</v>
      </c>
      <c r="U135" s="23"/>
      <c r="V135" s="23">
        <f>VLOOKUP(S135,Сортировка!A:B,2,0)</f>
        <v>11</v>
      </c>
    </row>
    <row r="136" spans="1:22" ht="14.25" customHeight="1" x14ac:dyDescent="0.25">
      <c r="A136" s="13" t="s">
        <v>21</v>
      </c>
      <c r="B136" s="14" t="s">
        <v>316</v>
      </c>
      <c r="C136" s="24">
        <v>144476241</v>
      </c>
      <c r="D136" s="13" t="s">
        <v>33</v>
      </c>
      <c r="E136" s="13" t="s">
        <v>24</v>
      </c>
      <c r="F136" s="13" t="s">
        <v>83</v>
      </c>
      <c r="G136" s="13" t="s">
        <v>317</v>
      </c>
      <c r="H136" s="16">
        <f ca="1">IFERROR(VLOOKUP(C136,'Дни на ВБ'!A:C,3,0),"Нет продаж")</f>
        <v>960</v>
      </c>
      <c r="I136" s="17">
        <v>0</v>
      </c>
      <c r="J136" s="18">
        <f t="shared" si="0"/>
        <v>0</v>
      </c>
      <c r="K136" s="18">
        <v>0.99999999999999933</v>
      </c>
      <c r="L136" s="19" t="str">
        <f t="shared" si="1"/>
        <v>C</v>
      </c>
      <c r="M136" s="19" t="s">
        <v>114</v>
      </c>
      <c r="N136" s="19" t="b">
        <f t="shared" si="2"/>
        <v>0</v>
      </c>
      <c r="O136" s="19" t="s">
        <v>70</v>
      </c>
      <c r="P136" s="20" t="str">
        <f t="shared" si="3"/>
        <v>CZ</v>
      </c>
      <c r="Q136" s="19" t="str">
        <f>VLOOKUP(C136,'По кабинетам'!B:J,9,0)</f>
        <v>C</v>
      </c>
      <c r="R136" s="20" t="b">
        <f t="shared" si="6"/>
        <v>1</v>
      </c>
      <c r="S136" s="21" t="str">
        <f t="shared" si="5"/>
        <v>Вывод</v>
      </c>
      <c r="T136" s="22">
        <f>IFERROR(VLOOKUP(C136,'Заказы за 3 месяца'!A:B,2,0),0)</f>
        <v>0</v>
      </c>
      <c r="U136" s="23"/>
      <c r="V136" s="23">
        <f>VLOOKUP(S136,Сортировка!A:B,2,0)</f>
        <v>11</v>
      </c>
    </row>
    <row r="137" spans="1:22" ht="14.25" customHeight="1" x14ac:dyDescent="0.25">
      <c r="A137" s="13" t="s">
        <v>21</v>
      </c>
      <c r="B137" s="14">
        <v>1201861</v>
      </c>
      <c r="C137" s="24">
        <v>12887233</v>
      </c>
      <c r="D137" s="13" t="s">
        <v>33</v>
      </c>
      <c r="E137" s="13" t="s">
        <v>24</v>
      </c>
      <c r="F137" s="13" t="s">
        <v>34</v>
      </c>
      <c r="G137" s="13" t="s">
        <v>318</v>
      </c>
      <c r="H137" s="16">
        <f ca="1">IFERROR(VLOOKUP(C137,'Дни на ВБ'!A:C,3,0),"Нет продаж")</f>
        <v>1916</v>
      </c>
      <c r="I137" s="17">
        <v>0</v>
      </c>
      <c r="J137" s="18">
        <f t="shared" si="0"/>
        <v>0</v>
      </c>
      <c r="K137" s="18">
        <v>0.99999999999999933</v>
      </c>
      <c r="L137" s="19" t="str">
        <f t="shared" si="1"/>
        <v>C</v>
      </c>
      <c r="M137" s="19">
        <v>0</v>
      </c>
      <c r="N137" s="19" t="b">
        <f t="shared" si="2"/>
        <v>0</v>
      </c>
      <c r="O137" s="19" t="s">
        <v>70</v>
      </c>
      <c r="P137" s="20" t="str">
        <f t="shared" si="3"/>
        <v>CZ</v>
      </c>
      <c r="Q137" s="19" t="str">
        <f>VLOOKUP(C137,'По кабинетам'!B:J,9,0)</f>
        <v>C</v>
      </c>
      <c r="R137" s="20" t="b">
        <f t="shared" si="6"/>
        <v>1</v>
      </c>
      <c r="S137" s="21" t="str">
        <f t="shared" si="5"/>
        <v>Вывод</v>
      </c>
      <c r="T137" s="22">
        <f>IFERROR(VLOOKUP(C137,'Заказы за 3 месяца'!A:B,2,0),0)</f>
        <v>295</v>
      </c>
      <c r="U137" s="25" t="s">
        <v>319</v>
      </c>
      <c r="V137" s="23">
        <f>VLOOKUP(S137,Сортировка!A:B,2,0)</f>
        <v>11</v>
      </c>
    </row>
    <row r="138" spans="1:22" ht="14.25" customHeight="1" x14ac:dyDescent="0.25">
      <c r="A138" s="13" t="s">
        <v>21</v>
      </c>
      <c r="B138" s="14" t="s">
        <v>320</v>
      </c>
      <c r="C138" s="24">
        <v>18987385</v>
      </c>
      <c r="D138" s="13" t="s">
        <v>33</v>
      </c>
      <c r="E138" s="13" t="s">
        <v>24</v>
      </c>
      <c r="F138" s="13" t="s">
        <v>321</v>
      </c>
      <c r="G138" s="13" t="s">
        <v>322</v>
      </c>
      <c r="H138" s="16" t="str">
        <f>IFERROR(VLOOKUP(C138,'Дни на ВБ'!A:C,3,0),"Нет продаж")</f>
        <v>Нет продаж</v>
      </c>
      <c r="I138" s="17">
        <v>0</v>
      </c>
      <c r="J138" s="18">
        <f t="shared" si="0"/>
        <v>0</v>
      </c>
      <c r="K138" s="18">
        <v>0.99999999999999933</v>
      </c>
      <c r="L138" s="19" t="str">
        <f t="shared" si="1"/>
        <v>C</v>
      </c>
      <c r="M138" s="19" t="s">
        <v>114</v>
      </c>
      <c r="N138" s="19" t="b">
        <f t="shared" si="2"/>
        <v>0</v>
      </c>
      <c r="O138" s="19" t="s">
        <v>70</v>
      </c>
      <c r="P138" s="20" t="str">
        <f t="shared" si="3"/>
        <v>CZ</v>
      </c>
      <c r="Q138" s="19" t="str">
        <f>VLOOKUP(C138,'По кабинетам'!B:J,9,0)</f>
        <v>C</v>
      </c>
      <c r="R138" s="20" t="b">
        <f t="shared" si="6"/>
        <v>1</v>
      </c>
      <c r="S138" s="21" t="str">
        <f t="shared" si="5"/>
        <v>Вывод</v>
      </c>
      <c r="T138" s="22">
        <f>IFERROR(VLOOKUP(C138,'Заказы за 3 месяца'!A:B,2,0),0)</f>
        <v>0</v>
      </c>
      <c r="U138" s="23"/>
      <c r="V138" s="23">
        <f>VLOOKUP(S138,Сортировка!A:B,2,0)</f>
        <v>11</v>
      </c>
    </row>
    <row r="139" spans="1:22" ht="14.25" customHeight="1" x14ac:dyDescent="0.25">
      <c r="A139" s="13" t="s">
        <v>21</v>
      </c>
      <c r="B139" s="14" t="s">
        <v>323</v>
      </c>
      <c r="C139" s="24">
        <v>18944178</v>
      </c>
      <c r="D139" s="13" t="s">
        <v>33</v>
      </c>
      <c r="E139" s="13" t="s">
        <v>24</v>
      </c>
      <c r="F139" s="13" t="s">
        <v>321</v>
      </c>
      <c r="G139" s="13" t="s">
        <v>324</v>
      </c>
      <c r="H139" s="16">
        <f ca="1">IFERROR(VLOOKUP(C139,'Дни на ВБ'!A:C,3,0),"Нет продаж")</f>
        <v>1684</v>
      </c>
      <c r="I139" s="17">
        <v>0</v>
      </c>
      <c r="J139" s="18">
        <f t="shared" si="0"/>
        <v>0</v>
      </c>
      <c r="K139" s="18">
        <v>0.99999999999999933</v>
      </c>
      <c r="L139" s="19" t="str">
        <f t="shared" si="1"/>
        <v>C</v>
      </c>
      <c r="M139" s="19">
        <v>0</v>
      </c>
      <c r="N139" s="19" t="b">
        <f t="shared" si="2"/>
        <v>0</v>
      </c>
      <c r="O139" s="19" t="s">
        <v>70</v>
      </c>
      <c r="P139" s="20" t="str">
        <f t="shared" si="3"/>
        <v>CZ</v>
      </c>
      <c r="Q139" s="19" t="str">
        <f>VLOOKUP(C139,'По кабинетам'!B:J,9,0)</f>
        <v>C</v>
      </c>
      <c r="R139" s="20" t="b">
        <f t="shared" si="6"/>
        <v>1</v>
      </c>
      <c r="S139" s="21" t="str">
        <f t="shared" si="5"/>
        <v>Вывод</v>
      </c>
      <c r="T139" s="22">
        <f>IFERROR(VLOOKUP(C139,'Заказы за 3 месяца'!A:B,2,0),0)</f>
        <v>0</v>
      </c>
      <c r="U139" s="23"/>
      <c r="V139" s="23">
        <f>VLOOKUP(S139,Сортировка!A:B,2,0)</f>
        <v>11</v>
      </c>
    </row>
    <row r="140" spans="1:22" ht="14.25" customHeight="1" x14ac:dyDescent="0.25">
      <c r="A140" s="13" t="s">
        <v>21</v>
      </c>
      <c r="B140" s="14" t="s">
        <v>325</v>
      </c>
      <c r="C140" s="24">
        <v>49857696</v>
      </c>
      <c r="D140" s="13" t="s">
        <v>33</v>
      </c>
      <c r="E140" s="13" t="s">
        <v>24</v>
      </c>
      <c r="F140" s="13" t="s">
        <v>321</v>
      </c>
      <c r="G140" s="13" t="s">
        <v>326</v>
      </c>
      <c r="H140" s="16">
        <f ca="1">IFERROR(VLOOKUP(C140,'Дни на ВБ'!A:C,3,0),"Нет продаж")</f>
        <v>1382</v>
      </c>
      <c r="I140" s="17">
        <v>0</v>
      </c>
      <c r="J140" s="18">
        <f t="shared" si="0"/>
        <v>0</v>
      </c>
      <c r="K140" s="18">
        <v>0.99999999999999933</v>
      </c>
      <c r="L140" s="19" t="str">
        <f t="shared" si="1"/>
        <v>C</v>
      </c>
      <c r="M140" s="19" t="s">
        <v>114</v>
      </c>
      <c r="N140" s="19" t="b">
        <f t="shared" si="2"/>
        <v>0</v>
      </c>
      <c r="O140" s="19" t="s">
        <v>70</v>
      </c>
      <c r="P140" s="20" t="str">
        <f t="shared" si="3"/>
        <v>CZ</v>
      </c>
      <c r="Q140" s="19" t="str">
        <f>VLOOKUP(C140,'По кабинетам'!B:J,9,0)</f>
        <v>C</v>
      </c>
      <c r="R140" s="20" t="b">
        <f t="shared" si="6"/>
        <v>1</v>
      </c>
      <c r="S140" s="21" t="str">
        <f t="shared" si="5"/>
        <v>Вывод</v>
      </c>
      <c r="T140" s="22">
        <f>IFERROR(VLOOKUP(C140,'Заказы за 3 месяца'!A:B,2,0),0)</f>
        <v>0</v>
      </c>
      <c r="U140" s="23"/>
      <c r="V140" s="23">
        <f>VLOOKUP(S140,Сортировка!A:B,2,0)</f>
        <v>11</v>
      </c>
    </row>
    <row r="141" spans="1:22" ht="14.25" customHeight="1" x14ac:dyDescent="0.25">
      <c r="A141" s="13" t="s">
        <v>21</v>
      </c>
      <c r="B141" s="14" t="s">
        <v>327</v>
      </c>
      <c r="C141" s="15">
        <v>271247653</v>
      </c>
      <c r="D141" s="13" t="s">
        <v>74</v>
      </c>
      <c r="E141" s="13" t="s">
        <v>240</v>
      </c>
      <c r="F141" s="13" t="s">
        <v>223</v>
      </c>
      <c r="G141" s="13" t="s">
        <v>328</v>
      </c>
      <c r="H141" s="16">
        <f ca="1">IFERROR(VLOOKUP(C141,'Дни на ВБ'!A:C,3,0),"Нет продаж")</f>
        <v>324</v>
      </c>
      <c r="I141" s="17">
        <v>0</v>
      </c>
      <c r="J141" s="18">
        <f t="shared" si="0"/>
        <v>0</v>
      </c>
      <c r="K141" s="18">
        <v>0.99999999999999933</v>
      </c>
      <c r="L141" s="19" t="str">
        <f t="shared" si="1"/>
        <v>C</v>
      </c>
      <c r="M141" s="19" t="s">
        <v>114</v>
      </c>
      <c r="N141" s="19" t="b">
        <f t="shared" si="2"/>
        <v>0</v>
      </c>
      <c r="O141" s="19" t="s">
        <v>70</v>
      </c>
      <c r="P141" s="20" t="str">
        <f t="shared" si="3"/>
        <v>CZ</v>
      </c>
      <c r="Q141" s="19" t="str">
        <f>VLOOKUP(C141,'По кабинетам'!B:J,9,0)</f>
        <v>C</v>
      </c>
      <c r="R141" s="20" t="b">
        <f t="shared" si="6"/>
        <v>1</v>
      </c>
      <c r="S141" s="21" t="str">
        <f t="shared" si="5"/>
        <v>Вывод</v>
      </c>
      <c r="T141" s="22">
        <f>IFERROR(VLOOKUP(C141,'Заказы за 3 месяца'!A:B,2,0),0)</f>
        <v>0</v>
      </c>
      <c r="U141" s="23"/>
      <c r="V141" s="23">
        <f>VLOOKUP(S141,Сортировка!A:B,2,0)</f>
        <v>11</v>
      </c>
    </row>
    <row r="142" spans="1:22" ht="14.25" customHeight="1" x14ac:dyDescent="0.25">
      <c r="A142" s="13" t="s">
        <v>21</v>
      </c>
      <c r="B142" s="14" t="s">
        <v>329</v>
      </c>
      <c r="C142" s="15">
        <v>271247651</v>
      </c>
      <c r="D142" s="13" t="s">
        <v>74</v>
      </c>
      <c r="E142" s="13" t="s">
        <v>240</v>
      </c>
      <c r="F142" s="13" t="s">
        <v>223</v>
      </c>
      <c r="G142" s="13" t="s">
        <v>330</v>
      </c>
      <c r="H142" s="16" t="str">
        <f>IFERROR(VLOOKUP(C142,'Дни на ВБ'!A:C,3,0),"Нет продаж")</f>
        <v>Нет продаж</v>
      </c>
      <c r="I142" s="17">
        <v>0</v>
      </c>
      <c r="J142" s="18">
        <f t="shared" si="0"/>
        <v>0</v>
      </c>
      <c r="K142" s="18">
        <v>0.99999999999999933</v>
      </c>
      <c r="L142" s="19" t="str">
        <f t="shared" si="1"/>
        <v>C</v>
      </c>
      <c r="M142" s="19" t="s">
        <v>114</v>
      </c>
      <c r="N142" s="19" t="b">
        <f t="shared" si="2"/>
        <v>0</v>
      </c>
      <c r="O142" s="19" t="s">
        <v>70</v>
      </c>
      <c r="P142" s="20" t="str">
        <f t="shared" si="3"/>
        <v>CZ</v>
      </c>
      <c r="Q142" s="19" t="str">
        <f>VLOOKUP(C142,'По кабинетам'!B:J,9,0)</f>
        <v>C</v>
      </c>
      <c r="R142" s="20" t="b">
        <f t="shared" si="6"/>
        <v>1</v>
      </c>
      <c r="S142" s="21" t="str">
        <f t="shared" si="5"/>
        <v>Вывод</v>
      </c>
      <c r="T142" s="22">
        <f>IFERROR(VLOOKUP(C142,'Заказы за 3 месяца'!A:B,2,0),0)</f>
        <v>0</v>
      </c>
      <c r="U142" s="23"/>
      <c r="V142" s="23">
        <f>VLOOKUP(S142,Сортировка!A:B,2,0)</f>
        <v>11</v>
      </c>
    </row>
    <row r="143" spans="1:22" ht="14.25" customHeight="1" x14ac:dyDescent="0.25">
      <c r="A143" s="13" t="s">
        <v>21</v>
      </c>
      <c r="B143" s="14" t="s">
        <v>331</v>
      </c>
      <c r="C143" s="15">
        <v>272510206</v>
      </c>
      <c r="D143" s="13" t="s">
        <v>74</v>
      </c>
      <c r="E143" s="13" t="s">
        <v>240</v>
      </c>
      <c r="F143" s="13" t="s">
        <v>223</v>
      </c>
      <c r="G143" s="13" t="s">
        <v>332</v>
      </c>
      <c r="H143" s="16">
        <f ca="1">IFERROR(VLOOKUP(C143,'Дни на ВБ'!A:C,3,0),"Нет продаж")</f>
        <v>323</v>
      </c>
      <c r="I143" s="17">
        <v>0</v>
      </c>
      <c r="J143" s="18">
        <f t="shared" si="0"/>
        <v>0</v>
      </c>
      <c r="K143" s="18">
        <v>0.99999999999999933</v>
      </c>
      <c r="L143" s="19" t="str">
        <f t="shared" si="1"/>
        <v>C</v>
      </c>
      <c r="M143" s="19" t="s">
        <v>60</v>
      </c>
      <c r="N143" s="19" t="b">
        <f t="shared" si="2"/>
        <v>1</v>
      </c>
      <c r="O143" s="19" t="s">
        <v>70</v>
      </c>
      <c r="P143" s="20" t="str">
        <f t="shared" si="3"/>
        <v>CZ</v>
      </c>
      <c r="Q143" s="19" t="str">
        <f>VLOOKUP(C143,'По кабинетам'!B:J,9,0)</f>
        <v>C</v>
      </c>
      <c r="R143" s="20" t="b">
        <f t="shared" si="6"/>
        <v>1</v>
      </c>
      <c r="S143" s="21" t="str">
        <f t="shared" si="5"/>
        <v>Вывод</v>
      </c>
      <c r="T143" s="22">
        <f>IFERROR(VLOOKUP(C143,'Заказы за 3 месяца'!A:B,2,0),0)</f>
        <v>0</v>
      </c>
      <c r="U143" s="23"/>
      <c r="V143" s="23">
        <f>VLOOKUP(S143,Сортировка!A:B,2,0)</f>
        <v>11</v>
      </c>
    </row>
    <row r="144" spans="1:22" ht="14.25" customHeight="1" x14ac:dyDescent="0.25">
      <c r="A144" s="13" t="s">
        <v>21</v>
      </c>
      <c r="B144" s="14" t="s">
        <v>333</v>
      </c>
      <c r="C144" s="15">
        <v>272510207</v>
      </c>
      <c r="D144" s="13" t="s">
        <v>74</v>
      </c>
      <c r="E144" s="13" t="s">
        <v>240</v>
      </c>
      <c r="F144" s="13" t="s">
        <v>223</v>
      </c>
      <c r="G144" s="13" t="s">
        <v>334</v>
      </c>
      <c r="H144" s="16">
        <f ca="1">IFERROR(VLOOKUP(C144,'Дни на ВБ'!A:C,3,0),"Нет продаж")</f>
        <v>324</v>
      </c>
      <c r="I144" s="17">
        <v>0</v>
      </c>
      <c r="J144" s="18">
        <f t="shared" si="0"/>
        <v>0</v>
      </c>
      <c r="K144" s="18">
        <v>0.99999999999999933</v>
      </c>
      <c r="L144" s="19" t="str">
        <f t="shared" si="1"/>
        <v>C</v>
      </c>
      <c r="M144" s="19" t="s">
        <v>60</v>
      </c>
      <c r="N144" s="19" t="b">
        <f t="shared" si="2"/>
        <v>1</v>
      </c>
      <c r="O144" s="19" t="s">
        <v>70</v>
      </c>
      <c r="P144" s="20" t="str">
        <f t="shared" si="3"/>
        <v>CZ</v>
      </c>
      <c r="Q144" s="19" t="str">
        <f>VLOOKUP(C144,'По кабинетам'!B:J,9,0)</f>
        <v>C</v>
      </c>
      <c r="R144" s="20" t="b">
        <f t="shared" si="6"/>
        <v>1</v>
      </c>
      <c r="S144" s="21" t="str">
        <f t="shared" si="5"/>
        <v>Вывод</v>
      </c>
      <c r="T144" s="22">
        <f>IFERROR(VLOOKUP(C144,'Заказы за 3 месяца'!A:B,2,0),0)</f>
        <v>0</v>
      </c>
      <c r="U144" s="23"/>
      <c r="V144" s="23">
        <f>VLOOKUP(S144,Сортировка!A:B,2,0)</f>
        <v>11</v>
      </c>
    </row>
    <row r="145" spans="1:22" ht="14.25" customHeight="1" x14ac:dyDescent="0.25">
      <c r="A145" s="13" t="s">
        <v>21</v>
      </c>
      <c r="B145" s="14" t="s">
        <v>335</v>
      </c>
      <c r="C145" s="15">
        <v>271247649</v>
      </c>
      <c r="D145" s="13" t="s">
        <v>74</v>
      </c>
      <c r="E145" s="13" t="s">
        <v>240</v>
      </c>
      <c r="F145" s="13" t="s">
        <v>223</v>
      </c>
      <c r="G145" s="13" t="s">
        <v>336</v>
      </c>
      <c r="H145" s="16" t="str">
        <f>IFERROR(VLOOKUP(C145,'Дни на ВБ'!A:C,3,0),"Нет продаж")</f>
        <v>Нет продаж</v>
      </c>
      <c r="I145" s="17">
        <v>0</v>
      </c>
      <c r="J145" s="18">
        <f t="shared" si="0"/>
        <v>0</v>
      </c>
      <c r="K145" s="18">
        <v>0.99999999999999933</v>
      </c>
      <c r="L145" s="19" t="str">
        <f t="shared" si="1"/>
        <v>C</v>
      </c>
      <c r="M145" s="19" t="s">
        <v>114</v>
      </c>
      <c r="N145" s="19" t="b">
        <f t="shared" si="2"/>
        <v>0</v>
      </c>
      <c r="O145" s="19" t="s">
        <v>70</v>
      </c>
      <c r="P145" s="20" t="str">
        <f t="shared" si="3"/>
        <v>CZ</v>
      </c>
      <c r="Q145" s="19" t="str">
        <f>VLOOKUP(C145,'По кабинетам'!B:J,9,0)</f>
        <v>C</v>
      </c>
      <c r="R145" s="20" t="b">
        <f t="shared" si="6"/>
        <v>1</v>
      </c>
      <c r="S145" s="21" t="str">
        <f t="shared" si="5"/>
        <v>Вывод</v>
      </c>
      <c r="T145" s="22">
        <f>IFERROR(VLOOKUP(C145,'Заказы за 3 месяца'!A:B,2,0),0)</f>
        <v>0</v>
      </c>
      <c r="U145" s="23"/>
      <c r="V145" s="23">
        <f>VLOOKUP(S145,Сортировка!A:B,2,0)</f>
        <v>11</v>
      </c>
    </row>
    <row r="146" spans="1:22" ht="14.25" customHeight="1" x14ac:dyDescent="0.25">
      <c r="A146" s="13" t="s">
        <v>21</v>
      </c>
      <c r="B146" s="14" t="s">
        <v>337</v>
      </c>
      <c r="C146" s="15">
        <v>272510210</v>
      </c>
      <c r="D146" s="13" t="s">
        <v>74</v>
      </c>
      <c r="E146" s="13" t="s">
        <v>240</v>
      </c>
      <c r="F146" s="13" t="s">
        <v>223</v>
      </c>
      <c r="G146" s="13" t="s">
        <v>338</v>
      </c>
      <c r="H146" s="16">
        <f ca="1">IFERROR(VLOOKUP(C146,'Дни на ВБ'!A:C,3,0),"Нет продаж")</f>
        <v>324</v>
      </c>
      <c r="I146" s="17">
        <v>0</v>
      </c>
      <c r="J146" s="18">
        <f t="shared" si="0"/>
        <v>0</v>
      </c>
      <c r="K146" s="18">
        <v>0.99999999999999933</v>
      </c>
      <c r="L146" s="19" t="str">
        <f t="shared" si="1"/>
        <v>C</v>
      </c>
      <c r="M146" s="19" t="s">
        <v>114</v>
      </c>
      <c r="N146" s="19" t="b">
        <f t="shared" si="2"/>
        <v>0</v>
      </c>
      <c r="O146" s="19" t="s">
        <v>70</v>
      </c>
      <c r="P146" s="20" t="str">
        <f t="shared" si="3"/>
        <v>CZ</v>
      </c>
      <c r="Q146" s="19" t="str">
        <f>VLOOKUP(C146,'По кабинетам'!B:J,9,0)</f>
        <v>C</v>
      </c>
      <c r="R146" s="20" t="b">
        <f t="shared" si="6"/>
        <v>1</v>
      </c>
      <c r="S146" s="21" t="str">
        <f t="shared" si="5"/>
        <v>Вывод</v>
      </c>
      <c r="T146" s="22">
        <f>IFERROR(VLOOKUP(C146,'Заказы за 3 месяца'!A:B,2,0),0)</f>
        <v>0</v>
      </c>
      <c r="U146" s="23"/>
      <c r="V146" s="23">
        <f>VLOOKUP(S146,Сортировка!A:B,2,0)</f>
        <v>11</v>
      </c>
    </row>
    <row r="147" spans="1:22" ht="14.25" customHeight="1" x14ac:dyDescent="0.25">
      <c r="A147" s="13" t="s">
        <v>21</v>
      </c>
      <c r="B147" s="14" t="s">
        <v>339</v>
      </c>
      <c r="C147" s="15">
        <v>306858584</v>
      </c>
      <c r="D147" s="13" t="s">
        <v>74</v>
      </c>
      <c r="E147" s="13">
        <v>0</v>
      </c>
      <c r="F147" s="13" t="s">
        <v>223</v>
      </c>
      <c r="G147" s="13" t="s">
        <v>224</v>
      </c>
      <c r="H147" s="16">
        <f ca="1">IFERROR(VLOOKUP(C147,'Дни на ВБ'!A:C,3,0),"Нет продаж")</f>
        <v>238</v>
      </c>
      <c r="I147" s="17">
        <v>0</v>
      </c>
      <c r="J147" s="18">
        <f t="shared" si="0"/>
        <v>0</v>
      </c>
      <c r="K147" s="18">
        <v>0.99999999999999933</v>
      </c>
      <c r="L147" s="19" t="str">
        <f t="shared" si="1"/>
        <v>C</v>
      </c>
      <c r="M147" s="19" t="s">
        <v>114</v>
      </c>
      <c r="N147" s="19" t="b">
        <f t="shared" si="2"/>
        <v>0</v>
      </c>
      <c r="O147" s="19" t="s">
        <v>70</v>
      </c>
      <c r="P147" s="20" t="str">
        <f t="shared" si="3"/>
        <v>CZ</v>
      </c>
      <c r="Q147" s="19" t="str">
        <f>VLOOKUP(C147,'По кабинетам'!B:J,9,0)</f>
        <v>C</v>
      </c>
      <c r="R147" s="20" t="b">
        <f t="shared" si="6"/>
        <v>1</v>
      </c>
      <c r="S147" s="21" t="str">
        <f t="shared" si="5"/>
        <v>Вывод</v>
      </c>
      <c r="T147" s="22">
        <f>IFERROR(VLOOKUP(C147,'Заказы за 3 месяца'!A:B,2,0),0)</f>
        <v>0</v>
      </c>
      <c r="U147" s="23"/>
      <c r="V147" s="23">
        <f>VLOOKUP(S147,Сортировка!A:B,2,0)</f>
        <v>11</v>
      </c>
    </row>
    <row r="148" spans="1:22" ht="14.25" customHeight="1" x14ac:dyDescent="0.25">
      <c r="A148" s="13" t="s">
        <v>21</v>
      </c>
      <c r="B148" s="14" t="s">
        <v>340</v>
      </c>
      <c r="C148" s="24">
        <v>72634225</v>
      </c>
      <c r="D148" s="13" t="s">
        <v>74</v>
      </c>
      <c r="E148" s="13" t="s">
        <v>240</v>
      </c>
      <c r="F148" s="13" t="s">
        <v>223</v>
      </c>
      <c r="G148" s="13" t="s">
        <v>341</v>
      </c>
      <c r="H148" s="16">
        <f ca="1">IFERROR(VLOOKUP(C148,'Дни на ВБ'!A:C,3,0),"Нет продаж")</f>
        <v>1256</v>
      </c>
      <c r="I148" s="17">
        <v>0</v>
      </c>
      <c r="J148" s="18">
        <f t="shared" si="0"/>
        <v>0</v>
      </c>
      <c r="K148" s="18">
        <v>0.99999999999999933</v>
      </c>
      <c r="L148" s="19" t="str">
        <f t="shared" si="1"/>
        <v>C</v>
      </c>
      <c r="M148" s="19">
        <v>0</v>
      </c>
      <c r="N148" s="19" t="b">
        <f t="shared" si="2"/>
        <v>0</v>
      </c>
      <c r="O148" s="19" t="s">
        <v>70</v>
      </c>
      <c r="P148" s="20" t="str">
        <f t="shared" si="3"/>
        <v>CZ</v>
      </c>
      <c r="Q148" s="19" t="str">
        <f>VLOOKUP(C148,'По кабинетам'!B:J,9,0)</f>
        <v>C</v>
      </c>
      <c r="R148" s="20" t="b">
        <f t="shared" si="6"/>
        <v>1</v>
      </c>
      <c r="S148" s="21" t="str">
        <f t="shared" si="5"/>
        <v>Вывод</v>
      </c>
      <c r="T148" s="22">
        <f>IFERROR(VLOOKUP(C148,'Заказы за 3 месяца'!A:B,2,0),0)</f>
        <v>0</v>
      </c>
      <c r="U148" s="23"/>
      <c r="V148" s="23">
        <f>VLOOKUP(S148,Сортировка!A:B,2,0)</f>
        <v>11</v>
      </c>
    </row>
    <row r="149" spans="1:22" ht="14.25" customHeight="1" x14ac:dyDescent="0.25">
      <c r="A149" s="13" t="s">
        <v>21</v>
      </c>
      <c r="B149" s="14" t="s">
        <v>342</v>
      </c>
      <c r="C149" s="24">
        <v>18838046</v>
      </c>
      <c r="D149" s="13" t="s">
        <v>74</v>
      </c>
      <c r="E149" s="13" t="s">
        <v>240</v>
      </c>
      <c r="F149" s="13" t="s">
        <v>223</v>
      </c>
      <c r="G149" s="13" t="s">
        <v>341</v>
      </c>
      <c r="H149" s="16">
        <f ca="1">IFERROR(VLOOKUP(C149,'Дни на ВБ'!A:C,3,0),"Нет продаж")</f>
        <v>1685</v>
      </c>
      <c r="I149" s="17">
        <v>0</v>
      </c>
      <c r="J149" s="18">
        <f t="shared" si="0"/>
        <v>0</v>
      </c>
      <c r="K149" s="18">
        <v>0.99999999999999933</v>
      </c>
      <c r="L149" s="19" t="str">
        <f t="shared" si="1"/>
        <v>C</v>
      </c>
      <c r="M149" s="19" t="s">
        <v>114</v>
      </c>
      <c r="N149" s="19" t="b">
        <f t="shared" si="2"/>
        <v>0</v>
      </c>
      <c r="O149" s="19" t="s">
        <v>70</v>
      </c>
      <c r="P149" s="20" t="str">
        <f t="shared" si="3"/>
        <v>CZ</v>
      </c>
      <c r="Q149" s="19" t="str">
        <f>VLOOKUP(C149,'По кабинетам'!B:J,9,0)</f>
        <v>C</v>
      </c>
      <c r="R149" s="20" t="b">
        <f t="shared" si="6"/>
        <v>1</v>
      </c>
      <c r="S149" s="21" t="str">
        <f t="shared" si="5"/>
        <v>Вывод</v>
      </c>
      <c r="T149" s="22">
        <f>IFERROR(VLOOKUP(C149,'Заказы за 3 месяца'!A:B,2,0),0)</f>
        <v>0</v>
      </c>
      <c r="U149" s="23"/>
      <c r="V149" s="23">
        <f>VLOOKUP(S149,Сортировка!A:B,2,0)</f>
        <v>11</v>
      </c>
    </row>
    <row r="150" spans="1:22" ht="14.25" customHeight="1" x14ac:dyDescent="0.25">
      <c r="A150" s="13" t="s">
        <v>21</v>
      </c>
      <c r="B150" s="14" t="s">
        <v>343</v>
      </c>
      <c r="C150" s="24">
        <v>72634226</v>
      </c>
      <c r="D150" s="13" t="s">
        <v>74</v>
      </c>
      <c r="E150" s="13" t="s">
        <v>240</v>
      </c>
      <c r="F150" s="13" t="s">
        <v>223</v>
      </c>
      <c r="G150" s="13" t="s">
        <v>341</v>
      </c>
      <c r="H150" s="16">
        <f ca="1">IFERROR(VLOOKUP(C150,'Дни на ВБ'!A:C,3,0),"Нет продаж")</f>
        <v>1256</v>
      </c>
      <c r="I150" s="17">
        <v>0</v>
      </c>
      <c r="J150" s="18">
        <f t="shared" si="0"/>
        <v>0</v>
      </c>
      <c r="K150" s="18">
        <v>0.99999999999999933</v>
      </c>
      <c r="L150" s="19" t="str">
        <f t="shared" si="1"/>
        <v>C</v>
      </c>
      <c r="M150" s="19" t="s">
        <v>60</v>
      </c>
      <c r="N150" s="19" t="b">
        <f t="shared" si="2"/>
        <v>1</v>
      </c>
      <c r="O150" s="19" t="s">
        <v>70</v>
      </c>
      <c r="P150" s="20" t="str">
        <f t="shared" si="3"/>
        <v>CZ</v>
      </c>
      <c r="Q150" s="19" t="str">
        <f>VLOOKUP(C150,'По кабинетам'!B:J,9,0)</f>
        <v>C</v>
      </c>
      <c r="R150" s="20" t="b">
        <f t="shared" si="6"/>
        <v>1</v>
      </c>
      <c r="S150" s="21" t="str">
        <f t="shared" si="5"/>
        <v>Вывод</v>
      </c>
      <c r="T150" s="22">
        <f>IFERROR(VLOOKUP(C150,'Заказы за 3 месяца'!A:B,2,0),0)</f>
        <v>0</v>
      </c>
      <c r="U150" s="23"/>
      <c r="V150" s="23">
        <f>VLOOKUP(S150,Сортировка!A:B,2,0)</f>
        <v>11</v>
      </c>
    </row>
    <row r="151" spans="1:22" ht="14.25" customHeight="1" x14ac:dyDescent="0.25">
      <c r="A151" s="13" t="s">
        <v>21</v>
      </c>
      <c r="B151" s="14" t="s">
        <v>344</v>
      </c>
      <c r="C151" s="15">
        <v>18838045</v>
      </c>
      <c r="D151" s="13" t="s">
        <v>74</v>
      </c>
      <c r="E151" s="13" t="s">
        <v>240</v>
      </c>
      <c r="F151" s="13" t="s">
        <v>223</v>
      </c>
      <c r="G151" s="13" t="s">
        <v>345</v>
      </c>
      <c r="H151" s="16">
        <f ca="1">IFERROR(VLOOKUP(C151,'Дни на ВБ'!A:C,3,0),"Нет продаж")</f>
        <v>1685</v>
      </c>
      <c r="I151" s="17">
        <v>0</v>
      </c>
      <c r="J151" s="18">
        <f t="shared" si="0"/>
        <v>0</v>
      </c>
      <c r="K151" s="18">
        <v>0.99999999999999933</v>
      </c>
      <c r="L151" s="19" t="str">
        <f t="shared" si="1"/>
        <v>C</v>
      </c>
      <c r="M151" s="19">
        <v>0</v>
      </c>
      <c r="N151" s="19" t="b">
        <f t="shared" si="2"/>
        <v>0</v>
      </c>
      <c r="O151" s="19" t="s">
        <v>70</v>
      </c>
      <c r="P151" s="20" t="str">
        <f t="shared" si="3"/>
        <v>CZ</v>
      </c>
      <c r="Q151" s="19" t="str">
        <f>VLOOKUP(C151,'По кабинетам'!B:J,9,0)</f>
        <v>C</v>
      </c>
      <c r="R151" s="20" t="b">
        <f t="shared" si="6"/>
        <v>1</v>
      </c>
      <c r="S151" s="21" t="str">
        <f t="shared" si="5"/>
        <v>Вывод</v>
      </c>
      <c r="T151" s="22">
        <f>IFERROR(VLOOKUP(C151,'Заказы за 3 месяца'!A:B,2,0),0)</f>
        <v>0</v>
      </c>
      <c r="U151" s="23"/>
      <c r="V151" s="23">
        <f>VLOOKUP(S151,Сортировка!A:B,2,0)</f>
        <v>11</v>
      </c>
    </row>
    <row r="152" spans="1:22" ht="14.25" customHeight="1" x14ac:dyDescent="0.25">
      <c r="A152" s="13" t="s">
        <v>21</v>
      </c>
      <c r="B152" s="14" t="s">
        <v>346</v>
      </c>
      <c r="C152" s="24">
        <v>18838047</v>
      </c>
      <c r="D152" s="13" t="s">
        <v>74</v>
      </c>
      <c r="E152" s="13" t="s">
        <v>240</v>
      </c>
      <c r="F152" s="13" t="s">
        <v>223</v>
      </c>
      <c r="G152" s="13" t="s">
        <v>347</v>
      </c>
      <c r="H152" s="16">
        <f ca="1">IFERROR(VLOOKUP(C152,'Дни на ВБ'!A:C,3,0),"Нет продаж")</f>
        <v>1685</v>
      </c>
      <c r="I152" s="17">
        <v>0</v>
      </c>
      <c r="J152" s="18">
        <f t="shared" si="0"/>
        <v>0</v>
      </c>
      <c r="K152" s="18">
        <v>0.99999999999999933</v>
      </c>
      <c r="L152" s="19" t="str">
        <f t="shared" si="1"/>
        <v>C</v>
      </c>
      <c r="M152" s="19" t="s">
        <v>114</v>
      </c>
      <c r="N152" s="19" t="b">
        <f t="shared" si="2"/>
        <v>0</v>
      </c>
      <c r="O152" s="19" t="s">
        <v>70</v>
      </c>
      <c r="P152" s="20" t="str">
        <f t="shared" si="3"/>
        <v>CZ</v>
      </c>
      <c r="Q152" s="19" t="str">
        <f>VLOOKUP(C152,'По кабинетам'!B:J,9,0)</f>
        <v>C</v>
      </c>
      <c r="R152" s="20" t="b">
        <f t="shared" si="6"/>
        <v>1</v>
      </c>
      <c r="S152" s="21" t="str">
        <f t="shared" si="5"/>
        <v>Вывод</v>
      </c>
      <c r="T152" s="22">
        <f>IFERROR(VLOOKUP(C152,'Заказы за 3 месяца'!A:B,2,0),0)</f>
        <v>0</v>
      </c>
      <c r="U152" s="23"/>
      <c r="V152" s="23">
        <f>VLOOKUP(S152,Сортировка!A:B,2,0)</f>
        <v>11</v>
      </c>
    </row>
    <row r="153" spans="1:22" ht="14.25" customHeight="1" x14ac:dyDescent="0.25">
      <c r="A153" s="13" t="s">
        <v>21</v>
      </c>
      <c r="B153" s="14" t="s">
        <v>348</v>
      </c>
      <c r="C153" s="24">
        <v>301790427</v>
      </c>
      <c r="D153" s="13" t="s">
        <v>74</v>
      </c>
      <c r="E153" s="13" t="s">
        <v>248</v>
      </c>
      <c r="F153" s="13" t="s">
        <v>223</v>
      </c>
      <c r="G153" s="13" t="s">
        <v>349</v>
      </c>
      <c r="H153" s="16">
        <f ca="1">IFERROR(VLOOKUP(C153,'Дни на ВБ'!A:C,3,0),"Нет продаж")</f>
        <v>245</v>
      </c>
      <c r="I153" s="17">
        <v>0</v>
      </c>
      <c r="J153" s="18">
        <f t="shared" si="0"/>
        <v>0</v>
      </c>
      <c r="K153" s="18">
        <v>0.99999999999999933</v>
      </c>
      <c r="L153" s="19" t="str">
        <f t="shared" si="1"/>
        <v>C</v>
      </c>
      <c r="M153" s="19" t="s">
        <v>114</v>
      </c>
      <c r="N153" s="19" t="b">
        <f t="shared" si="2"/>
        <v>0</v>
      </c>
      <c r="O153" s="19" t="s">
        <v>70</v>
      </c>
      <c r="P153" s="20" t="str">
        <f t="shared" si="3"/>
        <v>CZ</v>
      </c>
      <c r="Q153" s="19" t="str">
        <f>VLOOKUP(C153,'По кабинетам'!B:J,9,0)</f>
        <v>C</v>
      </c>
      <c r="R153" s="20" t="b">
        <f t="shared" si="6"/>
        <v>1</v>
      </c>
      <c r="S153" s="21" t="str">
        <f t="shared" si="5"/>
        <v>Вывод</v>
      </c>
      <c r="T153" s="22">
        <f>IFERROR(VLOOKUP(C153,'Заказы за 3 месяца'!A:B,2,0),0)</f>
        <v>0</v>
      </c>
      <c r="U153" s="23"/>
      <c r="V153" s="23">
        <f>VLOOKUP(S153,Сортировка!A:B,2,0)</f>
        <v>11</v>
      </c>
    </row>
    <row r="154" spans="1:22" ht="14.25" customHeight="1" x14ac:dyDescent="0.25">
      <c r="A154" s="13" t="s">
        <v>21</v>
      </c>
      <c r="B154" s="14" t="s">
        <v>350</v>
      </c>
      <c r="C154" s="24">
        <v>15131914</v>
      </c>
      <c r="D154" s="13" t="s">
        <v>74</v>
      </c>
      <c r="E154" s="13" t="s">
        <v>248</v>
      </c>
      <c r="F154" s="13" t="s">
        <v>223</v>
      </c>
      <c r="G154" s="13" t="s">
        <v>351</v>
      </c>
      <c r="H154" s="16">
        <f ca="1">IFERROR(VLOOKUP(C154,'Дни на ВБ'!A:C,3,0),"Нет продаж")</f>
        <v>1816</v>
      </c>
      <c r="I154" s="17">
        <v>0</v>
      </c>
      <c r="J154" s="18">
        <f t="shared" si="0"/>
        <v>0</v>
      </c>
      <c r="K154" s="18">
        <v>0.99999999999999933</v>
      </c>
      <c r="L154" s="19" t="str">
        <f t="shared" si="1"/>
        <v>C</v>
      </c>
      <c r="M154" s="19" t="s">
        <v>114</v>
      </c>
      <c r="N154" s="19" t="b">
        <f t="shared" si="2"/>
        <v>0</v>
      </c>
      <c r="O154" s="19" t="s">
        <v>70</v>
      </c>
      <c r="P154" s="20" t="str">
        <f t="shared" si="3"/>
        <v>CZ</v>
      </c>
      <c r="Q154" s="19" t="str">
        <f>VLOOKUP(C154,'По кабинетам'!B:J,9,0)</f>
        <v>C</v>
      </c>
      <c r="R154" s="20" t="b">
        <f t="shared" si="6"/>
        <v>1</v>
      </c>
      <c r="S154" s="21" t="str">
        <f t="shared" si="5"/>
        <v>Вывод</v>
      </c>
      <c r="T154" s="22">
        <f>IFERROR(VLOOKUP(C154,'Заказы за 3 месяца'!A:B,2,0),0)</f>
        <v>0</v>
      </c>
      <c r="U154" s="23"/>
      <c r="V154" s="23">
        <f>VLOOKUP(S154,Сортировка!A:B,2,0)</f>
        <v>11</v>
      </c>
    </row>
    <row r="155" spans="1:22" ht="14.25" customHeight="1" x14ac:dyDescent="0.25">
      <c r="A155" s="13" t="s">
        <v>21</v>
      </c>
      <c r="B155" s="14" t="s">
        <v>352</v>
      </c>
      <c r="C155" s="24">
        <v>144483369</v>
      </c>
      <c r="D155" s="13" t="s">
        <v>74</v>
      </c>
      <c r="E155" s="13" t="s">
        <v>248</v>
      </c>
      <c r="F155" s="13" t="s">
        <v>223</v>
      </c>
      <c r="G155" s="13" t="s">
        <v>353</v>
      </c>
      <c r="H155" s="16">
        <f ca="1">IFERROR(VLOOKUP(C155,'Дни на ВБ'!A:C,3,0),"Нет продаж")</f>
        <v>944</v>
      </c>
      <c r="I155" s="17">
        <v>0</v>
      </c>
      <c r="J155" s="18">
        <f t="shared" si="0"/>
        <v>0</v>
      </c>
      <c r="K155" s="18">
        <v>0.99999999999999933</v>
      </c>
      <c r="L155" s="19" t="str">
        <f t="shared" si="1"/>
        <v>C</v>
      </c>
      <c r="M155" s="19" t="s">
        <v>114</v>
      </c>
      <c r="N155" s="19" t="b">
        <f t="shared" si="2"/>
        <v>0</v>
      </c>
      <c r="O155" s="19" t="s">
        <v>70</v>
      </c>
      <c r="P155" s="20" t="str">
        <f t="shared" si="3"/>
        <v>CZ</v>
      </c>
      <c r="Q155" s="19" t="str">
        <f>VLOOKUP(C155,'По кабинетам'!B:J,9,0)</f>
        <v>C</v>
      </c>
      <c r="R155" s="20" t="b">
        <f t="shared" si="6"/>
        <v>1</v>
      </c>
      <c r="S155" s="21" t="str">
        <f t="shared" si="5"/>
        <v>Вывод</v>
      </c>
      <c r="T155" s="22">
        <f>IFERROR(VLOOKUP(C155,'Заказы за 3 месяца'!A:B,2,0),0)</f>
        <v>0</v>
      </c>
      <c r="U155" s="23"/>
      <c r="V155" s="23">
        <f>VLOOKUP(S155,Сортировка!A:B,2,0)</f>
        <v>11</v>
      </c>
    </row>
    <row r="156" spans="1:22" ht="14.25" customHeight="1" x14ac:dyDescent="0.25">
      <c r="A156" s="13" t="s">
        <v>21</v>
      </c>
      <c r="B156" s="14">
        <v>627973627973</v>
      </c>
      <c r="C156" s="24">
        <v>19240831</v>
      </c>
      <c r="D156" s="13" t="s">
        <v>33</v>
      </c>
      <c r="E156" s="13" t="s">
        <v>307</v>
      </c>
      <c r="F156" s="13" t="s">
        <v>226</v>
      </c>
      <c r="G156" s="13" t="s">
        <v>354</v>
      </c>
      <c r="H156" s="16">
        <f ca="1">IFERROR(VLOOKUP(C156,'Дни на ВБ'!A:C,3,0),"Нет продаж")</f>
        <v>1659</v>
      </c>
      <c r="I156" s="17">
        <v>0</v>
      </c>
      <c r="J156" s="18">
        <f t="shared" si="0"/>
        <v>0</v>
      </c>
      <c r="K156" s="18">
        <v>0.99999999999999933</v>
      </c>
      <c r="L156" s="19" t="str">
        <f t="shared" si="1"/>
        <v>C</v>
      </c>
      <c r="M156" s="19" t="s">
        <v>114</v>
      </c>
      <c r="N156" s="19" t="b">
        <f t="shared" si="2"/>
        <v>0</v>
      </c>
      <c r="O156" s="19" t="s">
        <v>70</v>
      </c>
      <c r="P156" s="20" t="str">
        <f t="shared" si="3"/>
        <v>CZ</v>
      </c>
      <c r="Q156" s="19" t="str">
        <f>VLOOKUP(C156,'По кабинетам'!B:J,9,0)</f>
        <v>C</v>
      </c>
      <c r="R156" s="20" t="b">
        <f t="shared" si="6"/>
        <v>1</v>
      </c>
      <c r="S156" s="21" t="str">
        <f t="shared" si="5"/>
        <v>Вывод</v>
      </c>
      <c r="T156" s="22">
        <f>IFERROR(VLOOKUP(C156,'Заказы за 3 месяца'!A:B,2,0),0)</f>
        <v>0</v>
      </c>
      <c r="U156" s="23"/>
      <c r="V156" s="23">
        <f>VLOOKUP(S156,Сортировка!A:B,2,0)</f>
        <v>11</v>
      </c>
    </row>
    <row r="157" spans="1:22" ht="14.25" customHeight="1" x14ac:dyDescent="0.25">
      <c r="A157" s="13" t="s">
        <v>21</v>
      </c>
      <c r="B157" s="14" t="s">
        <v>355</v>
      </c>
      <c r="C157" s="24">
        <v>16597904</v>
      </c>
      <c r="D157" s="13" t="s">
        <v>74</v>
      </c>
      <c r="E157" s="13" t="s">
        <v>356</v>
      </c>
      <c r="F157" s="13" t="s">
        <v>357</v>
      </c>
      <c r="G157" s="13" t="s">
        <v>358</v>
      </c>
      <c r="H157" s="16">
        <f ca="1">IFERROR(VLOOKUP(C157,'Дни на ВБ'!A:C,3,0),"Нет продаж")</f>
        <v>1766</v>
      </c>
      <c r="I157" s="17">
        <v>0</v>
      </c>
      <c r="J157" s="18">
        <f t="shared" si="0"/>
        <v>0</v>
      </c>
      <c r="K157" s="18">
        <v>0.99999999999999933</v>
      </c>
      <c r="L157" s="19" t="str">
        <f t="shared" si="1"/>
        <v>C</v>
      </c>
      <c r="M157" s="19" t="s">
        <v>114</v>
      </c>
      <c r="N157" s="19" t="b">
        <f t="shared" si="2"/>
        <v>0</v>
      </c>
      <c r="O157" s="19" t="s">
        <v>70</v>
      </c>
      <c r="P157" s="20" t="str">
        <f t="shared" si="3"/>
        <v>CZ</v>
      </c>
      <c r="Q157" s="19" t="str">
        <f>VLOOKUP(C157,'По кабинетам'!B:J,9,0)</f>
        <v>C</v>
      </c>
      <c r="R157" s="20" t="b">
        <f t="shared" si="6"/>
        <v>1</v>
      </c>
      <c r="S157" s="21" t="str">
        <f t="shared" si="5"/>
        <v>Вывод</v>
      </c>
      <c r="T157" s="22">
        <f>IFERROR(VLOOKUP(C157,'Заказы за 3 месяца'!A:B,2,0),0)</f>
        <v>0</v>
      </c>
      <c r="U157" s="23"/>
      <c r="V157" s="23">
        <f>VLOOKUP(S157,Сортировка!A:B,2,0)</f>
        <v>11</v>
      </c>
    </row>
    <row r="158" spans="1:22" ht="14.25" customHeight="1" x14ac:dyDescent="0.25">
      <c r="A158" s="13" t="s">
        <v>21</v>
      </c>
      <c r="B158" s="14" t="s">
        <v>359</v>
      </c>
      <c r="C158" s="24">
        <v>14151779</v>
      </c>
      <c r="D158" s="13" t="s">
        <v>33</v>
      </c>
      <c r="E158" s="13" t="s">
        <v>360</v>
      </c>
      <c r="F158" s="13" t="s">
        <v>361</v>
      </c>
      <c r="G158" s="13" t="s">
        <v>362</v>
      </c>
      <c r="H158" s="16">
        <f ca="1">IFERROR(VLOOKUP(C158,'Дни на ВБ'!A:C,3,0),"Нет продаж")</f>
        <v>1851</v>
      </c>
      <c r="I158" s="17">
        <v>0</v>
      </c>
      <c r="J158" s="18">
        <f t="shared" si="0"/>
        <v>0</v>
      </c>
      <c r="K158" s="18">
        <v>0.99999999999999933</v>
      </c>
      <c r="L158" s="19" t="str">
        <f t="shared" si="1"/>
        <v>C</v>
      </c>
      <c r="M158" s="19" t="s">
        <v>114</v>
      </c>
      <c r="N158" s="19" t="b">
        <f t="shared" si="2"/>
        <v>0</v>
      </c>
      <c r="O158" s="19" t="s">
        <v>70</v>
      </c>
      <c r="P158" s="20" t="str">
        <f t="shared" si="3"/>
        <v>CZ</v>
      </c>
      <c r="Q158" s="19" t="str">
        <f>VLOOKUP(C158,'По кабинетам'!B:J,9,0)</f>
        <v>C</v>
      </c>
      <c r="R158" s="20" t="b">
        <f t="shared" si="6"/>
        <v>1</v>
      </c>
      <c r="S158" s="21" t="str">
        <f t="shared" si="5"/>
        <v>Вывод</v>
      </c>
      <c r="T158" s="22">
        <f>IFERROR(VLOOKUP(C158,'Заказы за 3 месяца'!A:B,2,0),0)</f>
        <v>0</v>
      </c>
      <c r="U158" s="23"/>
      <c r="V158" s="23">
        <f>VLOOKUP(S158,Сортировка!A:B,2,0)</f>
        <v>11</v>
      </c>
    </row>
    <row r="159" spans="1:22" ht="14.25" customHeight="1" x14ac:dyDescent="0.25">
      <c r="A159" s="13" t="s">
        <v>21</v>
      </c>
      <c r="B159" s="14">
        <v>55196487</v>
      </c>
      <c r="C159" s="24">
        <v>14091891409189</v>
      </c>
      <c r="D159" s="13" t="s">
        <v>101</v>
      </c>
      <c r="E159" s="13" t="s">
        <v>85</v>
      </c>
      <c r="F159" s="13" t="s">
        <v>361</v>
      </c>
      <c r="G159" s="13" t="s">
        <v>363</v>
      </c>
      <c r="H159" s="16" t="str">
        <f>IFERROR(VLOOKUP(C159,'Дни на ВБ'!A:C,3,0),"Нет продаж")</f>
        <v>Нет продаж</v>
      </c>
      <c r="I159" s="17">
        <v>0</v>
      </c>
      <c r="J159" s="18">
        <f t="shared" si="0"/>
        <v>0</v>
      </c>
      <c r="K159" s="18">
        <v>0.99999999999999933</v>
      </c>
      <c r="L159" s="19" t="str">
        <f t="shared" si="1"/>
        <v>C</v>
      </c>
      <c r="M159" s="19" t="s">
        <v>114</v>
      </c>
      <c r="N159" s="19" t="b">
        <f t="shared" si="2"/>
        <v>0</v>
      </c>
      <c r="O159" s="19" t="s">
        <v>70</v>
      </c>
      <c r="P159" s="20" t="str">
        <f t="shared" si="3"/>
        <v>CZ</v>
      </c>
      <c r="Q159" s="19" t="str">
        <f>VLOOKUP(C159,'По кабинетам'!B:J,9,0)</f>
        <v>C</v>
      </c>
      <c r="R159" s="20" t="b">
        <f t="shared" si="6"/>
        <v>1</v>
      </c>
      <c r="S159" s="21" t="str">
        <f t="shared" si="5"/>
        <v>Вывод</v>
      </c>
      <c r="T159" s="22">
        <f>IFERROR(VLOOKUP(C159,'Заказы за 3 месяца'!A:B,2,0),0)</f>
        <v>0</v>
      </c>
      <c r="U159" s="23"/>
      <c r="V159" s="23">
        <f>VLOOKUP(S159,Сортировка!A:B,2,0)</f>
        <v>11</v>
      </c>
    </row>
    <row r="160" spans="1:22" ht="14.25" customHeight="1" x14ac:dyDescent="0.25">
      <c r="A160" s="13" t="s">
        <v>21</v>
      </c>
      <c r="B160" s="14">
        <v>14091901409190</v>
      </c>
      <c r="C160" s="24">
        <v>55200871</v>
      </c>
      <c r="D160" s="13" t="s">
        <v>33</v>
      </c>
      <c r="E160" s="13" t="s">
        <v>85</v>
      </c>
      <c r="F160" s="13">
        <v>0</v>
      </c>
      <c r="G160" s="13" t="s">
        <v>364</v>
      </c>
      <c r="H160" s="16">
        <f ca="1">IFERROR(VLOOKUP(C160,'Дни на ВБ'!A:C,3,0),"Нет продаж")</f>
        <v>1354</v>
      </c>
      <c r="I160" s="17">
        <v>0</v>
      </c>
      <c r="J160" s="18">
        <f t="shared" si="0"/>
        <v>0</v>
      </c>
      <c r="K160" s="18">
        <v>0.99999999999999933</v>
      </c>
      <c r="L160" s="19" t="str">
        <f t="shared" si="1"/>
        <v>C</v>
      </c>
      <c r="M160" s="19" t="s">
        <v>114</v>
      </c>
      <c r="N160" s="19" t="b">
        <f t="shared" si="2"/>
        <v>0</v>
      </c>
      <c r="O160" s="19" t="s">
        <v>70</v>
      </c>
      <c r="P160" s="20" t="str">
        <f t="shared" si="3"/>
        <v>CZ</v>
      </c>
      <c r="Q160" s="19" t="str">
        <f>VLOOKUP(C160,'По кабинетам'!B:J,9,0)</f>
        <v>C</v>
      </c>
      <c r="R160" s="20" t="b">
        <f t="shared" si="6"/>
        <v>1</v>
      </c>
      <c r="S160" s="21" t="str">
        <f t="shared" si="5"/>
        <v>Вывод</v>
      </c>
      <c r="T160" s="22">
        <f>IFERROR(VLOOKUP(C160,'Заказы за 3 месяца'!A:B,2,0),0)</f>
        <v>0</v>
      </c>
      <c r="U160" s="23"/>
      <c r="V160" s="23">
        <f>VLOOKUP(S160,Сортировка!A:B,2,0)</f>
        <v>11</v>
      </c>
    </row>
    <row r="161" spans="1:22" ht="14.25" customHeight="1" x14ac:dyDescent="0.25">
      <c r="A161" s="13" t="s">
        <v>21</v>
      </c>
      <c r="B161" s="14" t="s">
        <v>365</v>
      </c>
      <c r="C161" s="15">
        <v>388866376</v>
      </c>
      <c r="D161" s="13" t="s">
        <v>33</v>
      </c>
      <c r="E161" s="13" t="s">
        <v>24</v>
      </c>
      <c r="F161" s="13" t="s">
        <v>30</v>
      </c>
      <c r="G161" s="13" t="s">
        <v>366</v>
      </c>
      <c r="H161" s="16">
        <f ca="1">IFERROR(VLOOKUP(C161,'Дни на ВБ'!A:C,3,0),"Нет продаж")</f>
        <v>147</v>
      </c>
      <c r="I161" s="17">
        <v>0</v>
      </c>
      <c r="J161" s="18">
        <f t="shared" si="0"/>
        <v>0</v>
      </c>
      <c r="K161" s="18">
        <v>0.99999999999999933</v>
      </c>
      <c r="L161" s="19" t="str">
        <f t="shared" si="1"/>
        <v>C</v>
      </c>
      <c r="M161" s="19" t="s">
        <v>114</v>
      </c>
      <c r="N161" s="19" t="b">
        <f t="shared" si="2"/>
        <v>0</v>
      </c>
      <c r="O161" s="19" t="s">
        <v>70</v>
      </c>
      <c r="P161" s="20" t="str">
        <f t="shared" si="3"/>
        <v>CZ</v>
      </c>
      <c r="Q161" s="19" t="str">
        <f>VLOOKUP(C161,'По кабинетам'!B:J,9,0)</f>
        <v>C</v>
      </c>
      <c r="R161" s="20" t="b">
        <f t="shared" si="6"/>
        <v>1</v>
      </c>
      <c r="S161" s="21" t="str">
        <f t="shared" si="5"/>
        <v>Вывод</v>
      </c>
      <c r="T161" s="22">
        <f>IFERROR(VLOOKUP(C161,'Заказы за 3 месяца'!A:B,2,0),0)</f>
        <v>0</v>
      </c>
      <c r="U161" s="23"/>
      <c r="V161" s="23">
        <f>VLOOKUP(S161,Сортировка!A:B,2,0)</f>
        <v>11</v>
      </c>
    </row>
    <row r="162" spans="1:22" ht="14.25" customHeight="1" x14ac:dyDescent="0.25">
      <c r="A162" s="13" t="s">
        <v>21</v>
      </c>
      <c r="B162" s="14" t="s">
        <v>367</v>
      </c>
      <c r="C162" s="15">
        <v>388866375</v>
      </c>
      <c r="D162" s="13" t="s">
        <v>33</v>
      </c>
      <c r="E162" s="13" t="s">
        <v>24</v>
      </c>
      <c r="F162" s="13" t="s">
        <v>30</v>
      </c>
      <c r="G162" s="13" t="s">
        <v>368</v>
      </c>
      <c r="H162" s="16">
        <f ca="1">IFERROR(VLOOKUP(C162,'Дни на ВБ'!A:C,3,0),"Нет продаж")</f>
        <v>147</v>
      </c>
      <c r="I162" s="17">
        <v>0</v>
      </c>
      <c r="J162" s="18">
        <f t="shared" si="0"/>
        <v>0</v>
      </c>
      <c r="K162" s="18">
        <v>0.99999999999999933</v>
      </c>
      <c r="L162" s="19" t="str">
        <f t="shared" si="1"/>
        <v>C</v>
      </c>
      <c r="M162" s="19">
        <v>0</v>
      </c>
      <c r="N162" s="19" t="b">
        <f t="shared" si="2"/>
        <v>0</v>
      </c>
      <c r="O162" s="19" t="s">
        <v>70</v>
      </c>
      <c r="P162" s="20" t="str">
        <f t="shared" si="3"/>
        <v>CZ</v>
      </c>
      <c r="Q162" s="19" t="str">
        <f>VLOOKUP(C162,'По кабинетам'!B:J,9,0)</f>
        <v>C</v>
      </c>
      <c r="R162" s="20" t="b">
        <f t="shared" si="6"/>
        <v>1</v>
      </c>
      <c r="S162" s="21" t="str">
        <f t="shared" si="5"/>
        <v>Вывод</v>
      </c>
      <c r="T162" s="22">
        <f>IFERROR(VLOOKUP(C162,'Заказы за 3 месяца'!A:B,2,0),0)</f>
        <v>0</v>
      </c>
      <c r="U162" s="23"/>
      <c r="V162" s="23">
        <f>VLOOKUP(S162,Сортировка!A:B,2,0)</f>
        <v>11</v>
      </c>
    </row>
    <row r="163" spans="1:22" ht="14.25" customHeight="1" x14ac:dyDescent="0.25">
      <c r="A163" s="13" t="s">
        <v>21</v>
      </c>
      <c r="B163" s="14" t="s">
        <v>369</v>
      </c>
      <c r="C163" s="15">
        <v>388866377</v>
      </c>
      <c r="D163" s="13" t="s">
        <v>33</v>
      </c>
      <c r="E163" s="13" t="s">
        <v>24</v>
      </c>
      <c r="F163" s="13" t="s">
        <v>30</v>
      </c>
      <c r="G163" s="13" t="s">
        <v>370</v>
      </c>
      <c r="H163" s="16">
        <f ca="1">IFERROR(VLOOKUP(C163,'Дни на ВБ'!A:C,3,0),"Нет продаж")</f>
        <v>147</v>
      </c>
      <c r="I163" s="17">
        <v>0</v>
      </c>
      <c r="J163" s="18">
        <f t="shared" si="0"/>
        <v>0</v>
      </c>
      <c r="K163" s="18">
        <v>0.99999999999999933</v>
      </c>
      <c r="L163" s="19" t="str">
        <f t="shared" si="1"/>
        <v>C</v>
      </c>
      <c r="M163" s="19" t="s">
        <v>114</v>
      </c>
      <c r="N163" s="19" t="b">
        <f t="shared" si="2"/>
        <v>0</v>
      </c>
      <c r="O163" s="19" t="s">
        <v>70</v>
      </c>
      <c r="P163" s="20" t="str">
        <f t="shared" si="3"/>
        <v>CZ</v>
      </c>
      <c r="Q163" s="19" t="str">
        <f>VLOOKUP(C163,'По кабинетам'!B:J,9,0)</f>
        <v>C</v>
      </c>
      <c r="R163" s="20" t="b">
        <f t="shared" si="6"/>
        <v>1</v>
      </c>
      <c r="S163" s="21" t="str">
        <f t="shared" si="5"/>
        <v>Вывод</v>
      </c>
      <c r="T163" s="22">
        <f>IFERROR(VLOOKUP(C163,'Заказы за 3 месяца'!A:B,2,0),0)</f>
        <v>0</v>
      </c>
      <c r="U163" s="23"/>
      <c r="V163" s="23">
        <f>VLOOKUP(S163,Сортировка!A:B,2,0)</f>
        <v>11</v>
      </c>
    </row>
    <row r="164" spans="1:22" ht="14.25" customHeight="1" x14ac:dyDescent="0.25">
      <c r="A164" s="13" t="s">
        <v>21</v>
      </c>
      <c r="B164" s="14" t="s">
        <v>371</v>
      </c>
      <c r="C164" s="15">
        <v>275150911</v>
      </c>
      <c r="D164" s="13" t="s">
        <v>33</v>
      </c>
      <c r="E164" s="13" t="s">
        <v>24</v>
      </c>
      <c r="F164" s="13" t="s">
        <v>30</v>
      </c>
      <c r="G164" s="13" t="s">
        <v>372</v>
      </c>
      <c r="H164" s="16" t="str">
        <f>IFERROR(VLOOKUP(C164,'Дни на ВБ'!A:C,3,0),"Нет продаж")</f>
        <v>Нет продаж</v>
      </c>
      <c r="I164" s="17">
        <v>0</v>
      </c>
      <c r="J164" s="18">
        <f t="shared" si="0"/>
        <v>0</v>
      </c>
      <c r="K164" s="18">
        <v>0.99999999999999933</v>
      </c>
      <c r="L164" s="19" t="str">
        <f t="shared" si="1"/>
        <v>C</v>
      </c>
      <c r="M164" s="19" t="s">
        <v>60</v>
      </c>
      <c r="N164" s="19" t="b">
        <f t="shared" si="2"/>
        <v>1</v>
      </c>
      <c r="O164" s="19" t="s">
        <v>70</v>
      </c>
      <c r="P164" s="20" t="str">
        <f t="shared" si="3"/>
        <v>CZ</v>
      </c>
      <c r="Q164" s="19" t="str">
        <f>VLOOKUP(C164,'По кабинетам'!B:J,9,0)</f>
        <v>C</v>
      </c>
      <c r="R164" s="20" t="b">
        <f t="shared" si="6"/>
        <v>1</v>
      </c>
      <c r="S164" s="21" t="str">
        <f t="shared" si="5"/>
        <v>Вывод</v>
      </c>
      <c r="T164" s="22">
        <f>IFERROR(VLOOKUP(C164,'Заказы за 3 месяца'!A:B,2,0),0)</f>
        <v>0</v>
      </c>
      <c r="U164" s="23"/>
      <c r="V164" s="23">
        <f>VLOOKUP(S164,Сортировка!A:B,2,0)</f>
        <v>11</v>
      </c>
    </row>
    <row r="165" spans="1:22" ht="14.25" customHeight="1" x14ac:dyDescent="0.25">
      <c r="A165" s="13" t="s">
        <v>21</v>
      </c>
      <c r="B165" s="14" t="s">
        <v>373</v>
      </c>
      <c r="C165" s="15">
        <v>275147049</v>
      </c>
      <c r="D165" s="13" t="s">
        <v>33</v>
      </c>
      <c r="E165" s="13" t="s">
        <v>24</v>
      </c>
      <c r="F165" s="13" t="s">
        <v>30</v>
      </c>
      <c r="G165" s="13" t="s">
        <v>374</v>
      </c>
      <c r="H165" s="16" t="str">
        <f>IFERROR(VLOOKUP(C165,'Дни на ВБ'!A:C,3,0),"Нет продаж")</f>
        <v>Нет продаж</v>
      </c>
      <c r="I165" s="17">
        <v>0</v>
      </c>
      <c r="J165" s="18">
        <f t="shared" si="0"/>
        <v>0</v>
      </c>
      <c r="K165" s="18">
        <v>0.99999999999999933</v>
      </c>
      <c r="L165" s="19" t="str">
        <f t="shared" si="1"/>
        <v>C</v>
      </c>
      <c r="M165" s="19" t="s">
        <v>114</v>
      </c>
      <c r="N165" s="19" t="b">
        <f t="shared" si="2"/>
        <v>0</v>
      </c>
      <c r="O165" s="19" t="s">
        <v>70</v>
      </c>
      <c r="P165" s="20" t="str">
        <f t="shared" si="3"/>
        <v>CZ</v>
      </c>
      <c r="Q165" s="19" t="str">
        <f>VLOOKUP(C165,'По кабинетам'!B:J,9,0)</f>
        <v>C</v>
      </c>
      <c r="R165" s="20" t="b">
        <f t="shared" si="6"/>
        <v>1</v>
      </c>
      <c r="S165" s="21" t="str">
        <f t="shared" si="5"/>
        <v>Вывод</v>
      </c>
      <c r="T165" s="22">
        <f>IFERROR(VLOOKUP(C165,'Заказы за 3 месяца'!A:B,2,0),0)</f>
        <v>0</v>
      </c>
      <c r="U165" s="23"/>
      <c r="V165" s="23">
        <f>VLOOKUP(S165,Сортировка!A:B,2,0)</f>
        <v>11</v>
      </c>
    </row>
    <row r="166" spans="1:22" ht="14.25" customHeight="1" x14ac:dyDescent="0.25">
      <c r="A166" s="13" t="s">
        <v>21</v>
      </c>
      <c r="B166" s="14" t="s">
        <v>375</v>
      </c>
      <c r="C166" s="15">
        <v>12887244</v>
      </c>
      <c r="D166" s="13" t="s">
        <v>33</v>
      </c>
      <c r="E166" s="13" t="s">
        <v>24</v>
      </c>
      <c r="F166" s="13">
        <v>0</v>
      </c>
      <c r="G166" s="13" t="s">
        <v>376</v>
      </c>
      <c r="H166" s="16">
        <f ca="1">IFERROR(VLOOKUP(C166,'Дни на ВБ'!A:C,3,0),"Нет продаж")</f>
        <v>1916</v>
      </c>
      <c r="I166" s="17">
        <v>0</v>
      </c>
      <c r="J166" s="18">
        <f t="shared" si="0"/>
        <v>0</v>
      </c>
      <c r="K166" s="18">
        <v>0.99999999999999933</v>
      </c>
      <c r="L166" s="19" t="str">
        <f t="shared" si="1"/>
        <v>C</v>
      </c>
      <c r="M166" s="19" t="s">
        <v>114</v>
      </c>
      <c r="N166" s="19" t="b">
        <f t="shared" si="2"/>
        <v>0</v>
      </c>
      <c r="O166" s="19" t="s">
        <v>70</v>
      </c>
      <c r="P166" s="20" t="str">
        <f t="shared" si="3"/>
        <v>CZ</v>
      </c>
      <c r="Q166" s="19" t="str">
        <f>VLOOKUP(C166,'По кабинетам'!B:J,9,0)</f>
        <v>C</v>
      </c>
      <c r="R166" s="20" t="b">
        <f t="shared" si="6"/>
        <v>1</v>
      </c>
      <c r="S166" s="21" t="str">
        <f t="shared" si="5"/>
        <v>Вывод</v>
      </c>
      <c r="T166" s="22">
        <f>IFERROR(VLOOKUP(C166,'Заказы за 3 месяца'!A:B,2,0),0)</f>
        <v>0</v>
      </c>
      <c r="U166" s="23"/>
      <c r="V166" s="23">
        <f>VLOOKUP(S166,Сортировка!A:B,2,0)</f>
        <v>11</v>
      </c>
    </row>
    <row r="167" spans="1:22" ht="14.25" customHeight="1" x14ac:dyDescent="0.25">
      <c r="A167" s="13" t="s">
        <v>21</v>
      </c>
      <c r="B167" s="14" t="s">
        <v>377</v>
      </c>
      <c r="C167" s="15">
        <v>13861956</v>
      </c>
      <c r="D167" s="13" t="s">
        <v>33</v>
      </c>
      <c r="E167" s="13" t="s">
        <v>24</v>
      </c>
      <c r="F167" s="13" t="s">
        <v>30</v>
      </c>
      <c r="G167" s="13" t="s">
        <v>378</v>
      </c>
      <c r="H167" s="16">
        <f ca="1">IFERROR(VLOOKUP(C167,'Дни на ВБ'!A:C,3,0),"Нет продаж")</f>
        <v>1869</v>
      </c>
      <c r="I167" s="17">
        <v>0</v>
      </c>
      <c r="J167" s="18">
        <f t="shared" si="0"/>
        <v>0</v>
      </c>
      <c r="K167" s="18">
        <v>0.99999999999999933</v>
      </c>
      <c r="L167" s="19" t="str">
        <f t="shared" si="1"/>
        <v>C</v>
      </c>
      <c r="M167" s="19">
        <v>0</v>
      </c>
      <c r="N167" s="19" t="b">
        <f t="shared" si="2"/>
        <v>0</v>
      </c>
      <c r="O167" s="19" t="s">
        <v>70</v>
      </c>
      <c r="P167" s="20" t="str">
        <f t="shared" si="3"/>
        <v>CZ</v>
      </c>
      <c r="Q167" s="19" t="str">
        <f>VLOOKUP(C167,'По кабинетам'!B:J,9,0)</f>
        <v>C</v>
      </c>
      <c r="R167" s="20" t="b">
        <f t="shared" si="6"/>
        <v>1</v>
      </c>
      <c r="S167" s="21" t="str">
        <f t="shared" si="5"/>
        <v>Вывод</v>
      </c>
      <c r="T167" s="22">
        <f>IFERROR(VLOOKUP(C167,'Заказы за 3 месяца'!A:B,2,0),0)</f>
        <v>0</v>
      </c>
      <c r="U167" s="23"/>
      <c r="V167" s="23">
        <f>VLOOKUP(S167,Сортировка!A:B,2,0)</f>
        <v>11</v>
      </c>
    </row>
    <row r="168" spans="1:22" ht="14.25" customHeight="1" x14ac:dyDescent="0.25">
      <c r="A168" s="13" t="s">
        <v>21</v>
      </c>
      <c r="B168" s="14" t="s">
        <v>379</v>
      </c>
      <c r="C168" s="15">
        <v>14803142</v>
      </c>
      <c r="D168" s="13" t="s">
        <v>33</v>
      </c>
      <c r="E168" s="13" t="s">
        <v>24</v>
      </c>
      <c r="F168" s="13" t="s">
        <v>30</v>
      </c>
      <c r="G168" s="13" t="s">
        <v>380</v>
      </c>
      <c r="H168" s="16">
        <f ca="1">IFERROR(VLOOKUP(C168,'Дни на ВБ'!A:C,3,0),"Нет продаж")</f>
        <v>1828</v>
      </c>
      <c r="I168" s="17">
        <v>0</v>
      </c>
      <c r="J168" s="18">
        <f t="shared" si="0"/>
        <v>0</v>
      </c>
      <c r="K168" s="18">
        <v>0.99999999999999933</v>
      </c>
      <c r="L168" s="19" t="str">
        <f t="shared" si="1"/>
        <v>C</v>
      </c>
      <c r="M168" s="19" t="s">
        <v>114</v>
      </c>
      <c r="N168" s="19" t="b">
        <f t="shared" si="2"/>
        <v>0</v>
      </c>
      <c r="O168" s="19" t="s">
        <v>70</v>
      </c>
      <c r="P168" s="20" t="str">
        <f t="shared" si="3"/>
        <v>CZ</v>
      </c>
      <c r="Q168" s="19" t="str">
        <f>VLOOKUP(C168,'По кабинетам'!B:J,9,0)</f>
        <v>C</v>
      </c>
      <c r="R168" s="20" t="b">
        <f t="shared" si="6"/>
        <v>1</v>
      </c>
      <c r="S168" s="21" t="str">
        <f t="shared" si="5"/>
        <v>Вывод</v>
      </c>
      <c r="T168" s="22">
        <f>IFERROR(VLOOKUP(C168,'Заказы за 3 месяца'!A:B,2,0),0)</f>
        <v>0</v>
      </c>
      <c r="U168" s="23"/>
      <c r="V168" s="23">
        <f>VLOOKUP(S168,Сортировка!A:B,2,0)</f>
        <v>11</v>
      </c>
    </row>
    <row r="169" spans="1:22" ht="14.25" customHeight="1" x14ac:dyDescent="0.25">
      <c r="A169" s="13" t="s">
        <v>21</v>
      </c>
      <c r="B169" s="14" t="s">
        <v>381</v>
      </c>
      <c r="C169" s="24">
        <v>40641181</v>
      </c>
      <c r="D169" s="13" t="s">
        <v>33</v>
      </c>
      <c r="E169" s="13" t="s">
        <v>24</v>
      </c>
      <c r="F169" s="13" t="s">
        <v>30</v>
      </c>
      <c r="G169" s="13" t="s">
        <v>382</v>
      </c>
      <c r="H169" s="16">
        <f ca="1">IFERROR(VLOOKUP(C169,'Дни на ВБ'!A:C,3,0),"Нет продаж")</f>
        <v>1457</v>
      </c>
      <c r="I169" s="17">
        <v>0</v>
      </c>
      <c r="J169" s="18">
        <f t="shared" si="0"/>
        <v>0</v>
      </c>
      <c r="K169" s="18">
        <v>0.99999999999999933</v>
      </c>
      <c r="L169" s="19" t="str">
        <f t="shared" si="1"/>
        <v>C</v>
      </c>
      <c r="M169" s="19" t="s">
        <v>114</v>
      </c>
      <c r="N169" s="19" t="b">
        <f t="shared" si="2"/>
        <v>0</v>
      </c>
      <c r="O169" s="19" t="s">
        <v>70</v>
      </c>
      <c r="P169" s="20" t="str">
        <f t="shared" si="3"/>
        <v>CZ</v>
      </c>
      <c r="Q169" s="19" t="str">
        <f>VLOOKUP(C169,'По кабинетам'!B:J,9,0)</f>
        <v>C</v>
      </c>
      <c r="R169" s="20" t="b">
        <f t="shared" si="6"/>
        <v>1</v>
      </c>
      <c r="S169" s="21" t="str">
        <f t="shared" si="5"/>
        <v>Вывод</v>
      </c>
      <c r="T169" s="22">
        <f>IFERROR(VLOOKUP(C169,'Заказы за 3 месяца'!A:B,2,0),0)</f>
        <v>0</v>
      </c>
      <c r="U169" s="23"/>
      <c r="V169" s="23">
        <f>VLOOKUP(S169,Сортировка!A:B,2,0)</f>
        <v>11</v>
      </c>
    </row>
    <row r="170" spans="1:22" ht="14.25" customHeight="1" x14ac:dyDescent="0.25">
      <c r="A170" s="13" t="s">
        <v>21</v>
      </c>
      <c r="B170" s="14" t="s">
        <v>383</v>
      </c>
      <c r="C170" s="15">
        <v>13664100</v>
      </c>
      <c r="D170" s="13" t="s">
        <v>33</v>
      </c>
      <c r="E170" s="13" t="s">
        <v>85</v>
      </c>
      <c r="F170" s="13" t="s">
        <v>88</v>
      </c>
      <c r="G170" s="13" t="s">
        <v>384</v>
      </c>
      <c r="H170" s="16">
        <f ca="1">IFERROR(VLOOKUP(C170,'Дни на ВБ'!A:C,3,0),"Нет продаж")</f>
        <v>1877</v>
      </c>
      <c r="I170" s="17">
        <v>0</v>
      </c>
      <c r="J170" s="18">
        <f t="shared" si="0"/>
        <v>0</v>
      </c>
      <c r="K170" s="18">
        <v>0.99999999999999933</v>
      </c>
      <c r="L170" s="19" t="str">
        <f t="shared" si="1"/>
        <v>C</v>
      </c>
      <c r="M170" s="19" t="s">
        <v>114</v>
      </c>
      <c r="N170" s="19" t="b">
        <f t="shared" si="2"/>
        <v>0</v>
      </c>
      <c r="O170" s="19" t="s">
        <v>70</v>
      </c>
      <c r="P170" s="20" t="str">
        <f t="shared" si="3"/>
        <v>CZ</v>
      </c>
      <c r="Q170" s="19" t="str">
        <f>VLOOKUP(C170,'По кабинетам'!B:J,9,0)</f>
        <v>C</v>
      </c>
      <c r="R170" s="20" t="b">
        <f t="shared" si="6"/>
        <v>1</v>
      </c>
      <c r="S170" s="21" t="str">
        <f t="shared" si="5"/>
        <v>Вывод</v>
      </c>
      <c r="T170" s="22">
        <f>IFERROR(VLOOKUP(C170,'Заказы за 3 месяца'!A:B,2,0),0)</f>
        <v>0</v>
      </c>
      <c r="U170" s="23"/>
      <c r="V170" s="23">
        <f>VLOOKUP(S170,Сортировка!A:B,2,0)</f>
        <v>11</v>
      </c>
    </row>
    <row r="171" spans="1:22" ht="14.25" customHeight="1" x14ac:dyDescent="0.25">
      <c r="A171" s="13" t="s">
        <v>21</v>
      </c>
      <c r="B171" s="14">
        <v>975160</v>
      </c>
      <c r="C171" s="24">
        <v>13664135</v>
      </c>
      <c r="D171" s="13" t="s">
        <v>33</v>
      </c>
      <c r="E171" s="13" t="s">
        <v>85</v>
      </c>
      <c r="F171" s="13" t="s">
        <v>88</v>
      </c>
      <c r="G171" s="13" t="s">
        <v>385</v>
      </c>
      <c r="H171" s="16">
        <f ca="1">IFERROR(VLOOKUP(C171,'Дни на ВБ'!A:C,3,0),"Нет продаж")</f>
        <v>1877</v>
      </c>
      <c r="I171" s="17">
        <v>0</v>
      </c>
      <c r="J171" s="18">
        <f t="shared" si="0"/>
        <v>0</v>
      </c>
      <c r="K171" s="18">
        <v>0.99999999999999933</v>
      </c>
      <c r="L171" s="19" t="str">
        <f t="shared" si="1"/>
        <v>C</v>
      </c>
      <c r="M171" s="19" t="s">
        <v>114</v>
      </c>
      <c r="N171" s="19" t="b">
        <f t="shared" si="2"/>
        <v>0</v>
      </c>
      <c r="O171" s="19" t="s">
        <v>70</v>
      </c>
      <c r="P171" s="20" t="str">
        <f t="shared" si="3"/>
        <v>CZ</v>
      </c>
      <c r="Q171" s="19" t="str">
        <f>VLOOKUP(C171,'По кабинетам'!B:J,9,0)</f>
        <v>C</v>
      </c>
      <c r="R171" s="20" t="b">
        <f t="shared" si="6"/>
        <v>1</v>
      </c>
      <c r="S171" s="21" t="str">
        <f t="shared" si="5"/>
        <v>Вывод</v>
      </c>
      <c r="T171" s="22">
        <f>IFERROR(VLOOKUP(C171,'Заказы за 3 месяца'!A:B,2,0),0)</f>
        <v>0</v>
      </c>
      <c r="U171" s="23"/>
      <c r="V171" s="23">
        <f>VLOOKUP(S171,Сортировка!A:B,2,0)</f>
        <v>11</v>
      </c>
    </row>
    <row r="172" spans="1:22" ht="14.25" customHeight="1" x14ac:dyDescent="0.25">
      <c r="A172" s="13" t="s">
        <v>21</v>
      </c>
      <c r="B172" s="14">
        <v>1213478</v>
      </c>
      <c r="C172" s="24">
        <v>13664108</v>
      </c>
      <c r="D172" s="13" t="s">
        <v>33</v>
      </c>
      <c r="E172" s="13" t="s">
        <v>24</v>
      </c>
      <c r="F172" s="13" t="s">
        <v>86</v>
      </c>
      <c r="G172" s="13" t="s">
        <v>87</v>
      </c>
      <c r="H172" s="16">
        <f ca="1">IFERROR(VLOOKUP(C172,'Дни на ВБ'!A:C,3,0),"Нет продаж")</f>
        <v>1873</v>
      </c>
      <c r="I172" s="17">
        <v>0</v>
      </c>
      <c r="J172" s="18">
        <f t="shared" si="0"/>
        <v>0</v>
      </c>
      <c r="K172" s="18">
        <v>0.99999999999999933</v>
      </c>
      <c r="L172" s="19" t="str">
        <f t="shared" si="1"/>
        <v>C</v>
      </c>
      <c r="M172" s="19" t="s">
        <v>114</v>
      </c>
      <c r="N172" s="19" t="b">
        <f t="shared" si="2"/>
        <v>0</v>
      </c>
      <c r="O172" s="19" t="s">
        <v>70</v>
      </c>
      <c r="P172" s="20" t="str">
        <f t="shared" si="3"/>
        <v>CZ</v>
      </c>
      <c r="Q172" s="19" t="str">
        <f>VLOOKUP(C172,'По кабинетам'!B:J,9,0)</f>
        <v>C</v>
      </c>
      <c r="R172" s="20" t="b">
        <f t="shared" si="6"/>
        <v>1</v>
      </c>
      <c r="S172" s="21" t="str">
        <f t="shared" si="5"/>
        <v>Вывод</v>
      </c>
      <c r="T172" s="22">
        <f>IFERROR(VLOOKUP(C172,'Заказы за 3 месяца'!A:B,2,0),0)</f>
        <v>0</v>
      </c>
      <c r="U172" s="23"/>
      <c r="V172" s="23">
        <f>VLOOKUP(S172,Сортировка!A:B,2,0)</f>
        <v>11</v>
      </c>
    </row>
    <row r="173" spans="1:22" ht="14.25" customHeight="1" x14ac:dyDescent="0.25">
      <c r="A173" s="13" t="s">
        <v>21</v>
      </c>
      <c r="B173" s="14" t="s">
        <v>386</v>
      </c>
      <c r="C173" s="24">
        <v>21351132</v>
      </c>
      <c r="D173" s="13" t="s">
        <v>33</v>
      </c>
      <c r="E173" s="13" t="s">
        <v>24</v>
      </c>
      <c r="F173" s="13" t="s">
        <v>387</v>
      </c>
      <c r="G173" s="13" t="s">
        <v>388</v>
      </c>
      <c r="H173" s="16">
        <f ca="1">IFERROR(VLOOKUP(C173,'Дни на ВБ'!A:C,3,0),"Нет продаж")</f>
        <v>1646</v>
      </c>
      <c r="I173" s="17">
        <v>0</v>
      </c>
      <c r="J173" s="18">
        <f t="shared" si="0"/>
        <v>0</v>
      </c>
      <c r="K173" s="18">
        <v>0.99999999999999933</v>
      </c>
      <c r="L173" s="19" t="str">
        <f t="shared" si="1"/>
        <v>C</v>
      </c>
      <c r="M173" s="19" t="s">
        <v>114</v>
      </c>
      <c r="N173" s="19" t="b">
        <f t="shared" si="2"/>
        <v>0</v>
      </c>
      <c r="O173" s="19" t="s">
        <v>70</v>
      </c>
      <c r="P173" s="20" t="str">
        <f t="shared" si="3"/>
        <v>CZ</v>
      </c>
      <c r="Q173" s="19" t="str">
        <f>VLOOKUP(C173,'По кабинетам'!B:J,9,0)</f>
        <v>C</v>
      </c>
      <c r="R173" s="20" t="b">
        <f t="shared" si="6"/>
        <v>1</v>
      </c>
      <c r="S173" s="21" t="str">
        <f t="shared" si="5"/>
        <v>Вывод</v>
      </c>
      <c r="T173" s="22">
        <f>IFERROR(VLOOKUP(C173,'Заказы за 3 месяца'!A:B,2,0),0)</f>
        <v>0</v>
      </c>
      <c r="U173" s="23"/>
      <c r="V173" s="23">
        <f>VLOOKUP(S173,Сортировка!A:B,2,0)</f>
        <v>11</v>
      </c>
    </row>
    <row r="174" spans="1:22" ht="14.25" customHeight="1" x14ac:dyDescent="0.25">
      <c r="A174" s="13" t="s">
        <v>21</v>
      </c>
      <c r="B174" s="14" t="s">
        <v>386</v>
      </c>
      <c r="C174" s="24">
        <v>21351132</v>
      </c>
      <c r="D174" s="13" t="s">
        <v>33</v>
      </c>
      <c r="E174" s="13" t="s">
        <v>24</v>
      </c>
      <c r="F174" s="13" t="s">
        <v>387</v>
      </c>
      <c r="G174" s="13" t="s">
        <v>388</v>
      </c>
      <c r="H174" s="16">
        <f ca="1">IFERROR(VLOOKUP(C174,'Дни на ВБ'!A:C,3,0),"Нет продаж")</f>
        <v>1646</v>
      </c>
      <c r="I174" s="17">
        <v>0</v>
      </c>
      <c r="J174" s="18">
        <f t="shared" si="0"/>
        <v>0</v>
      </c>
      <c r="K174" s="18">
        <v>0.99999999999999933</v>
      </c>
      <c r="L174" s="19" t="str">
        <f t="shared" si="1"/>
        <v>C</v>
      </c>
      <c r="M174" s="19" t="s">
        <v>114</v>
      </c>
      <c r="N174" s="19" t="b">
        <f t="shared" si="2"/>
        <v>0</v>
      </c>
      <c r="O174" s="19" t="s">
        <v>70</v>
      </c>
      <c r="P174" s="20" t="str">
        <f t="shared" si="3"/>
        <v>CZ</v>
      </c>
      <c r="Q174" s="19" t="str">
        <f>VLOOKUP(C174,'По кабинетам'!B:J,9,0)</f>
        <v>C</v>
      </c>
      <c r="R174" s="20" t="b">
        <f t="shared" si="6"/>
        <v>1</v>
      </c>
      <c r="S174" s="21" t="str">
        <f t="shared" si="5"/>
        <v>Вывод</v>
      </c>
      <c r="T174" s="22">
        <f>IFERROR(VLOOKUP(C174,'Заказы за 3 месяца'!A:B,2,0),0)</f>
        <v>0</v>
      </c>
      <c r="U174" s="23"/>
      <c r="V174" s="23">
        <f>VLOOKUP(S174,Сортировка!A:B,2,0)</f>
        <v>11</v>
      </c>
    </row>
    <row r="175" spans="1:22" ht="14.25" customHeight="1" x14ac:dyDescent="0.25">
      <c r="A175" s="13" t="s">
        <v>21</v>
      </c>
      <c r="B175" s="14" t="s">
        <v>389</v>
      </c>
      <c r="C175" s="15">
        <v>301593237</v>
      </c>
      <c r="D175" s="13" t="s">
        <v>74</v>
      </c>
      <c r="E175" s="13" t="s">
        <v>390</v>
      </c>
      <c r="F175" s="13" t="s">
        <v>391</v>
      </c>
      <c r="G175" s="13" t="s">
        <v>392</v>
      </c>
      <c r="H175" s="16">
        <f ca="1">IFERROR(VLOOKUP(C175,'Дни на ВБ'!A:C,3,0),"Нет продаж")</f>
        <v>245</v>
      </c>
      <c r="I175" s="17">
        <v>0</v>
      </c>
      <c r="J175" s="18">
        <f t="shared" si="0"/>
        <v>0</v>
      </c>
      <c r="K175" s="18">
        <v>0.99999999999999933</v>
      </c>
      <c r="L175" s="19" t="str">
        <f t="shared" si="1"/>
        <v>C</v>
      </c>
      <c r="M175" s="19" t="s">
        <v>114</v>
      </c>
      <c r="N175" s="19" t="b">
        <f t="shared" si="2"/>
        <v>0</v>
      </c>
      <c r="O175" s="19" t="s">
        <v>70</v>
      </c>
      <c r="P175" s="20" t="str">
        <f t="shared" si="3"/>
        <v>CZ</v>
      </c>
      <c r="Q175" s="19" t="str">
        <f>VLOOKUP(C175,'По кабинетам'!B:J,9,0)</f>
        <v>C</v>
      </c>
      <c r="R175" s="20" t="b">
        <f t="shared" si="6"/>
        <v>1</v>
      </c>
      <c r="S175" s="21" t="str">
        <f t="shared" si="5"/>
        <v>Вывод</v>
      </c>
      <c r="T175" s="22">
        <f>IFERROR(VLOOKUP(C175,'Заказы за 3 месяца'!A:B,2,0),0)</f>
        <v>0</v>
      </c>
      <c r="U175" s="23"/>
      <c r="V175" s="23">
        <f>VLOOKUP(S175,Сортировка!A:B,2,0)</f>
        <v>11</v>
      </c>
    </row>
    <row r="176" spans="1:22" ht="14.25" customHeight="1" x14ac:dyDescent="0.25">
      <c r="A176" s="13" t="s">
        <v>21</v>
      </c>
      <c r="B176" s="14">
        <v>1117679</v>
      </c>
      <c r="C176" s="15">
        <v>15023666</v>
      </c>
      <c r="D176" s="13" t="s">
        <v>33</v>
      </c>
      <c r="E176" s="13" t="s">
        <v>85</v>
      </c>
      <c r="F176" s="13" t="s">
        <v>393</v>
      </c>
      <c r="G176" s="13" t="s">
        <v>394</v>
      </c>
      <c r="H176" s="16">
        <f ca="1">IFERROR(VLOOKUP(C176,'Дни на ВБ'!A:C,3,0),"Нет продаж")</f>
        <v>1816</v>
      </c>
      <c r="I176" s="17">
        <v>0</v>
      </c>
      <c r="J176" s="18">
        <f t="shared" si="0"/>
        <v>0</v>
      </c>
      <c r="K176" s="18">
        <v>0.99999999999999933</v>
      </c>
      <c r="L176" s="19" t="str">
        <f t="shared" si="1"/>
        <v>C</v>
      </c>
      <c r="M176" s="19" t="s">
        <v>114</v>
      </c>
      <c r="N176" s="19" t="b">
        <f t="shared" si="2"/>
        <v>0</v>
      </c>
      <c r="O176" s="19" t="s">
        <v>70</v>
      </c>
      <c r="P176" s="20" t="str">
        <f t="shared" si="3"/>
        <v>CZ</v>
      </c>
      <c r="Q176" s="19" t="str">
        <f>VLOOKUP(C176,'По кабинетам'!B:J,9,0)</f>
        <v>C</v>
      </c>
      <c r="R176" s="20" t="b">
        <f t="shared" si="6"/>
        <v>1</v>
      </c>
      <c r="S176" s="21" t="str">
        <f t="shared" si="5"/>
        <v>Вывод</v>
      </c>
      <c r="T176" s="22">
        <f>IFERROR(VLOOKUP(C176,'Заказы за 3 месяца'!A:B,2,0),0)</f>
        <v>0</v>
      </c>
      <c r="U176" s="23"/>
      <c r="V176" s="23">
        <f>VLOOKUP(S176,Сортировка!A:B,2,0)</f>
        <v>11</v>
      </c>
    </row>
    <row r="177" spans="1:22" ht="14.25" customHeight="1" x14ac:dyDescent="0.25">
      <c r="A177" s="13" t="s">
        <v>21</v>
      </c>
      <c r="B177" s="14">
        <v>1117673</v>
      </c>
      <c r="C177" s="24">
        <v>15022347</v>
      </c>
      <c r="D177" s="13" t="s">
        <v>33</v>
      </c>
      <c r="E177" s="13" t="s">
        <v>85</v>
      </c>
      <c r="F177" s="13" t="s">
        <v>395</v>
      </c>
      <c r="G177" s="13" t="s">
        <v>396</v>
      </c>
      <c r="H177" s="16">
        <f ca="1">IFERROR(VLOOKUP(C177,'Дни на ВБ'!A:C,3,0),"Нет продаж")</f>
        <v>1821</v>
      </c>
      <c r="I177" s="17">
        <v>0</v>
      </c>
      <c r="J177" s="18">
        <f t="shared" si="0"/>
        <v>0</v>
      </c>
      <c r="K177" s="18">
        <v>0.99999999999999933</v>
      </c>
      <c r="L177" s="19" t="str">
        <f t="shared" si="1"/>
        <v>C</v>
      </c>
      <c r="M177" s="19" t="s">
        <v>114</v>
      </c>
      <c r="N177" s="19" t="b">
        <f t="shared" si="2"/>
        <v>0</v>
      </c>
      <c r="O177" s="19" t="s">
        <v>70</v>
      </c>
      <c r="P177" s="20" t="str">
        <f t="shared" si="3"/>
        <v>CZ</v>
      </c>
      <c r="Q177" s="19" t="str">
        <f>VLOOKUP(C177,'По кабинетам'!B:J,9,0)</f>
        <v>C</v>
      </c>
      <c r="R177" s="20" t="b">
        <f t="shared" si="6"/>
        <v>1</v>
      </c>
      <c r="S177" s="21" t="str">
        <f t="shared" si="5"/>
        <v>Вывод</v>
      </c>
      <c r="T177" s="22">
        <f>IFERROR(VLOOKUP(C177,'Заказы за 3 месяца'!A:B,2,0),0)</f>
        <v>0</v>
      </c>
      <c r="U177" s="23"/>
      <c r="V177" s="23">
        <f>VLOOKUP(S177,Сортировка!A:B,2,0)</f>
        <v>11</v>
      </c>
    </row>
    <row r="178" spans="1:22" ht="14.25" customHeight="1" x14ac:dyDescent="0.25">
      <c r="A178" s="13" t="s">
        <v>21</v>
      </c>
      <c r="B178" s="14">
        <v>18261267</v>
      </c>
      <c r="C178" s="24" t="s">
        <v>397</v>
      </c>
      <c r="D178" s="13" t="s">
        <v>101</v>
      </c>
      <c r="E178" s="13" t="s">
        <v>398</v>
      </c>
      <c r="F178" s="13" t="s">
        <v>399</v>
      </c>
      <c r="G178" s="13" t="s">
        <v>400</v>
      </c>
      <c r="H178" s="16" t="str">
        <f>IFERROR(VLOOKUP(C178,'Дни на ВБ'!A:C,3,0),"Нет продаж")</f>
        <v>Нет продаж</v>
      </c>
      <c r="I178" s="17">
        <v>0</v>
      </c>
      <c r="J178" s="18">
        <f t="shared" si="0"/>
        <v>0</v>
      </c>
      <c r="K178" s="18">
        <v>0.99999999999999933</v>
      </c>
      <c r="L178" s="19" t="str">
        <f t="shared" si="1"/>
        <v>C</v>
      </c>
      <c r="M178" s="19" t="s">
        <v>114</v>
      </c>
      <c r="N178" s="19" t="b">
        <f t="shared" si="2"/>
        <v>0</v>
      </c>
      <c r="O178" s="19" t="s">
        <v>70</v>
      </c>
      <c r="P178" s="20" t="str">
        <f t="shared" si="3"/>
        <v>CZ</v>
      </c>
      <c r="Q178" s="19" t="str">
        <f>VLOOKUP(C178,'По кабинетам'!B:J,9,0)</f>
        <v>C</v>
      </c>
      <c r="R178" s="20" t="b">
        <f t="shared" si="6"/>
        <v>1</v>
      </c>
      <c r="S178" s="21" t="str">
        <f t="shared" si="5"/>
        <v>Вывод</v>
      </c>
      <c r="T178" s="22">
        <f>IFERROR(VLOOKUP(C178,'Заказы за 3 месяца'!A:B,2,0),0)</f>
        <v>0</v>
      </c>
      <c r="U178" s="23"/>
      <c r="V178" s="23">
        <f>VLOOKUP(S178,Сортировка!A:B,2,0)</f>
        <v>11</v>
      </c>
    </row>
    <row r="179" spans="1:22" ht="14.25" customHeight="1" x14ac:dyDescent="0.25">
      <c r="A179" s="13" t="s">
        <v>401</v>
      </c>
      <c r="B179" s="14">
        <v>1178130</v>
      </c>
      <c r="C179" s="15">
        <v>284475120</v>
      </c>
      <c r="D179" s="13" t="s">
        <v>74</v>
      </c>
      <c r="E179" s="13" t="s">
        <v>402</v>
      </c>
      <c r="F179" s="13" t="s">
        <v>403</v>
      </c>
      <c r="G179" s="13" t="s">
        <v>404</v>
      </c>
      <c r="H179" s="16">
        <f ca="1">IFERROR(VLOOKUP(C179,'Дни на ВБ'!A:C,3,0),"Нет продаж")</f>
        <v>295</v>
      </c>
      <c r="I179" s="17">
        <v>8333840</v>
      </c>
      <c r="J179" s="18">
        <f t="shared" si="0"/>
        <v>6.4115078605026049E-2</v>
      </c>
      <c r="K179" s="18">
        <v>0.21113286856522748</v>
      </c>
      <c r="L179" s="19" t="str">
        <f t="shared" si="1"/>
        <v>A</v>
      </c>
      <c r="M179" s="19" t="s">
        <v>27</v>
      </c>
      <c r="N179" s="19" t="b">
        <f t="shared" si="2"/>
        <v>1</v>
      </c>
      <c r="O179" s="19" t="s">
        <v>37</v>
      </c>
      <c r="P179" s="20" t="str">
        <f t="shared" si="3"/>
        <v>AY</v>
      </c>
      <c r="Q179" s="19" t="str">
        <f>VLOOKUP(C179,'По кабинетам'!B:J,9,0)</f>
        <v>A</v>
      </c>
      <c r="R179" s="20" t="b">
        <f t="shared" si="6"/>
        <v>1</v>
      </c>
      <c r="S179" s="21" t="str">
        <f t="shared" ca="1" si="5"/>
        <v>AA</v>
      </c>
      <c r="T179" s="22">
        <f>IFERROR(VLOOKUP(C179,'Заказы за 3 месяца'!A:B,2,0),0)</f>
        <v>17867839</v>
      </c>
      <c r="U179" s="23"/>
      <c r="V179" s="23">
        <f ca="1">VLOOKUP(S179,Сортировка!A:B,2,0)</f>
        <v>1</v>
      </c>
    </row>
    <row r="180" spans="1:22" ht="14.25" customHeight="1" x14ac:dyDescent="0.25">
      <c r="A180" s="13" t="s">
        <v>401</v>
      </c>
      <c r="B180" s="14">
        <v>317396</v>
      </c>
      <c r="C180" s="15">
        <v>318258702</v>
      </c>
      <c r="D180" s="13" t="s">
        <v>74</v>
      </c>
      <c r="E180" s="13" t="s">
        <v>402</v>
      </c>
      <c r="F180" s="13" t="s">
        <v>403</v>
      </c>
      <c r="G180" s="13" t="s">
        <v>405</v>
      </c>
      <c r="H180" s="16">
        <f ca="1">IFERROR(VLOOKUP(C180,'Дни на ВБ'!A:C,3,0),"Нет продаж")</f>
        <v>226</v>
      </c>
      <c r="I180" s="17">
        <v>1360182</v>
      </c>
      <c r="J180" s="18">
        <f t="shared" si="0"/>
        <v>1.0464344869488921E-2</v>
      </c>
      <c r="K180" s="18">
        <v>0.61307239693014759</v>
      </c>
      <c r="L180" s="19" t="str">
        <f t="shared" si="1"/>
        <v>A</v>
      </c>
      <c r="M180" s="19" t="s">
        <v>60</v>
      </c>
      <c r="N180" s="19" t="b">
        <f t="shared" si="2"/>
        <v>0</v>
      </c>
      <c r="O180" s="19" t="s">
        <v>37</v>
      </c>
      <c r="P180" s="20" t="str">
        <f t="shared" si="3"/>
        <v>AY</v>
      </c>
      <c r="Q180" s="19" t="str">
        <f>VLOOKUP(C180,'По кабинетам'!B:J,9,0)</f>
        <v>A</v>
      </c>
      <c r="R180" s="20" t="b">
        <f t="shared" si="6"/>
        <v>1</v>
      </c>
      <c r="S180" s="21" t="str">
        <f t="shared" ca="1" si="5"/>
        <v>AA</v>
      </c>
      <c r="T180" s="22">
        <f>IFERROR(VLOOKUP(C180,'Заказы за 3 месяца'!A:B,2,0),0)</f>
        <v>2816636</v>
      </c>
      <c r="U180" s="23"/>
      <c r="V180" s="23">
        <f ca="1">VLOOKUP(S180,Сортировка!A:B,2,0)</f>
        <v>1</v>
      </c>
    </row>
    <row r="181" spans="1:22" ht="14.25" customHeight="1" x14ac:dyDescent="0.25">
      <c r="A181" s="13" t="s">
        <v>401</v>
      </c>
      <c r="B181" s="14" t="s">
        <v>406</v>
      </c>
      <c r="C181" s="24">
        <v>16095018</v>
      </c>
      <c r="D181" s="13" t="s">
        <v>33</v>
      </c>
      <c r="E181" s="13" t="s">
        <v>24</v>
      </c>
      <c r="F181" s="13" t="s">
        <v>321</v>
      </c>
      <c r="G181" s="13" t="s">
        <v>407</v>
      </c>
      <c r="H181" s="16">
        <f ca="1">IFERROR(VLOOKUP(C181,'Дни на ВБ'!A:C,3,0),"Нет продаж")</f>
        <v>1772</v>
      </c>
      <c r="I181" s="17">
        <v>2510508</v>
      </c>
      <c r="J181" s="18">
        <f t="shared" si="0"/>
        <v>1.9314195827919274E-2</v>
      </c>
      <c r="K181" s="18">
        <v>0.41556976796142947</v>
      </c>
      <c r="L181" s="19" t="str">
        <f t="shared" si="1"/>
        <v>A</v>
      </c>
      <c r="M181" s="19" t="s">
        <v>36</v>
      </c>
      <c r="N181" s="19" t="b">
        <f t="shared" si="2"/>
        <v>0</v>
      </c>
      <c r="O181" s="19" t="s">
        <v>70</v>
      </c>
      <c r="P181" s="20" t="str">
        <f t="shared" si="3"/>
        <v>AZ</v>
      </c>
      <c r="Q181" s="19" t="str">
        <f>VLOOKUP(C181,'По кабинетам'!B:J,9,0)</f>
        <v>A</v>
      </c>
      <c r="R181" s="20" t="b">
        <f t="shared" si="6"/>
        <v>1</v>
      </c>
      <c r="S181" s="21" t="str">
        <f t="shared" ca="1" si="5"/>
        <v>AA</v>
      </c>
      <c r="T181" s="22">
        <f>IFERROR(VLOOKUP(C181,'Заказы за 3 месяца'!A:B,2,0),0)</f>
        <v>6655661</v>
      </c>
      <c r="U181" s="23"/>
      <c r="V181" s="23">
        <f ca="1">VLOOKUP(S181,Сортировка!A:B,2,0)</f>
        <v>1</v>
      </c>
    </row>
    <row r="182" spans="1:22" ht="14.25" customHeight="1" x14ac:dyDescent="0.25">
      <c r="A182" s="13" t="s">
        <v>401</v>
      </c>
      <c r="B182" s="14" t="s">
        <v>408</v>
      </c>
      <c r="C182" s="24">
        <v>36193307</v>
      </c>
      <c r="D182" s="13" t="s">
        <v>33</v>
      </c>
      <c r="E182" s="13" t="s">
        <v>24</v>
      </c>
      <c r="F182" s="13" t="s">
        <v>174</v>
      </c>
      <c r="G182" s="13" t="s">
        <v>409</v>
      </c>
      <c r="H182" s="16">
        <f ca="1">IFERROR(VLOOKUP(C182,'Дни на ВБ'!A:C,3,0),"Нет продаж")</f>
        <v>1501</v>
      </c>
      <c r="I182" s="17">
        <v>2224264</v>
      </c>
      <c r="J182" s="18">
        <f t="shared" si="0"/>
        <v>1.7112022932805247E-2</v>
      </c>
      <c r="K182" s="18">
        <v>0.45189307289053499</v>
      </c>
      <c r="L182" s="19" t="str">
        <f t="shared" si="1"/>
        <v>A</v>
      </c>
      <c r="M182" s="19" t="s">
        <v>60</v>
      </c>
      <c r="N182" s="19" t="b">
        <f t="shared" si="2"/>
        <v>0</v>
      </c>
      <c r="O182" s="19" t="s">
        <v>70</v>
      </c>
      <c r="P182" s="20" t="str">
        <f t="shared" si="3"/>
        <v>AZ</v>
      </c>
      <c r="Q182" s="19" t="str">
        <f>VLOOKUP(C182,'По кабинетам'!B:J,9,0)</f>
        <v>A</v>
      </c>
      <c r="R182" s="20" t="b">
        <f t="shared" si="6"/>
        <v>1</v>
      </c>
      <c r="S182" s="21" t="str">
        <f t="shared" ca="1" si="5"/>
        <v>AA</v>
      </c>
      <c r="T182" s="22">
        <f>IFERROR(VLOOKUP(C182,'Заказы за 3 месяца'!A:B,2,0),0)</f>
        <v>3711458</v>
      </c>
      <c r="U182" s="23"/>
      <c r="V182" s="23">
        <f ca="1">VLOOKUP(S182,Сортировка!A:B,2,0)</f>
        <v>1</v>
      </c>
    </row>
    <row r="183" spans="1:22" ht="14.25" customHeight="1" x14ac:dyDescent="0.25">
      <c r="A183" s="13" t="s">
        <v>401</v>
      </c>
      <c r="B183" s="14" t="s">
        <v>410</v>
      </c>
      <c r="C183" s="24">
        <v>76727616</v>
      </c>
      <c r="D183" s="13" t="s">
        <v>33</v>
      </c>
      <c r="E183" s="13" t="s">
        <v>24</v>
      </c>
      <c r="F183" s="13" t="s">
        <v>411</v>
      </c>
      <c r="G183" s="13" t="s">
        <v>412</v>
      </c>
      <c r="H183" s="16">
        <f ca="1">IFERROR(VLOOKUP(C183,'Дни на ВБ'!A:C,3,0),"Нет продаж")</f>
        <v>1234</v>
      </c>
      <c r="I183" s="17">
        <v>1993143</v>
      </c>
      <c r="J183" s="18">
        <f t="shared" si="0"/>
        <v>1.5333930110976146E-2</v>
      </c>
      <c r="K183" s="18">
        <v>0.49861015935926412</v>
      </c>
      <c r="L183" s="19" t="str">
        <f t="shared" si="1"/>
        <v>A</v>
      </c>
      <c r="M183" s="19" t="s">
        <v>36</v>
      </c>
      <c r="N183" s="19" t="b">
        <f t="shared" si="2"/>
        <v>0</v>
      </c>
      <c r="O183" s="19" t="s">
        <v>70</v>
      </c>
      <c r="P183" s="20" t="str">
        <f t="shared" si="3"/>
        <v>AZ</v>
      </c>
      <c r="Q183" s="19" t="str">
        <f>VLOOKUP(C183,'По кабинетам'!B:J,9,0)</f>
        <v>A</v>
      </c>
      <c r="R183" s="20" t="b">
        <f t="shared" si="6"/>
        <v>1</v>
      </c>
      <c r="S183" s="21" t="str">
        <f t="shared" ca="1" si="5"/>
        <v>AA</v>
      </c>
      <c r="T183" s="22">
        <f>IFERROR(VLOOKUP(C183,'Заказы за 3 месяца'!A:B,2,0),0)</f>
        <v>5165324</v>
      </c>
      <c r="U183" s="23"/>
      <c r="V183" s="23">
        <f ca="1">VLOOKUP(S183,Сортировка!A:B,2,0)</f>
        <v>1</v>
      </c>
    </row>
    <row r="184" spans="1:22" ht="14.25" customHeight="1" x14ac:dyDescent="0.25">
      <c r="A184" s="13" t="s">
        <v>401</v>
      </c>
      <c r="B184" s="14" t="s">
        <v>413</v>
      </c>
      <c r="C184" s="24">
        <v>144674214</v>
      </c>
      <c r="D184" s="13" t="s">
        <v>33</v>
      </c>
      <c r="E184" s="13" t="s">
        <v>24</v>
      </c>
      <c r="F184" s="13" t="s">
        <v>411</v>
      </c>
      <c r="G184" s="13" t="s">
        <v>414</v>
      </c>
      <c r="H184" s="16">
        <f ca="1">IFERROR(VLOOKUP(C184,'Дни на ВБ'!A:C,3,0),"Нет продаж")</f>
        <v>957</v>
      </c>
      <c r="I184" s="17">
        <v>1477307</v>
      </c>
      <c r="J184" s="18">
        <f t="shared" si="0"/>
        <v>1.1365427513457808E-2</v>
      </c>
      <c r="K184" s="18">
        <v>0.60260805206065871</v>
      </c>
      <c r="L184" s="19" t="str">
        <f t="shared" si="1"/>
        <v>A</v>
      </c>
      <c r="M184" s="19" t="s">
        <v>41</v>
      </c>
      <c r="N184" s="19" t="b">
        <f t="shared" si="2"/>
        <v>0</v>
      </c>
      <c r="O184" s="19" t="s">
        <v>70</v>
      </c>
      <c r="P184" s="20" t="str">
        <f t="shared" si="3"/>
        <v>AZ</v>
      </c>
      <c r="Q184" s="19" t="str">
        <f>VLOOKUP(C184,'По кабинетам'!B:J,9,0)</f>
        <v>A</v>
      </c>
      <c r="R184" s="20" t="b">
        <f t="shared" si="6"/>
        <v>1</v>
      </c>
      <c r="S184" s="21" t="str">
        <f t="shared" ca="1" si="5"/>
        <v>AA</v>
      </c>
      <c r="T184" s="22">
        <f>IFERROR(VLOOKUP(C184,'Заказы за 3 месяца'!A:B,2,0),0)</f>
        <v>3527024</v>
      </c>
      <c r="U184" s="23"/>
      <c r="V184" s="23">
        <f ca="1">VLOOKUP(S184,Сортировка!A:B,2,0)</f>
        <v>1</v>
      </c>
    </row>
    <row r="185" spans="1:22" ht="14.25" customHeight="1" x14ac:dyDescent="0.25">
      <c r="A185" s="13" t="s">
        <v>401</v>
      </c>
      <c r="B185" s="14" t="s">
        <v>415</v>
      </c>
      <c r="C185" s="15">
        <v>245100579</v>
      </c>
      <c r="D185" s="13" t="s">
        <v>39</v>
      </c>
      <c r="E185" s="13" t="s">
        <v>24</v>
      </c>
      <c r="F185" s="13" t="s">
        <v>310</v>
      </c>
      <c r="G185" s="13" t="s">
        <v>416</v>
      </c>
      <c r="H185" s="16">
        <f ca="1">IFERROR(VLOOKUP(C185,'Дни на ВБ'!A:C,3,0),"Нет продаж")</f>
        <v>398</v>
      </c>
      <c r="I185" s="17">
        <v>1337228</v>
      </c>
      <c r="J185" s="18">
        <f t="shared" si="0"/>
        <v>1.0287751904625213E-2</v>
      </c>
      <c r="K185" s="18">
        <v>0.63376906317747583</v>
      </c>
      <c r="L185" s="19" t="str">
        <f t="shared" si="1"/>
        <v>A</v>
      </c>
      <c r="M185" s="19" t="s">
        <v>41</v>
      </c>
      <c r="N185" s="19" t="b">
        <f t="shared" si="2"/>
        <v>0</v>
      </c>
      <c r="O185" s="19" t="s">
        <v>70</v>
      </c>
      <c r="P185" s="20" t="str">
        <f t="shared" si="3"/>
        <v>AZ</v>
      </c>
      <c r="Q185" s="19" t="str">
        <f>VLOOKUP(C185,'По кабинетам'!B:J,9,0)</f>
        <v>A</v>
      </c>
      <c r="R185" s="20" t="b">
        <f t="shared" si="6"/>
        <v>1</v>
      </c>
      <c r="S185" s="21" t="str">
        <f t="shared" ca="1" si="5"/>
        <v>AA</v>
      </c>
      <c r="T185" s="22">
        <f>IFERROR(VLOOKUP(C185,'Заказы за 3 месяца'!A:B,2,0),0)</f>
        <v>2110019</v>
      </c>
      <c r="U185" s="23"/>
      <c r="V185" s="23">
        <f ca="1">VLOOKUP(S185,Сортировка!A:B,2,0)</f>
        <v>1</v>
      </c>
    </row>
    <row r="186" spans="1:22" ht="14.25" customHeight="1" x14ac:dyDescent="0.25">
      <c r="A186" s="13" t="s">
        <v>401</v>
      </c>
      <c r="B186" s="14" t="s">
        <v>417</v>
      </c>
      <c r="C186" s="15">
        <v>53487755</v>
      </c>
      <c r="D186" s="13" t="s">
        <v>33</v>
      </c>
      <c r="E186" s="13" t="s">
        <v>24</v>
      </c>
      <c r="F186" s="13" t="s">
        <v>411</v>
      </c>
      <c r="G186" s="13" t="s">
        <v>418</v>
      </c>
      <c r="H186" s="16">
        <f ca="1">IFERROR(VLOOKUP(C186,'Дни на ВБ'!A:C,3,0),"Нет продаж")</f>
        <v>1363</v>
      </c>
      <c r="I186" s="17">
        <v>1251637</v>
      </c>
      <c r="J186" s="18">
        <f t="shared" si="0"/>
        <v>9.6292710971123754E-3</v>
      </c>
      <c r="K186" s="18">
        <v>0.65319376616524971</v>
      </c>
      <c r="L186" s="19" t="str">
        <f t="shared" si="1"/>
        <v>A</v>
      </c>
      <c r="M186" s="19" t="s">
        <v>60</v>
      </c>
      <c r="N186" s="19" t="b">
        <f t="shared" si="2"/>
        <v>0</v>
      </c>
      <c r="O186" s="19" t="s">
        <v>70</v>
      </c>
      <c r="P186" s="20" t="str">
        <f t="shared" si="3"/>
        <v>AZ</v>
      </c>
      <c r="Q186" s="19" t="str">
        <f>VLOOKUP(C186,'По кабинетам'!B:J,9,0)</f>
        <v>A</v>
      </c>
      <c r="R186" s="20" t="b">
        <f t="shared" si="6"/>
        <v>1</v>
      </c>
      <c r="S186" s="21" t="str">
        <f t="shared" ca="1" si="5"/>
        <v>AA</v>
      </c>
      <c r="T186" s="22">
        <f>IFERROR(VLOOKUP(C186,'Заказы за 3 месяца'!A:B,2,0),0)</f>
        <v>2351064</v>
      </c>
      <c r="U186" s="23"/>
      <c r="V186" s="23">
        <f ca="1">VLOOKUP(S186,Сортировка!A:B,2,0)</f>
        <v>1</v>
      </c>
    </row>
    <row r="187" spans="1:22" ht="14.25" customHeight="1" x14ac:dyDescent="0.25">
      <c r="A187" s="13" t="s">
        <v>401</v>
      </c>
      <c r="B187" s="14">
        <v>444560</v>
      </c>
      <c r="C187" s="15">
        <v>140307018</v>
      </c>
      <c r="D187" s="13" t="s">
        <v>33</v>
      </c>
      <c r="E187" s="13" t="s">
        <v>24</v>
      </c>
      <c r="F187" s="13" t="s">
        <v>321</v>
      </c>
      <c r="G187" s="13" t="s">
        <v>419</v>
      </c>
      <c r="H187" s="16">
        <f ca="1">IFERROR(VLOOKUP(C187,'Дни на ВБ'!A:C,3,0),"Нет продаж")</f>
        <v>1001</v>
      </c>
      <c r="I187" s="17">
        <v>1179208</v>
      </c>
      <c r="J187" s="18">
        <f t="shared" si="0"/>
        <v>9.0720500527578605E-3</v>
      </c>
      <c r="K187" s="18">
        <v>0.67173820469163381</v>
      </c>
      <c r="L187" s="19" t="str">
        <f t="shared" si="1"/>
        <v>A</v>
      </c>
      <c r="M187" s="19" t="s">
        <v>60</v>
      </c>
      <c r="N187" s="19" t="b">
        <f t="shared" si="2"/>
        <v>0</v>
      </c>
      <c r="O187" s="19" t="s">
        <v>70</v>
      </c>
      <c r="P187" s="20" t="str">
        <f t="shared" si="3"/>
        <v>AZ</v>
      </c>
      <c r="Q187" s="19" t="str">
        <f>VLOOKUP(C187,'По кабинетам'!B:J,9,0)</f>
        <v>A</v>
      </c>
      <c r="R187" s="20" t="b">
        <f t="shared" si="6"/>
        <v>1</v>
      </c>
      <c r="S187" s="21" t="str">
        <f t="shared" ca="1" si="5"/>
        <v>AA</v>
      </c>
      <c r="T187" s="22">
        <f>IFERROR(VLOOKUP(C187,'Заказы за 3 месяца'!A:B,2,0),0)</f>
        <v>2854591</v>
      </c>
      <c r="U187" s="23"/>
      <c r="V187" s="23">
        <f ca="1">VLOOKUP(S187,Сортировка!A:B,2,0)</f>
        <v>1</v>
      </c>
    </row>
    <row r="188" spans="1:22" ht="14.25" customHeight="1" x14ac:dyDescent="0.25">
      <c r="A188" s="13" t="s">
        <v>401</v>
      </c>
      <c r="B188" s="14">
        <v>145954</v>
      </c>
      <c r="C188" s="24">
        <v>279535771</v>
      </c>
      <c r="D188" s="13" t="s">
        <v>74</v>
      </c>
      <c r="E188" s="13" t="s">
        <v>307</v>
      </c>
      <c r="F188" s="13" t="s">
        <v>310</v>
      </c>
      <c r="G188" s="13" t="s">
        <v>420</v>
      </c>
      <c r="H188" s="16">
        <f ca="1">IFERROR(VLOOKUP(C188,'Дни на ВБ'!A:C,3,0),"Нет продаж")</f>
        <v>302</v>
      </c>
      <c r="I188" s="17">
        <v>1172335</v>
      </c>
      <c r="J188" s="18">
        <f t="shared" si="0"/>
        <v>9.0191737154088902E-3</v>
      </c>
      <c r="K188" s="18">
        <v>0.68075737840704265</v>
      </c>
      <c r="L188" s="19" t="str">
        <f t="shared" si="1"/>
        <v>A</v>
      </c>
      <c r="M188" s="19" t="s">
        <v>60</v>
      </c>
      <c r="N188" s="19" t="b">
        <f t="shared" si="2"/>
        <v>0</v>
      </c>
      <c r="O188" s="19" t="s">
        <v>70</v>
      </c>
      <c r="P188" s="20" t="str">
        <f t="shared" si="3"/>
        <v>AZ</v>
      </c>
      <c r="Q188" s="19" t="str">
        <f>VLOOKUP(C188,'По кабинетам'!B:J,9,0)</f>
        <v>A</v>
      </c>
      <c r="R188" s="20" t="b">
        <f t="shared" si="6"/>
        <v>1</v>
      </c>
      <c r="S188" s="21" t="str">
        <f t="shared" ca="1" si="5"/>
        <v>AA</v>
      </c>
      <c r="T188" s="22">
        <f>IFERROR(VLOOKUP(C188,'Заказы за 3 месяца'!A:B,2,0),0)</f>
        <v>1547829</v>
      </c>
      <c r="U188" s="23"/>
      <c r="V188" s="23">
        <f ca="1">VLOOKUP(S188,Сортировка!A:B,2,0)</f>
        <v>1</v>
      </c>
    </row>
    <row r="189" spans="1:22" ht="14.25" customHeight="1" x14ac:dyDescent="0.25">
      <c r="A189" s="13" t="s">
        <v>401</v>
      </c>
      <c r="B189" s="14" t="s">
        <v>421</v>
      </c>
      <c r="C189" s="24">
        <v>15636636</v>
      </c>
      <c r="D189" s="13" t="s">
        <v>33</v>
      </c>
      <c r="E189" s="13" t="s">
        <v>24</v>
      </c>
      <c r="F189" s="13" t="s">
        <v>422</v>
      </c>
      <c r="G189" s="13" t="s">
        <v>423</v>
      </c>
      <c r="H189" s="16">
        <f ca="1">IFERROR(VLOOKUP(C189,'Дни на ВБ'!A:C,3,0),"Нет продаж")</f>
        <v>1796</v>
      </c>
      <c r="I189" s="17">
        <v>1081423</v>
      </c>
      <c r="J189" s="18">
        <f t="shared" si="0"/>
        <v>8.3197566368304523E-3</v>
      </c>
      <c r="K189" s="18">
        <v>0.69805369533973072</v>
      </c>
      <c r="L189" s="19" t="str">
        <f t="shared" si="1"/>
        <v>A</v>
      </c>
      <c r="M189" s="19" t="s">
        <v>60</v>
      </c>
      <c r="N189" s="19" t="b">
        <f t="shared" si="2"/>
        <v>0</v>
      </c>
      <c r="O189" s="19" t="s">
        <v>70</v>
      </c>
      <c r="P189" s="20" t="str">
        <f t="shared" si="3"/>
        <v>AZ</v>
      </c>
      <c r="Q189" s="19" t="str">
        <f>VLOOKUP(C189,'По кабинетам'!B:J,9,0)</f>
        <v>A</v>
      </c>
      <c r="R189" s="20" t="b">
        <f t="shared" si="6"/>
        <v>1</v>
      </c>
      <c r="S189" s="21" t="str">
        <f t="shared" ca="1" si="5"/>
        <v>AA</v>
      </c>
      <c r="T189" s="22">
        <f>IFERROR(VLOOKUP(C189,'Заказы за 3 месяца'!A:B,2,0),0)</f>
        <v>1580612</v>
      </c>
      <c r="U189" s="23"/>
      <c r="V189" s="23">
        <f ca="1">VLOOKUP(S189,Сортировка!A:B,2,0)</f>
        <v>1</v>
      </c>
    </row>
    <row r="190" spans="1:22" ht="14.25" customHeight="1" x14ac:dyDescent="0.25">
      <c r="A190" s="13" t="s">
        <v>401</v>
      </c>
      <c r="B190" s="14">
        <v>2279752</v>
      </c>
      <c r="C190" s="24">
        <v>421897940</v>
      </c>
      <c r="D190" s="13" t="s">
        <v>74</v>
      </c>
      <c r="E190" s="13" t="s">
        <v>424</v>
      </c>
      <c r="F190" s="13" t="s">
        <v>425</v>
      </c>
      <c r="G190" s="13" t="s">
        <v>425</v>
      </c>
      <c r="H190" s="16">
        <f ca="1">IFERROR(VLOOKUP(C190,'Дни на ВБ'!A:C,3,0),"Нет продаж")</f>
        <v>84</v>
      </c>
      <c r="I190" s="17">
        <v>887145</v>
      </c>
      <c r="J190" s="18">
        <f t="shared" si="0"/>
        <v>6.8251096024228731E-3</v>
      </c>
      <c r="K190" s="18">
        <v>0.74164454625778642</v>
      </c>
      <c r="L190" s="19" t="str">
        <f t="shared" si="1"/>
        <v>A</v>
      </c>
      <c r="M190" s="19" t="s">
        <v>60</v>
      </c>
      <c r="N190" s="19" t="b">
        <f t="shared" si="2"/>
        <v>0</v>
      </c>
      <c r="O190" s="19" t="s">
        <v>70</v>
      </c>
      <c r="P190" s="20" t="str">
        <f t="shared" si="3"/>
        <v>AZ</v>
      </c>
      <c r="Q190" s="19" t="str">
        <f>VLOOKUP(C190,'По кабинетам'!B:J,9,0)</f>
        <v>A</v>
      </c>
      <c r="R190" s="20" t="b">
        <f t="shared" si="6"/>
        <v>1</v>
      </c>
      <c r="S190" s="21" t="str">
        <f t="shared" ca="1" si="5"/>
        <v>AA</v>
      </c>
      <c r="T190" s="22">
        <f>IFERROR(VLOOKUP(C190,'Заказы за 3 месяца'!A:B,2,0),0)</f>
        <v>1065157</v>
      </c>
      <c r="U190" s="23"/>
      <c r="V190" s="23">
        <f ca="1">VLOOKUP(S190,Сортировка!A:B,2,0)</f>
        <v>1</v>
      </c>
    </row>
    <row r="191" spans="1:22" ht="14.25" customHeight="1" x14ac:dyDescent="0.25">
      <c r="A191" s="13" t="s">
        <v>401</v>
      </c>
      <c r="B191" s="14" t="s">
        <v>426</v>
      </c>
      <c r="C191" s="15">
        <v>36114738</v>
      </c>
      <c r="D191" s="13" t="s">
        <v>33</v>
      </c>
      <c r="E191" s="13" t="s">
        <v>24</v>
      </c>
      <c r="F191" s="13" t="s">
        <v>174</v>
      </c>
      <c r="G191" s="13" t="s">
        <v>427</v>
      </c>
      <c r="H191" s="16">
        <f ca="1">IFERROR(VLOOKUP(C191,'Дни на ВБ'!A:C,3,0),"Нет продаж")</f>
        <v>1499</v>
      </c>
      <c r="I191" s="17">
        <v>718144</v>
      </c>
      <c r="J191" s="18">
        <f t="shared" si="0"/>
        <v>5.5249271655956715E-3</v>
      </c>
      <c r="K191" s="18">
        <v>0.79576337367434524</v>
      </c>
      <c r="L191" s="19" t="str">
        <f t="shared" si="1"/>
        <v>A</v>
      </c>
      <c r="M191" s="19" t="s">
        <v>60</v>
      </c>
      <c r="N191" s="19" t="b">
        <f t="shared" si="2"/>
        <v>0</v>
      </c>
      <c r="O191" s="19" t="s">
        <v>70</v>
      </c>
      <c r="P191" s="20" t="str">
        <f t="shared" si="3"/>
        <v>AZ</v>
      </c>
      <c r="Q191" s="19" t="str">
        <f>VLOOKUP(C191,'По кабинетам'!B:J,9,0)</f>
        <v>A</v>
      </c>
      <c r="R191" s="20" t="b">
        <f t="shared" si="6"/>
        <v>1</v>
      </c>
      <c r="S191" s="21" t="str">
        <f t="shared" ca="1" si="5"/>
        <v>AA</v>
      </c>
      <c r="T191" s="22">
        <f>IFERROR(VLOOKUP(C191,'Заказы за 3 месяца'!A:B,2,0),0)</f>
        <v>1140743</v>
      </c>
      <c r="U191" s="23"/>
      <c r="V191" s="23">
        <f ca="1">VLOOKUP(S191,Сортировка!A:B,2,0)</f>
        <v>1</v>
      </c>
    </row>
    <row r="192" spans="1:22" ht="14.25" customHeight="1" x14ac:dyDescent="0.25">
      <c r="A192" s="13" t="s">
        <v>401</v>
      </c>
      <c r="B192" s="14">
        <v>483026</v>
      </c>
      <c r="C192" s="24">
        <v>486537724</v>
      </c>
      <c r="D192" s="13" t="s">
        <v>74</v>
      </c>
      <c r="E192" s="13" t="s">
        <v>428</v>
      </c>
      <c r="F192" s="13" t="s">
        <v>403</v>
      </c>
      <c r="G192" s="13" t="s">
        <v>429</v>
      </c>
      <c r="H192" s="16">
        <f ca="1">IFERROR(VLOOKUP(C192,'Дни на ВБ'!A:C,3,0),"Нет продаж")</f>
        <v>37</v>
      </c>
      <c r="I192" s="17">
        <v>226720</v>
      </c>
      <c r="J192" s="18">
        <f t="shared" si="0"/>
        <v>1.7442344251067344E-3</v>
      </c>
      <c r="K192" s="18">
        <v>0.93620322571353587</v>
      </c>
      <c r="L192" s="19" t="str">
        <f t="shared" si="1"/>
        <v>B</v>
      </c>
      <c r="M192" s="19" t="s">
        <v>60</v>
      </c>
      <c r="N192" s="19" t="b">
        <f t="shared" si="2"/>
        <v>0</v>
      </c>
      <c r="O192" s="19" t="s">
        <v>70</v>
      </c>
      <c r="P192" s="20" t="str">
        <f t="shared" si="3"/>
        <v>BZ</v>
      </c>
      <c r="Q192" s="19" t="str">
        <f>VLOOKUP(C192,'По кабинетам'!B:J,9,0)</f>
        <v>B</v>
      </c>
      <c r="R192" s="20" t="b">
        <f t="shared" si="6"/>
        <v>1</v>
      </c>
      <c r="S192" s="21" t="str">
        <f t="shared" si="5"/>
        <v>Новинка</v>
      </c>
      <c r="T192" s="22">
        <f>IFERROR(VLOOKUP(C192,'Заказы за 3 месяца'!A:B,2,0),0)</f>
        <v>246834</v>
      </c>
      <c r="U192" s="23" t="s">
        <v>92</v>
      </c>
      <c r="V192" s="23">
        <f>VLOOKUP(S192,Сортировка!A:B,2,0)</f>
        <v>4</v>
      </c>
    </row>
    <row r="193" spans="1:22" ht="14.25" customHeight="1" x14ac:dyDescent="0.25">
      <c r="A193" s="13" t="s">
        <v>401</v>
      </c>
      <c r="B193" s="14" t="s">
        <v>430</v>
      </c>
      <c r="C193" s="24">
        <v>15410666</v>
      </c>
      <c r="D193" s="13" t="s">
        <v>33</v>
      </c>
      <c r="E193" s="13" t="s">
        <v>24</v>
      </c>
      <c r="F193" s="13" t="s">
        <v>422</v>
      </c>
      <c r="G193" s="13" t="s">
        <v>431</v>
      </c>
      <c r="H193" s="16">
        <f ca="1">IFERROR(VLOOKUP(C193,'Дни на ВБ'!A:C,3,0),"Нет продаж")</f>
        <v>1805</v>
      </c>
      <c r="I193" s="17">
        <v>710325</v>
      </c>
      <c r="J193" s="18">
        <f t="shared" si="0"/>
        <v>5.4647729270198529E-3</v>
      </c>
      <c r="K193" s="18">
        <v>0.8012281466013651</v>
      </c>
      <c r="L193" s="19" t="str">
        <f t="shared" si="1"/>
        <v>B</v>
      </c>
      <c r="M193" s="19" t="s">
        <v>60</v>
      </c>
      <c r="N193" s="19" t="b">
        <f t="shared" si="2"/>
        <v>0</v>
      </c>
      <c r="O193" s="19" t="s">
        <v>70</v>
      </c>
      <c r="P193" s="20" t="str">
        <f t="shared" si="3"/>
        <v>BZ</v>
      </c>
      <c r="Q193" s="19" t="str">
        <f>VLOOKUP(C193,'По кабинетам'!B:J,9,0)</f>
        <v>A</v>
      </c>
      <c r="R193" s="20" t="b">
        <f t="shared" si="6"/>
        <v>0</v>
      </c>
      <c r="S193" s="21" t="str">
        <f t="shared" ca="1" si="5"/>
        <v>BA</v>
      </c>
      <c r="T193" s="22">
        <f>IFERROR(VLOOKUP(C193,'Заказы за 3 месяца'!A:B,2,0),0)</f>
        <v>900725</v>
      </c>
      <c r="U193" s="23"/>
      <c r="V193" s="23">
        <f ca="1">VLOOKUP(S193,Сортировка!A:B,2,0)</f>
        <v>5</v>
      </c>
    </row>
    <row r="194" spans="1:22" ht="14.25" customHeight="1" x14ac:dyDescent="0.25">
      <c r="A194" s="13" t="s">
        <v>401</v>
      </c>
      <c r="B194" s="14" t="s">
        <v>432</v>
      </c>
      <c r="C194" s="24">
        <v>15408747</v>
      </c>
      <c r="D194" s="13" t="s">
        <v>33</v>
      </c>
      <c r="E194" s="13" t="s">
        <v>24</v>
      </c>
      <c r="F194" s="13" t="s">
        <v>422</v>
      </c>
      <c r="G194" s="13" t="s">
        <v>433</v>
      </c>
      <c r="H194" s="16">
        <f ca="1">IFERROR(VLOOKUP(C194,'Дни на ВБ'!A:C,3,0),"Нет продаж")</f>
        <v>1799</v>
      </c>
      <c r="I194" s="17">
        <v>224866</v>
      </c>
      <c r="J194" s="18">
        <f t="shared" si="0"/>
        <v>1.7299709696367808E-3</v>
      </c>
      <c r="K194" s="18">
        <v>0.93793319668317265</v>
      </c>
      <c r="L194" s="19" t="str">
        <f t="shared" si="1"/>
        <v>B</v>
      </c>
      <c r="M194" s="19" t="s">
        <v>41</v>
      </c>
      <c r="N194" s="19" t="b">
        <f t="shared" si="2"/>
        <v>1</v>
      </c>
      <c r="O194" s="19" t="s">
        <v>37</v>
      </c>
      <c r="P194" s="20" t="str">
        <f t="shared" si="3"/>
        <v>BY</v>
      </c>
      <c r="Q194" s="19" t="str">
        <f>VLOOKUP(C194,'По кабинетам'!B:J,9,0)</f>
        <v>B</v>
      </c>
      <c r="R194" s="20" t="b">
        <f t="shared" si="6"/>
        <v>1</v>
      </c>
      <c r="S194" s="21" t="str">
        <f t="shared" ca="1" si="5"/>
        <v>BB</v>
      </c>
      <c r="T194" s="22">
        <f>IFERROR(VLOOKUP(C194,'Заказы за 3 месяца'!A:B,2,0),0)</f>
        <v>430816</v>
      </c>
      <c r="U194" s="23"/>
      <c r="V194" s="23">
        <f ca="1">VLOOKUP(S194,Сортировка!A:B,2,0)</f>
        <v>6</v>
      </c>
    </row>
    <row r="195" spans="1:22" ht="14.25" customHeight="1" x14ac:dyDescent="0.25">
      <c r="A195" s="13" t="s">
        <v>401</v>
      </c>
      <c r="B195" s="14" t="s">
        <v>434</v>
      </c>
      <c r="C195" s="15">
        <v>317382278</v>
      </c>
      <c r="D195" s="13" t="s">
        <v>33</v>
      </c>
      <c r="E195" s="13" t="s">
        <v>24</v>
      </c>
      <c r="F195" s="13" t="s">
        <v>310</v>
      </c>
      <c r="G195" s="13" t="s">
        <v>435</v>
      </c>
      <c r="H195" s="16">
        <f ca="1">IFERROR(VLOOKUP(C195,'Дни на ВБ'!A:C,3,0),"Нет продаж")</f>
        <v>223</v>
      </c>
      <c r="I195" s="17">
        <v>708569</v>
      </c>
      <c r="J195" s="18">
        <f t="shared" si="0"/>
        <v>5.4512634190342878E-3</v>
      </c>
      <c r="K195" s="18">
        <v>0.80667941002039933</v>
      </c>
      <c r="L195" s="19" t="str">
        <f t="shared" si="1"/>
        <v>B</v>
      </c>
      <c r="M195" s="19" t="s">
        <v>60</v>
      </c>
      <c r="N195" s="19" t="b">
        <f t="shared" si="2"/>
        <v>0</v>
      </c>
      <c r="O195" s="19" t="s">
        <v>70</v>
      </c>
      <c r="P195" s="20" t="str">
        <f t="shared" si="3"/>
        <v>BZ</v>
      </c>
      <c r="Q195" s="19" t="str">
        <f>VLOOKUP(C195,'По кабинетам'!B:J,9,0)</f>
        <v>B</v>
      </c>
      <c r="R195" s="20" t="b">
        <f t="shared" si="6"/>
        <v>1</v>
      </c>
      <c r="S195" s="21" t="str">
        <f t="shared" ca="1" si="5"/>
        <v>BB</v>
      </c>
      <c r="T195" s="22">
        <f>IFERROR(VLOOKUP(C195,'Заказы за 3 месяца'!A:B,2,0),0)</f>
        <v>981637</v>
      </c>
      <c r="U195" s="23"/>
      <c r="V195" s="23">
        <f ca="1">VLOOKUP(S195,Сортировка!A:B,2,0)</f>
        <v>6</v>
      </c>
    </row>
    <row r="196" spans="1:22" ht="14.25" customHeight="1" x14ac:dyDescent="0.25">
      <c r="A196" s="13" t="s">
        <v>401</v>
      </c>
      <c r="B196" s="14" t="s">
        <v>436</v>
      </c>
      <c r="C196" s="24">
        <v>15611753</v>
      </c>
      <c r="D196" s="13" t="s">
        <v>39</v>
      </c>
      <c r="E196" s="13" t="s">
        <v>24</v>
      </c>
      <c r="F196" s="13" t="s">
        <v>422</v>
      </c>
      <c r="G196" s="13" t="s">
        <v>437</v>
      </c>
      <c r="H196" s="16">
        <f ca="1">IFERROR(VLOOKUP(C196,'Дни на ВБ'!A:C,3,0),"Нет продаж")</f>
        <v>1796</v>
      </c>
      <c r="I196" s="17">
        <v>662360</v>
      </c>
      <c r="J196" s="18">
        <f t="shared" si="0"/>
        <v>5.0957617934619644E-3</v>
      </c>
      <c r="K196" s="18">
        <v>0.81695069817383481</v>
      </c>
      <c r="L196" s="19" t="str">
        <f t="shared" si="1"/>
        <v>B</v>
      </c>
      <c r="M196" s="19" t="s">
        <v>60</v>
      </c>
      <c r="N196" s="19" t="b">
        <f t="shared" si="2"/>
        <v>0</v>
      </c>
      <c r="O196" s="19" t="s">
        <v>70</v>
      </c>
      <c r="P196" s="20" t="str">
        <f t="shared" si="3"/>
        <v>BZ</v>
      </c>
      <c r="Q196" s="19" t="str">
        <f>VLOOKUP(C196,'По кабинетам'!B:J,9,0)</f>
        <v>B</v>
      </c>
      <c r="R196" s="20" t="b">
        <f t="shared" si="6"/>
        <v>1</v>
      </c>
      <c r="S196" s="21" t="str">
        <f t="shared" ca="1" si="5"/>
        <v>BB</v>
      </c>
      <c r="T196" s="22">
        <f>IFERROR(VLOOKUP(C196,'Заказы за 3 месяца'!A:B,2,0),0)</f>
        <v>529839</v>
      </c>
      <c r="U196" s="23"/>
      <c r="V196" s="23">
        <f ca="1">VLOOKUP(S196,Сортировка!A:B,2,0)</f>
        <v>6</v>
      </c>
    </row>
    <row r="197" spans="1:22" ht="14.25" customHeight="1" x14ac:dyDescent="0.25">
      <c r="A197" s="13" t="s">
        <v>401</v>
      </c>
      <c r="B197" s="14" t="s">
        <v>438</v>
      </c>
      <c r="C197" s="24">
        <v>36284501</v>
      </c>
      <c r="D197" s="13" t="s">
        <v>33</v>
      </c>
      <c r="E197" s="13" t="s">
        <v>24</v>
      </c>
      <c r="F197" s="13" t="s">
        <v>174</v>
      </c>
      <c r="G197" s="13" t="s">
        <v>439</v>
      </c>
      <c r="H197" s="16">
        <f ca="1">IFERROR(VLOOKUP(C197,'Дни на ВБ'!A:C,3,0),"Нет продаж")</f>
        <v>1500</v>
      </c>
      <c r="I197" s="17">
        <v>559648</v>
      </c>
      <c r="J197" s="18">
        <f t="shared" si="0"/>
        <v>4.3055632830898624E-3</v>
      </c>
      <c r="K197" s="18">
        <v>0.85363050486293079</v>
      </c>
      <c r="L197" s="19" t="str">
        <f t="shared" si="1"/>
        <v>B</v>
      </c>
      <c r="M197" s="19" t="s">
        <v>36</v>
      </c>
      <c r="N197" s="19" t="b">
        <f t="shared" si="2"/>
        <v>0</v>
      </c>
      <c r="O197" s="19" t="s">
        <v>70</v>
      </c>
      <c r="P197" s="20" t="str">
        <f t="shared" si="3"/>
        <v>BZ</v>
      </c>
      <c r="Q197" s="19" t="str">
        <f>VLOOKUP(C197,'По кабинетам'!B:J,9,0)</f>
        <v>B</v>
      </c>
      <c r="R197" s="20" t="b">
        <f t="shared" si="6"/>
        <v>1</v>
      </c>
      <c r="S197" s="21" t="str">
        <f t="shared" ca="1" si="5"/>
        <v>BB</v>
      </c>
      <c r="T197" s="22">
        <f>IFERROR(VLOOKUP(C197,'Заказы за 3 месяца'!A:B,2,0),0)</f>
        <v>826123</v>
      </c>
      <c r="U197" s="23"/>
      <c r="V197" s="23">
        <f ca="1">VLOOKUP(S197,Сортировка!A:B,2,0)</f>
        <v>6</v>
      </c>
    </row>
    <row r="198" spans="1:22" ht="14.25" customHeight="1" x14ac:dyDescent="0.25">
      <c r="A198" s="13" t="s">
        <v>401</v>
      </c>
      <c r="B198" s="14">
        <v>1925464</v>
      </c>
      <c r="C198" s="24">
        <v>342287690</v>
      </c>
      <c r="D198" s="13" t="s">
        <v>74</v>
      </c>
      <c r="E198" s="13" t="s">
        <v>307</v>
      </c>
      <c r="F198" s="13" t="s">
        <v>440</v>
      </c>
      <c r="G198" s="13" t="s">
        <v>441</v>
      </c>
      <c r="H198" s="16">
        <f ca="1">IFERROR(VLOOKUP(C198,'Дни на ВБ'!A:C,3,0),"Нет продаж")</f>
        <v>192</v>
      </c>
      <c r="I198" s="17">
        <v>380709</v>
      </c>
      <c r="J198" s="18">
        <f t="shared" si="0"/>
        <v>2.9289244166723701E-3</v>
      </c>
      <c r="K198" s="18">
        <v>0.89851965334910244</v>
      </c>
      <c r="L198" s="19" t="str">
        <f t="shared" si="1"/>
        <v>B</v>
      </c>
      <c r="M198" s="19" t="s">
        <v>36</v>
      </c>
      <c r="N198" s="19" t="b">
        <f t="shared" si="2"/>
        <v>0</v>
      </c>
      <c r="O198" s="19" t="s">
        <v>70</v>
      </c>
      <c r="P198" s="20" t="str">
        <f t="shared" si="3"/>
        <v>BZ</v>
      </c>
      <c r="Q198" s="19" t="str">
        <f>VLOOKUP(C198,'По кабинетам'!B:J,9,0)</f>
        <v>B</v>
      </c>
      <c r="R198" s="20" t="b">
        <f t="shared" si="6"/>
        <v>1</v>
      </c>
      <c r="S198" s="21" t="str">
        <f t="shared" ca="1" si="5"/>
        <v>BB</v>
      </c>
      <c r="T198" s="22">
        <f>IFERROR(VLOOKUP(C198,'Заказы за 3 месяца'!A:B,2,0),0)</f>
        <v>868369</v>
      </c>
      <c r="U198" s="23"/>
      <c r="V198" s="23">
        <f ca="1">VLOOKUP(S198,Сортировка!A:B,2,0)</f>
        <v>6</v>
      </c>
    </row>
    <row r="199" spans="1:22" ht="14.25" customHeight="1" x14ac:dyDescent="0.25">
      <c r="A199" s="13" t="s">
        <v>401</v>
      </c>
      <c r="B199" s="14" t="s">
        <v>442</v>
      </c>
      <c r="C199" s="24">
        <v>317382279</v>
      </c>
      <c r="D199" s="13" t="s">
        <v>39</v>
      </c>
      <c r="E199" s="13" t="s">
        <v>24</v>
      </c>
      <c r="F199" s="13" t="s">
        <v>310</v>
      </c>
      <c r="G199" s="13" t="s">
        <v>443</v>
      </c>
      <c r="H199" s="16">
        <f ca="1">IFERROR(VLOOKUP(C199,'Дни на ВБ'!A:C,3,0),"Нет продаж")</f>
        <v>219</v>
      </c>
      <c r="I199" s="17">
        <v>340022</v>
      </c>
      <c r="J199" s="18">
        <f t="shared" si="0"/>
        <v>2.6159054238428106E-3</v>
      </c>
      <c r="K199" s="18">
        <v>0.90401644596418373</v>
      </c>
      <c r="L199" s="19" t="str">
        <f t="shared" si="1"/>
        <v>B</v>
      </c>
      <c r="M199" s="19" t="s">
        <v>41</v>
      </c>
      <c r="N199" s="19" t="b">
        <f t="shared" si="2"/>
        <v>1</v>
      </c>
      <c r="O199" s="19" t="s">
        <v>70</v>
      </c>
      <c r="P199" s="20" t="str">
        <f t="shared" si="3"/>
        <v>BZ</v>
      </c>
      <c r="Q199" s="19" t="str">
        <f>VLOOKUP(C199,'По кабинетам'!B:J,9,0)</f>
        <v>B</v>
      </c>
      <c r="R199" s="20" t="b">
        <f t="shared" si="6"/>
        <v>1</v>
      </c>
      <c r="S199" s="21" t="str">
        <f t="shared" ca="1" si="5"/>
        <v>BB</v>
      </c>
      <c r="T199" s="22">
        <f>IFERROR(VLOOKUP(C199,'Заказы за 3 месяца'!A:B,2,0),0)</f>
        <v>435951</v>
      </c>
      <c r="U199" s="23"/>
      <c r="V199" s="23">
        <f ca="1">VLOOKUP(S199,Сортировка!A:B,2,0)</f>
        <v>6</v>
      </c>
    </row>
    <row r="200" spans="1:22" ht="14.25" customHeight="1" x14ac:dyDescent="0.25">
      <c r="A200" s="13" t="s">
        <v>401</v>
      </c>
      <c r="B200" s="14">
        <v>1574573</v>
      </c>
      <c r="C200" s="15">
        <v>305324656</v>
      </c>
      <c r="D200" s="13" t="s">
        <v>74</v>
      </c>
      <c r="E200" s="13" t="s">
        <v>424</v>
      </c>
      <c r="F200" s="13" t="s">
        <v>403</v>
      </c>
      <c r="G200" s="13" t="s">
        <v>444</v>
      </c>
      <c r="H200" s="16">
        <f ca="1">IFERROR(VLOOKUP(C200,'Дни на ВБ'!A:C,3,0),"Нет продаж")</f>
        <v>259</v>
      </c>
      <c r="I200" s="17">
        <v>292348</v>
      </c>
      <c r="J200" s="18">
        <f t="shared" si="0"/>
        <v>2.2491330527130539E-3</v>
      </c>
      <c r="K200" s="18">
        <v>0.91340139191630432</v>
      </c>
      <c r="L200" s="19" t="str">
        <f t="shared" si="1"/>
        <v>B</v>
      </c>
      <c r="M200" s="19" t="s">
        <v>41</v>
      </c>
      <c r="N200" s="19" t="b">
        <f t="shared" si="2"/>
        <v>1</v>
      </c>
      <c r="O200" s="19" t="s">
        <v>70</v>
      </c>
      <c r="P200" s="20" t="str">
        <f t="shared" si="3"/>
        <v>BZ</v>
      </c>
      <c r="Q200" s="19" t="str">
        <f>VLOOKUP(C200,'По кабинетам'!B:J,9,0)</f>
        <v>B</v>
      </c>
      <c r="R200" s="20" t="b">
        <f t="shared" si="6"/>
        <v>1</v>
      </c>
      <c r="S200" s="21" t="str">
        <f t="shared" ca="1" si="5"/>
        <v>BB</v>
      </c>
      <c r="T200" s="22">
        <f>IFERROR(VLOOKUP(C200,'Заказы за 3 месяца'!A:B,2,0),0)</f>
        <v>850166</v>
      </c>
      <c r="U200" s="23"/>
      <c r="V200" s="23">
        <f ca="1">VLOOKUP(S200,Сортировка!A:B,2,0)</f>
        <v>6</v>
      </c>
    </row>
    <row r="201" spans="1:22" ht="14.25" customHeight="1" x14ac:dyDescent="0.25">
      <c r="A201" s="13" t="s">
        <v>401</v>
      </c>
      <c r="B201" s="14" t="s">
        <v>182</v>
      </c>
      <c r="C201" s="24">
        <v>251009573</v>
      </c>
      <c r="D201" s="13" t="s">
        <v>33</v>
      </c>
      <c r="E201" s="13" t="s">
        <v>24</v>
      </c>
      <c r="F201" s="13" t="s">
        <v>34</v>
      </c>
      <c r="G201" s="13" t="s">
        <v>183</v>
      </c>
      <c r="H201" s="16">
        <f ca="1">IFERROR(VLOOKUP(C201,'Дни на ВБ'!A:C,3,0),"Нет продаж")</f>
        <v>387</v>
      </c>
      <c r="I201" s="17">
        <v>250281</v>
      </c>
      <c r="J201" s="18">
        <f t="shared" si="0"/>
        <v>1.9254972483686422E-3</v>
      </c>
      <c r="K201" s="18">
        <v>0.92543640942265715</v>
      </c>
      <c r="L201" s="19" t="str">
        <f t="shared" si="1"/>
        <v>B</v>
      </c>
      <c r="M201" s="19" t="s">
        <v>60</v>
      </c>
      <c r="N201" s="19" t="b">
        <f t="shared" si="2"/>
        <v>0</v>
      </c>
      <c r="O201" s="19" t="s">
        <v>70</v>
      </c>
      <c r="P201" s="20" t="str">
        <f t="shared" si="3"/>
        <v>BZ</v>
      </c>
      <c r="Q201" s="19" t="str">
        <f>VLOOKUP(C201,'По кабинетам'!B:J,9,0)</f>
        <v>B</v>
      </c>
      <c r="R201" s="20" t="b">
        <f t="shared" si="6"/>
        <v>1</v>
      </c>
      <c r="S201" s="21" t="str">
        <f t="shared" ca="1" si="5"/>
        <v>BB</v>
      </c>
      <c r="T201" s="22">
        <f>IFERROR(VLOOKUP(C201,'Заказы за 3 месяца'!A:B,2,0),0)</f>
        <v>249681</v>
      </c>
      <c r="U201" s="23"/>
      <c r="V201" s="23">
        <f ca="1">VLOOKUP(S201,Сортировка!A:B,2,0)</f>
        <v>6</v>
      </c>
    </row>
    <row r="202" spans="1:22" ht="14.25" customHeight="1" x14ac:dyDescent="0.25">
      <c r="A202" s="13" t="s">
        <v>401</v>
      </c>
      <c r="B202" s="14">
        <v>1763025</v>
      </c>
      <c r="C202" s="15">
        <v>400643275</v>
      </c>
      <c r="D202" s="13" t="s">
        <v>74</v>
      </c>
      <c r="E202" s="13" t="s">
        <v>424</v>
      </c>
      <c r="F202" s="13" t="s">
        <v>445</v>
      </c>
      <c r="G202" s="13" t="s">
        <v>446</v>
      </c>
      <c r="H202" s="16">
        <f ca="1">IFERROR(VLOOKUP(C202,'Дни на ВБ'!A:C,3,0),"Нет продаж")</f>
        <v>136</v>
      </c>
      <c r="I202" s="17">
        <v>240360</v>
      </c>
      <c r="J202" s="18">
        <f t="shared" si="0"/>
        <v>1.8491716055868677E-3</v>
      </c>
      <c r="K202" s="18">
        <v>0.92728558102824399</v>
      </c>
      <c r="L202" s="19" t="str">
        <f t="shared" si="1"/>
        <v>B</v>
      </c>
      <c r="M202" s="19" t="s">
        <v>60</v>
      </c>
      <c r="N202" s="19" t="b">
        <f t="shared" si="2"/>
        <v>0</v>
      </c>
      <c r="O202" s="19" t="s">
        <v>70</v>
      </c>
      <c r="P202" s="20" t="str">
        <f t="shared" si="3"/>
        <v>BZ</v>
      </c>
      <c r="Q202" s="19" t="str">
        <f>VLOOKUP(C202,'По кабинетам'!B:J,9,0)</f>
        <v>B</v>
      </c>
      <c r="R202" s="20" t="b">
        <f t="shared" si="6"/>
        <v>1</v>
      </c>
      <c r="S202" s="21" t="str">
        <f t="shared" ca="1" si="5"/>
        <v>BB</v>
      </c>
      <c r="T202" s="22">
        <f>IFERROR(VLOOKUP(C202,'Заказы за 3 месяца'!A:B,2,0),0)</f>
        <v>1250026</v>
      </c>
      <c r="U202" s="23"/>
      <c r="V202" s="23">
        <f ca="1">VLOOKUP(S202,Сортировка!A:B,2,0)</f>
        <v>6</v>
      </c>
    </row>
    <row r="203" spans="1:22" ht="14.25" customHeight="1" x14ac:dyDescent="0.25">
      <c r="A203" s="13" t="s">
        <v>401</v>
      </c>
      <c r="B203" s="14" t="s">
        <v>447</v>
      </c>
      <c r="C203" s="15">
        <v>245104111</v>
      </c>
      <c r="D203" s="13" t="s">
        <v>39</v>
      </c>
      <c r="E203" s="13" t="s">
        <v>24</v>
      </c>
      <c r="F203" s="13" t="s">
        <v>448</v>
      </c>
      <c r="G203" s="13" t="s">
        <v>449</v>
      </c>
      <c r="H203" s="16">
        <f ca="1">IFERROR(VLOOKUP(C203,'Дни на ВБ'!A:C,3,0),"Нет продаж")</f>
        <v>398</v>
      </c>
      <c r="I203" s="17">
        <v>232256</v>
      </c>
      <c r="J203" s="18">
        <f t="shared" si="0"/>
        <v>1.7868247646329822E-3</v>
      </c>
      <c r="K203" s="18">
        <v>0.9309010284828434</v>
      </c>
      <c r="L203" s="19" t="str">
        <f t="shared" si="1"/>
        <v>B</v>
      </c>
      <c r="M203" s="19" t="s">
        <v>60</v>
      </c>
      <c r="N203" s="19" t="b">
        <f t="shared" si="2"/>
        <v>0</v>
      </c>
      <c r="O203" s="19" t="s">
        <v>70</v>
      </c>
      <c r="P203" s="20" t="str">
        <f t="shared" si="3"/>
        <v>BZ</v>
      </c>
      <c r="Q203" s="19" t="str">
        <f>VLOOKUP(C203,'По кабинетам'!B:J,9,0)</f>
        <v>B</v>
      </c>
      <c r="R203" s="20" t="b">
        <f t="shared" si="6"/>
        <v>1</v>
      </c>
      <c r="S203" s="21" t="str">
        <f t="shared" ca="1" si="5"/>
        <v>BB</v>
      </c>
      <c r="T203" s="22">
        <f>IFERROR(VLOOKUP(C203,'Заказы за 3 месяца'!A:B,2,0),0)</f>
        <v>434935</v>
      </c>
      <c r="U203" s="23"/>
      <c r="V203" s="23">
        <f ca="1">VLOOKUP(S203,Сортировка!A:B,2,0)</f>
        <v>6</v>
      </c>
    </row>
    <row r="204" spans="1:22" ht="14.25" customHeight="1" x14ac:dyDescent="0.25">
      <c r="A204" s="13" t="s">
        <v>401</v>
      </c>
      <c r="B204" s="14">
        <v>317393</v>
      </c>
      <c r="C204" s="24">
        <v>318258703</v>
      </c>
      <c r="D204" s="13" t="s">
        <v>74</v>
      </c>
      <c r="E204" s="13" t="s">
        <v>402</v>
      </c>
      <c r="F204" s="13" t="s">
        <v>403</v>
      </c>
      <c r="G204" s="13" t="s">
        <v>450</v>
      </c>
      <c r="H204" s="16">
        <f ca="1">IFERROR(VLOOKUP(C204,'Дни на ВБ'!A:C,3,0),"Нет продаж")</f>
        <v>225</v>
      </c>
      <c r="I204" s="17">
        <v>231765</v>
      </c>
      <c r="J204" s="18">
        <f t="shared" si="0"/>
        <v>1.7830473338693643E-3</v>
      </c>
      <c r="K204" s="18">
        <v>0.93268407581671275</v>
      </c>
      <c r="L204" s="19" t="str">
        <f t="shared" si="1"/>
        <v>B</v>
      </c>
      <c r="M204" s="19" t="s">
        <v>60</v>
      </c>
      <c r="N204" s="19" t="b">
        <f t="shared" si="2"/>
        <v>0</v>
      </c>
      <c r="O204" s="19" t="s">
        <v>70</v>
      </c>
      <c r="P204" s="20" t="str">
        <f t="shared" si="3"/>
        <v>BZ</v>
      </c>
      <c r="Q204" s="19" t="str">
        <f>VLOOKUP(C204,'По кабинетам'!B:J,9,0)</f>
        <v>B</v>
      </c>
      <c r="R204" s="20" t="b">
        <f t="shared" si="6"/>
        <v>1</v>
      </c>
      <c r="S204" s="21" t="str">
        <f t="shared" ca="1" si="5"/>
        <v>BB</v>
      </c>
      <c r="T204" s="22">
        <f>IFERROR(VLOOKUP(C204,'Заказы за 3 месяца'!A:B,2,0),0)</f>
        <v>425078</v>
      </c>
      <c r="U204" s="23"/>
      <c r="V204" s="23">
        <f ca="1">VLOOKUP(S204,Сортировка!A:B,2,0)</f>
        <v>6</v>
      </c>
    </row>
    <row r="205" spans="1:22" ht="14.25" customHeight="1" x14ac:dyDescent="0.25">
      <c r="A205" s="13" t="s">
        <v>401</v>
      </c>
      <c r="B205" s="14" t="s">
        <v>451</v>
      </c>
      <c r="C205" s="24">
        <v>270826325</v>
      </c>
      <c r="D205" s="13" t="s">
        <v>33</v>
      </c>
      <c r="E205" s="13" t="s">
        <v>24</v>
      </c>
      <c r="F205" s="13" t="s">
        <v>310</v>
      </c>
      <c r="G205" s="13" t="s">
        <v>452</v>
      </c>
      <c r="H205" s="16">
        <f ca="1">IFERROR(VLOOKUP(C205,'Дни на ВБ'!A:C,3,0),"Нет продаж")</f>
        <v>321</v>
      </c>
      <c r="I205" s="17">
        <v>207899</v>
      </c>
      <c r="J205" s="18">
        <f t="shared" si="0"/>
        <v>1.5994380413958404E-3</v>
      </c>
      <c r="K205" s="18">
        <v>0.94297148152096255</v>
      </c>
      <c r="L205" s="19" t="str">
        <f t="shared" si="1"/>
        <v>B</v>
      </c>
      <c r="M205" s="19" t="s">
        <v>60</v>
      </c>
      <c r="N205" s="19" t="b">
        <f t="shared" si="2"/>
        <v>0</v>
      </c>
      <c r="O205" s="19" t="s">
        <v>70</v>
      </c>
      <c r="P205" s="20" t="str">
        <f t="shared" si="3"/>
        <v>BZ</v>
      </c>
      <c r="Q205" s="19" t="str">
        <f>VLOOKUP(C205,'По кабинетам'!B:J,9,0)</f>
        <v>B</v>
      </c>
      <c r="R205" s="20" t="b">
        <f t="shared" si="6"/>
        <v>1</v>
      </c>
      <c r="S205" s="21" t="str">
        <f t="shared" ca="1" si="5"/>
        <v>BB</v>
      </c>
      <c r="T205" s="22">
        <f>IFERROR(VLOOKUP(C205,'Заказы за 3 месяца'!A:B,2,0),0)</f>
        <v>248807</v>
      </c>
      <c r="U205" s="23"/>
      <c r="V205" s="23">
        <f ca="1">VLOOKUP(S205,Сортировка!A:B,2,0)</f>
        <v>6</v>
      </c>
    </row>
    <row r="206" spans="1:22" ht="14.25" customHeight="1" x14ac:dyDescent="0.25">
      <c r="A206" s="13" t="s">
        <v>401</v>
      </c>
      <c r="B206" s="14">
        <v>1113500</v>
      </c>
      <c r="C206" s="15">
        <v>402601173</v>
      </c>
      <c r="D206" s="13" t="s">
        <v>74</v>
      </c>
      <c r="E206" s="13" t="s">
        <v>307</v>
      </c>
      <c r="F206" s="13" t="s">
        <v>453</v>
      </c>
      <c r="G206" s="13" t="s">
        <v>454</v>
      </c>
      <c r="H206" s="16">
        <f ca="1">IFERROR(VLOOKUP(C206,'Дни на ВБ'!A:C,3,0),"Нет продаж")</f>
        <v>135</v>
      </c>
      <c r="I206" s="17">
        <v>195196</v>
      </c>
      <c r="J206" s="18">
        <f t="shared" si="0"/>
        <v>1.5017095220674582E-3</v>
      </c>
      <c r="K206" s="18">
        <v>0.9490569686412007</v>
      </c>
      <c r="L206" s="19" t="str">
        <f t="shared" si="1"/>
        <v>B</v>
      </c>
      <c r="M206" s="19" t="s">
        <v>60</v>
      </c>
      <c r="N206" s="19" t="b">
        <f t="shared" si="2"/>
        <v>0</v>
      </c>
      <c r="O206" s="19" t="s">
        <v>70</v>
      </c>
      <c r="P206" s="20" t="str">
        <f t="shared" si="3"/>
        <v>BZ</v>
      </c>
      <c r="Q206" s="19" t="str">
        <f>VLOOKUP(C206,'По кабинетам'!B:J,9,0)</f>
        <v>B</v>
      </c>
      <c r="R206" s="20" t="b">
        <f t="shared" si="6"/>
        <v>1</v>
      </c>
      <c r="S206" s="21" t="str">
        <f t="shared" ca="1" si="5"/>
        <v>BB</v>
      </c>
      <c r="T206" s="22">
        <f>IFERROR(VLOOKUP(C206,'Заказы за 3 месяца'!A:B,2,0),0)</f>
        <v>221182</v>
      </c>
      <c r="U206" s="23"/>
      <c r="V206" s="23">
        <f ca="1">VLOOKUP(S206,Сортировка!A:B,2,0)</f>
        <v>6</v>
      </c>
    </row>
    <row r="207" spans="1:22" ht="14.25" customHeight="1" x14ac:dyDescent="0.25">
      <c r="A207" s="13" t="s">
        <v>401</v>
      </c>
      <c r="B207" s="14" t="s">
        <v>455</v>
      </c>
      <c r="C207" s="24">
        <v>59461329</v>
      </c>
      <c r="D207" s="13" t="s">
        <v>33</v>
      </c>
      <c r="E207" s="13" t="s">
        <v>24</v>
      </c>
      <c r="F207" s="13" t="s">
        <v>321</v>
      </c>
      <c r="G207" s="13" t="s">
        <v>456</v>
      </c>
      <c r="H207" s="16">
        <f ca="1">IFERROR(VLOOKUP(C207,'Дни на ВБ'!A:C,3,0),"Нет продаж")</f>
        <v>1331</v>
      </c>
      <c r="I207" s="17">
        <v>189311</v>
      </c>
      <c r="J207" s="18">
        <f t="shared" si="0"/>
        <v>1.4564342062957877E-3</v>
      </c>
      <c r="K207" s="18">
        <v>0.95197269128355466</v>
      </c>
      <c r="L207" s="19" t="str">
        <f t="shared" si="1"/>
        <v>C</v>
      </c>
      <c r="M207" s="19" t="s">
        <v>60</v>
      </c>
      <c r="N207" s="19" t="b">
        <f t="shared" si="2"/>
        <v>1</v>
      </c>
      <c r="O207" s="19" t="s">
        <v>70</v>
      </c>
      <c r="P207" s="20" t="str">
        <f t="shared" si="3"/>
        <v>CZ</v>
      </c>
      <c r="Q207" s="19" t="str">
        <f>VLOOKUP(C207,'По кабинетам'!B:J,9,0)</f>
        <v>B</v>
      </c>
      <c r="R207" s="20" t="b">
        <f t="shared" si="6"/>
        <v>0</v>
      </c>
      <c r="S207" s="21" t="str">
        <f t="shared" ca="1" si="5"/>
        <v>CB</v>
      </c>
      <c r="T207" s="22">
        <f>IFERROR(VLOOKUP(C207,'Заказы за 3 месяца'!A:B,2,0),0)</f>
        <v>664499</v>
      </c>
      <c r="U207" s="23"/>
      <c r="V207" s="23">
        <f ca="1">VLOOKUP(S207,Сортировка!A:B,2,0)</f>
        <v>8</v>
      </c>
    </row>
    <row r="208" spans="1:22" ht="14.25" customHeight="1" x14ac:dyDescent="0.25">
      <c r="A208" s="13" t="s">
        <v>401</v>
      </c>
      <c r="B208" s="14" t="s">
        <v>457</v>
      </c>
      <c r="C208" s="24">
        <v>15412304</v>
      </c>
      <c r="D208" s="13" t="s">
        <v>33</v>
      </c>
      <c r="E208" s="13" t="s">
        <v>24</v>
      </c>
      <c r="F208" s="13" t="s">
        <v>422</v>
      </c>
      <c r="G208" s="13" t="s">
        <v>458</v>
      </c>
      <c r="H208" s="16">
        <f ca="1">IFERROR(VLOOKUP(C208,'Дни на ВБ'!A:C,3,0),"Нет продаж")</f>
        <v>1805</v>
      </c>
      <c r="I208" s="17">
        <v>14208</v>
      </c>
      <c r="J208" s="18">
        <f t="shared" si="0"/>
        <v>1.0930699855291321E-4</v>
      </c>
      <c r="K208" s="18">
        <v>0.99803841328582221</v>
      </c>
      <c r="L208" s="19" t="str">
        <f t="shared" si="1"/>
        <v>C</v>
      </c>
      <c r="M208" s="19" t="s">
        <v>60</v>
      </c>
      <c r="N208" s="19" t="b">
        <f t="shared" si="2"/>
        <v>1</v>
      </c>
      <c r="O208" s="19" t="s">
        <v>28</v>
      </c>
      <c r="P208" s="20" t="str">
        <f t="shared" si="3"/>
        <v>CX</v>
      </c>
      <c r="Q208" s="19" t="str">
        <f>VLOOKUP(C208,'По кабинетам'!B:J,9,0)</f>
        <v>C</v>
      </c>
      <c r="R208" s="20" t="b">
        <f t="shared" si="6"/>
        <v>1</v>
      </c>
      <c r="S208" s="21" t="str">
        <f t="shared" ca="1" si="5"/>
        <v>CC</v>
      </c>
      <c r="T208" s="22">
        <f>IFERROR(VLOOKUP(C208,'Заказы за 3 месяца'!A:B,2,0),0)</f>
        <v>42083</v>
      </c>
      <c r="U208" s="23"/>
      <c r="V208" s="23">
        <f ca="1">VLOOKUP(S208,Сортировка!A:B,2,0)</f>
        <v>9</v>
      </c>
    </row>
    <row r="209" spans="1:22" ht="14.25" customHeight="1" x14ac:dyDescent="0.25">
      <c r="A209" s="13" t="s">
        <v>401</v>
      </c>
      <c r="B209" s="14" t="s">
        <v>459</v>
      </c>
      <c r="C209" s="15">
        <v>317382280</v>
      </c>
      <c r="D209" s="13" t="s">
        <v>33</v>
      </c>
      <c r="E209" s="13" t="s">
        <v>24</v>
      </c>
      <c r="F209" s="13" t="s">
        <v>226</v>
      </c>
      <c r="G209" s="13" t="s">
        <v>460</v>
      </c>
      <c r="H209" s="16">
        <f ca="1">IFERROR(VLOOKUP(C209,'Дни на ВБ'!A:C,3,0),"Нет продаж")</f>
        <v>196</v>
      </c>
      <c r="I209" s="17">
        <v>89331</v>
      </c>
      <c r="J209" s="18">
        <f t="shared" si="0"/>
        <v>6.8725390538642238E-4</v>
      </c>
      <c r="K209" s="18">
        <v>0.98289729370396572</v>
      </c>
      <c r="L209" s="19" t="str">
        <f t="shared" si="1"/>
        <v>C</v>
      </c>
      <c r="M209" s="19" t="s">
        <v>41</v>
      </c>
      <c r="N209" s="19" t="b">
        <f t="shared" si="2"/>
        <v>0</v>
      </c>
      <c r="O209" s="19" t="s">
        <v>37</v>
      </c>
      <c r="P209" s="20" t="str">
        <f t="shared" si="3"/>
        <v>CY</v>
      </c>
      <c r="Q209" s="19" t="str">
        <f>VLOOKUP(C209,'По кабинетам'!B:J,9,0)</f>
        <v>C</v>
      </c>
      <c r="R209" s="20" t="b">
        <f t="shared" si="6"/>
        <v>1</v>
      </c>
      <c r="S209" s="21" t="str">
        <f t="shared" ca="1" si="5"/>
        <v>CC</v>
      </c>
      <c r="T209" s="22">
        <f>IFERROR(VLOOKUP(C209,'Заказы за 3 месяца'!A:B,2,0),0)</f>
        <v>98529</v>
      </c>
      <c r="U209" s="23"/>
      <c r="V209" s="23">
        <f ca="1">VLOOKUP(S209,Сортировка!A:B,2,0)</f>
        <v>9</v>
      </c>
    </row>
    <row r="210" spans="1:22" ht="14.25" customHeight="1" x14ac:dyDescent="0.25">
      <c r="A210" s="13" t="s">
        <v>401</v>
      </c>
      <c r="B210" s="14" t="s">
        <v>461</v>
      </c>
      <c r="C210" s="15">
        <v>144846823</v>
      </c>
      <c r="D210" s="13" t="s">
        <v>33</v>
      </c>
      <c r="E210" s="13" t="s">
        <v>24</v>
      </c>
      <c r="F210" s="13" t="s">
        <v>422</v>
      </c>
      <c r="G210" s="13" t="s">
        <v>462</v>
      </c>
      <c r="H210" s="16">
        <f ca="1">IFERROR(VLOOKUP(C210,'Дни на ВБ'!A:C,3,0),"Нет продаж")</f>
        <v>955</v>
      </c>
      <c r="I210" s="17">
        <v>51421</v>
      </c>
      <c r="J210" s="18">
        <f t="shared" si="0"/>
        <v>3.9559932239508372E-4</v>
      </c>
      <c r="K210" s="18">
        <v>0.98981181532336371</v>
      </c>
      <c r="L210" s="19" t="str">
        <f t="shared" si="1"/>
        <v>C</v>
      </c>
      <c r="M210" s="19" t="s">
        <v>60</v>
      </c>
      <c r="N210" s="19" t="b">
        <f t="shared" si="2"/>
        <v>1</v>
      </c>
      <c r="O210" s="19" t="s">
        <v>37</v>
      </c>
      <c r="P210" s="20" t="str">
        <f t="shared" si="3"/>
        <v>CY</v>
      </c>
      <c r="Q210" s="19" t="str">
        <f>VLOOKUP(C210,'По кабинетам'!B:J,9,0)</f>
        <v>C</v>
      </c>
      <c r="R210" s="20" t="b">
        <f t="shared" si="6"/>
        <v>1</v>
      </c>
      <c r="S210" s="21" t="str">
        <f t="shared" ca="1" si="5"/>
        <v>CC</v>
      </c>
      <c r="T210" s="22">
        <f>IFERROR(VLOOKUP(C210,'Заказы за 3 месяца'!A:B,2,0),0)</f>
        <v>141495</v>
      </c>
      <c r="U210" s="23"/>
      <c r="V210" s="23">
        <f ca="1">VLOOKUP(S210,Сортировка!A:B,2,0)</f>
        <v>9</v>
      </c>
    </row>
    <row r="211" spans="1:22" ht="14.25" customHeight="1" x14ac:dyDescent="0.25">
      <c r="A211" s="13" t="s">
        <v>401</v>
      </c>
      <c r="B211" s="14" t="s">
        <v>463</v>
      </c>
      <c r="C211" s="24">
        <v>144846825</v>
      </c>
      <c r="D211" s="13" t="s">
        <v>33</v>
      </c>
      <c r="E211" s="13" t="s">
        <v>24</v>
      </c>
      <c r="F211" s="13" t="s">
        <v>422</v>
      </c>
      <c r="G211" s="13" t="s">
        <v>464</v>
      </c>
      <c r="H211" s="16">
        <f ca="1">IFERROR(VLOOKUP(C211,'Дни на ВБ'!A:C,3,0),"Нет продаж")</f>
        <v>955</v>
      </c>
      <c r="I211" s="17">
        <v>30640</v>
      </c>
      <c r="J211" s="18">
        <f t="shared" si="0"/>
        <v>2.357239889964288E-4</v>
      </c>
      <c r="K211" s="18">
        <v>0.99465121958545044</v>
      </c>
      <c r="L211" s="19" t="str">
        <f t="shared" si="1"/>
        <v>C</v>
      </c>
      <c r="M211" s="19" t="s">
        <v>36</v>
      </c>
      <c r="N211" s="19" t="b">
        <f t="shared" si="2"/>
        <v>0</v>
      </c>
      <c r="O211" s="19" t="s">
        <v>37</v>
      </c>
      <c r="P211" s="20" t="str">
        <f t="shared" si="3"/>
        <v>CY</v>
      </c>
      <c r="Q211" s="19" t="str">
        <f>VLOOKUP(C211,'По кабинетам'!B:J,9,0)</f>
        <v>C</v>
      </c>
      <c r="R211" s="20" t="b">
        <f t="shared" si="6"/>
        <v>1</v>
      </c>
      <c r="S211" s="21" t="str">
        <f t="shared" ca="1" si="5"/>
        <v>CC</v>
      </c>
      <c r="T211" s="22">
        <f>IFERROR(VLOOKUP(C211,'Заказы за 3 месяца'!A:B,2,0),0)</f>
        <v>67669</v>
      </c>
      <c r="U211" s="23"/>
      <c r="V211" s="23">
        <f ca="1">VLOOKUP(S211,Сортировка!A:B,2,0)</f>
        <v>9</v>
      </c>
    </row>
    <row r="212" spans="1:22" ht="14.25" customHeight="1" x14ac:dyDescent="0.25">
      <c r="A212" s="13" t="s">
        <v>401</v>
      </c>
      <c r="B212" s="14" t="s">
        <v>465</v>
      </c>
      <c r="C212" s="15">
        <v>14820235</v>
      </c>
      <c r="D212" s="13" t="s">
        <v>33</v>
      </c>
      <c r="E212" s="13" t="s">
        <v>24</v>
      </c>
      <c r="F212" s="13" t="s">
        <v>34</v>
      </c>
      <c r="G212" s="13" t="s">
        <v>466</v>
      </c>
      <c r="H212" s="16">
        <f ca="1">IFERROR(VLOOKUP(C212,'Дни на ВБ'!A:C,3,0),"Нет продаж")</f>
        <v>1815</v>
      </c>
      <c r="I212" s="17">
        <v>6300</v>
      </c>
      <c r="J212" s="18">
        <f t="shared" si="0"/>
        <v>4.8468052567803576E-5</v>
      </c>
      <c r="K212" s="18">
        <v>0.99956415680728972</v>
      </c>
      <c r="L212" s="19" t="str">
        <f t="shared" si="1"/>
        <v>C</v>
      </c>
      <c r="M212" s="19" t="s">
        <v>60</v>
      </c>
      <c r="N212" s="19" t="b">
        <f t="shared" si="2"/>
        <v>1</v>
      </c>
      <c r="O212" s="19" t="s">
        <v>37</v>
      </c>
      <c r="P212" s="20" t="str">
        <f t="shared" si="3"/>
        <v>CY</v>
      </c>
      <c r="Q212" s="19" t="str">
        <f>VLOOKUP(C212,'По кабинетам'!B:J,9,0)</f>
        <v>C</v>
      </c>
      <c r="R212" s="20" t="b">
        <f t="shared" si="6"/>
        <v>1</v>
      </c>
      <c r="S212" s="21" t="str">
        <f t="shared" ca="1" si="5"/>
        <v>CC</v>
      </c>
      <c r="T212" s="22">
        <f>IFERROR(VLOOKUP(C212,'Заказы за 3 месяца'!A:B,2,0),0)</f>
        <v>12606</v>
      </c>
      <c r="U212" s="23"/>
      <c r="V212" s="23">
        <f ca="1">VLOOKUP(S212,Сортировка!A:B,2,0)</f>
        <v>9</v>
      </c>
    </row>
    <row r="213" spans="1:22" ht="14.25" customHeight="1" x14ac:dyDescent="0.25">
      <c r="A213" s="13" t="s">
        <v>401</v>
      </c>
      <c r="B213" s="14">
        <v>882896</v>
      </c>
      <c r="C213" s="15">
        <v>342303148</v>
      </c>
      <c r="D213" s="13" t="s">
        <v>74</v>
      </c>
      <c r="E213" s="13" t="s">
        <v>307</v>
      </c>
      <c r="F213" s="13" t="s">
        <v>467</v>
      </c>
      <c r="G213" s="13" t="s">
        <v>468</v>
      </c>
      <c r="H213" s="16">
        <f ca="1">IFERROR(VLOOKUP(C213,'Дни на ВБ'!A:C,3,0),"Нет продаж")</f>
        <v>186</v>
      </c>
      <c r="I213" s="17">
        <v>180930</v>
      </c>
      <c r="J213" s="18">
        <f t="shared" si="0"/>
        <v>1.3919563096972541E-3</v>
      </c>
      <c r="K213" s="18">
        <v>0.95619822842651592</v>
      </c>
      <c r="L213" s="19" t="str">
        <f t="shared" si="1"/>
        <v>C</v>
      </c>
      <c r="M213" s="19" t="s">
        <v>60</v>
      </c>
      <c r="N213" s="19" t="b">
        <f t="shared" si="2"/>
        <v>1</v>
      </c>
      <c r="O213" s="19" t="s">
        <v>70</v>
      </c>
      <c r="P213" s="20" t="str">
        <f t="shared" si="3"/>
        <v>CZ</v>
      </c>
      <c r="Q213" s="19" t="str">
        <f>VLOOKUP(C213,'По кабинетам'!B:J,9,0)</f>
        <v>C</v>
      </c>
      <c r="R213" s="20" t="b">
        <f t="shared" si="6"/>
        <v>1</v>
      </c>
      <c r="S213" s="21" t="str">
        <f t="shared" ca="1" si="5"/>
        <v>CC</v>
      </c>
      <c r="T213" s="22">
        <f>IFERROR(VLOOKUP(C213,'Заказы за 3 месяца'!A:B,2,0),0)</f>
        <v>661160</v>
      </c>
      <c r="U213" s="23"/>
      <c r="V213" s="23">
        <f ca="1">VLOOKUP(S213,Сортировка!A:B,2,0)</f>
        <v>9</v>
      </c>
    </row>
    <row r="214" spans="1:22" ht="14.25" customHeight="1" x14ac:dyDescent="0.25">
      <c r="A214" s="13" t="s">
        <v>401</v>
      </c>
      <c r="B214" s="14" t="s">
        <v>469</v>
      </c>
      <c r="C214" s="24">
        <v>321599484</v>
      </c>
      <c r="D214" s="13" t="s">
        <v>33</v>
      </c>
      <c r="E214" s="13" t="s">
        <v>24</v>
      </c>
      <c r="F214" s="13" t="s">
        <v>411</v>
      </c>
      <c r="G214" s="13" t="s">
        <v>470</v>
      </c>
      <c r="H214" s="16">
        <f ca="1">IFERROR(VLOOKUP(C214,'Дни на ВБ'!A:C,3,0),"Нет продаж")</f>
        <v>211</v>
      </c>
      <c r="I214" s="17">
        <v>157264</v>
      </c>
      <c r="J214" s="18">
        <f t="shared" si="0"/>
        <v>1.2098856855592161E-3</v>
      </c>
      <c r="K214" s="18">
        <v>0.96004049867379093</v>
      </c>
      <c r="L214" s="19" t="str">
        <f t="shared" si="1"/>
        <v>C</v>
      </c>
      <c r="M214" s="19" t="s">
        <v>36</v>
      </c>
      <c r="N214" s="19" t="b">
        <f t="shared" si="2"/>
        <v>0</v>
      </c>
      <c r="O214" s="19" t="s">
        <v>70</v>
      </c>
      <c r="P214" s="20" t="str">
        <f t="shared" si="3"/>
        <v>CZ</v>
      </c>
      <c r="Q214" s="19" t="str">
        <f>VLOOKUP(C214,'По кабинетам'!B:J,9,0)</f>
        <v>C</v>
      </c>
      <c r="R214" s="20" t="b">
        <f t="shared" si="6"/>
        <v>1</v>
      </c>
      <c r="S214" s="21" t="str">
        <f t="shared" ca="1" si="5"/>
        <v>CC</v>
      </c>
      <c r="T214" s="22">
        <f>IFERROR(VLOOKUP(C214,'Заказы за 3 месяца'!A:B,2,0),0)</f>
        <v>360477</v>
      </c>
      <c r="U214" s="23"/>
      <c r="V214" s="23">
        <f ca="1">VLOOKUP(S214,Сортировка!A:B,2,0)</f>
        <v>9</v>
      </c>
    </row>
    <row r="215" spans="1:22" ht="14.25" customHeight="1" x14ac:dyDescent="0.25">
      <c r="A215" s="13" t="s">
        <v>401</v>
      </c>
      <c r="B215" s="14" t="s">
        <v>471</v>
      </c>
      <c r="C215" s="15">
        <v>391775468</v>
      </c>
      <c r="D215" s="13" t="s">
        <v>33</v>
      </c>
      <c r="E215" s="13">
        <v>0</v>
      </c>
      <c r="F215" s="13" t="s">
        <v>403</v>
      </c>
      <c r="G215" s="13" t="s">
        <v>472</v>
      </c>
      <c r="H215" s="16">
        <f ca="1">IFERROR(VLOOKUP(C215,'Дни на ВБ'!A:C,3,0),"Нет продаж")</f>
        <v>137</v>
      </c>
      <c r="I215" s="17">
        <v>126086</v>
      </c>
      <c r="J215" s="18">
        <f t="shared" si="0"/>
        <v>9.700226787403304E-4</v>
      </c>
      <c r="K215" s="18">
        <v>0.97077450286241529</v>
      </c>
      <c r="L215" s="19" t="str">
        <f t="shared" si="1"/>
        <v>C</v>
      </c>
      <c r="M215" s="19" t="s">
        <v>36</v>
      </c>
      <c r="N215" s="19" t="b">
        <f t="shared" si="2"/>
        <v>0</v>
      </c>
      <c r="O215" s="19" t="s">
        <v>70</v>
      </c>
      <c r="P215" s="20" t="str">
        <f t="shared" si="3"/>
        <v>CZ</v>
      </c>
      <c r="Q215" s="19" t="str">
        <f>VLOOKUP(C215,'По кабинетам'!B:J,9,0)</f>
        <v>C</v>
      </c>
      <c r="R215" s="20" t="b">
        <f t="shared" si="6"/>
        <v>1</v>
      </c>
      <c r="S215" s="21" t="str">
        <f t="shared" ca="1" si="5"/>
        <v>CC</v>
      </c>
      <c r="T215" s="22">
        <f>IFERROR(VLOOKUP(C215,'Заказы за 3 месяца'!A:B,2,0),0)</f>
        <v>7255</v>
      </c>
      <c r="U215" s="23"/>
      <c r="V215" s="23">
        <f ca="1">VLOOKUP(S215,Сортировка!A:B,2,0)</f>
        <v>9</v>
      </c>
    </row>
    <row r="216" spans="1:22" ht="14.25" customHeight="1" x14ac:dyDescent="0.25">
      <c r="A216" s="13" t="s">
        <v>401</v>
      </c>
      <c r="B216" s="14" t="s">
        <v>473</v>
      </c>
      <c r="C216" s="15">
        <v>54101441</v>
      </c>
      <c r="D216" s="13" t="s">
        <v>33</v>
      </c>
      <c r="E216" s="13" t="s">
        <v>24</v>
      </c>
      <c r="F216" s="13" t="s">
        <v>422</v>
      </c>
      <c r="G216" s="13" t="s">
        <v>474</v>
      </c>
      <c r="H216" s="16">
        <f ca="1">IFERROR(VLOOKUP(C216,'Дни на ВБ'!A:C,3,0),"Нет продаж")</f>
        <v>1360</v>
      </c>
      <c r="I216" s="17">
        <v>124583</v>
      </c>
      <c r="J216" s="18">
        <f t="shared" si="0"/>
        <v>9.5845958619915437E-4</v>
      </c>
      <c r="K216" s="18">
        <v>0.9717329624486144</v>
      </c>
      <c r="L216" s="19" t="str">
        <f t="shared" si="1"/>
        <v>C</v>
      </c>
      <c r="M216" s="19" t="s">
        <v>60</v>
      </c>
      <c r="N216" s="19" t="b">
        <f t="shared" si="2"/>
        <v>1</v>
      </c>
      <c r="O216" s="19" t="s">
        <v>70</v>
      </c>
      <c r="P216" s="20" t="str">
        <f t="shared" si="3"/>
        <v>CZ</v>
      </c>
      <c r="Q216" s="19" t="str">
        <f>VLOOKUP(C216,'По кабинетам'!B:J,9,0)</f>
        <v>C</v>
      </c>
      <c r="R216" s="20" t="b">
        <f t="shared" si="6"/>
        <v>1</v>
      </c>
      <c r="S216" s="21" t="str">
        <f t="shared" ca="1" si="5"/>
        <v>CC</v>
      </c>
      <c r="T216" s="22">
        <f>IFERROR(VLOOKUP(C216,'Заказы за 3 месяца'!A:B,2,0),0)</f>
        <v>38598</v>
      </c>
      <c r="U216" s="23"/>
      <c r="V216" s="23">
        <f ca="1">VLOOKUP(S216,Сортировка!A:B,2,0)</f>
        <v>9</v>
      </c>
    </row>
    <row r="217" spans="1:22" ht="14.25" customHeight="1" x14ac:dyDescent="0.25">
      <c r="A217" s="13" t="s">
        <v>401</v>
      </c>
      <c r="B217" s="14" t="s">
        <v>475</v>
      </c>
      <c r="C217" s="24">
        <v>113114411</v>
      </c>
      <c r="D217" s="13" t="s">
        <v>33</v>
      </c>
      <c r="E217" s="13" t="s">
        <v>24</v>
      </c>
      <c r="F217" s="13" t="s">
        <v>422</v>
      </c>
      <c r="G217" s="13" t="s">
        <v>476</v>
      </c>
      <c r="H217" s="16">
        <f ca="1">IFERROR(VLOOKUP(C217,'Дни на ВБ'!A:C,3,0),"Нет продаж")</f>
        <v>1153</v>
      </c>
      <c r="I217" s="17">
        <v>102542</v>
      </c>
      <c r="J217" s="18">
        <f t="shared" si="0"/>
        <v>7.8889064228693879E-4</v>
      </c>
      <c r="K217" s="18">
        <v>0.97854196988690645</v>
      </c>
      <c r="L217" s="19" t="str">
        <f t="shared" si="1"/>
        <v>C</v>
      </c>
      <c r="M217" s="19" t="s">
        <v>60</v>
      </c>
      <c r="N217" s="19" t="b">
        <f t="shared" si="2"/>
        <v>1</v>
      </c>
      <c r="O217" s="19" t="s">
        <v>70</v>
      </c>
      <c r="P217" s="20" t="str">
        <f t="shared" si="3"/>
        <v>CZ</v>
      </c>
      <c r="Q217" s="19" t="str">
        <f>VLOOKUP(C217,'По кабинетам'!B:J,9,0)</f>
        <v>C</v>
      </c>
      <c r="R217" s="20" t="b">
        <f t="shared" si="6"/>
        <v>1</v>
      </c>
      <c r="S217" s="21" t="str">
        <f t="shared" ca="1" si="5"/>
        <v>CC</v>
      </c>
      <c r="T217" s="22">
        <f>IFERROR(VLOOKUP(C217,'Заказы за 3 месяца'!A:B,2,0),0)</f>
        <v>139272</v>
      </c>
      <c r="U217" s="23"/>
      <c r="V217" s="23">
        <f ca="1">VLOOKUP(S217,Сортировка!A:B,2,0)</f>
        <v>9</v>
      </c>
    </row>
    <row r="218" spans="1:22" ht="14.25" customHeight="1" x14ac:dyDescent="0.25">
      <c r="A218" s="13" t="s">
        <v>401</v>
      </c>
      <c r="B218" s="14">
        <v>702958</v>
      </c>
      <c r="C218" s="24">
        <v>365841321</v>
      </c>
      <c r="D218" s="13" t="s">
        <v>74</v>
      </c>
      <c r="E218" s="13" t="s">
        <v>307</v>
      </c>
      <c r="F218" s="13" t="s">
        <v>310</v>
      </c>
      <c r="G218" s="13" t="s">
        <v>477</v>
      </c>
      <c r="H218" s="16">
        <f ca="1">IFERROR(VLOOKUP(C218,'Дни на ВБ'!A:C,3,0),"Нет продаж")</f>
        <v>177</v>
      </c>
      <c r="I218" s="17">
        <v>82471</v>
      </c>
      <c r="J218" s="18">
        <f t="shared" si="0"/>
        <v>6.3447758147925845E-4</v>
      </c>
      <c r="K218" s="18">
        <v>0.98481879810800377</v>
      </c>
      <c r="L218" s="19" t="str">
        <f t="shared" si="1"/>
        <v>C</v>
      </c>
      <c r="M218" s="19" t="s">
        <v>60</v>
      </c>
      <c r="N218" s="19" t="b">
        <f t="shared" si="2"/>
        <v>1</v>
      </c>
      <c r="O218" s="19" t="s">
        <v>70</v>
      </c>
      <c r="P218" s="20" t="str">
        <f t="shared" si="3"/>
        <v>CZ</v>
      </c>
      <c r="Q218" s="19" t="str">
        <f>VLOOKUP(C218,'По кабинетам'!B:J,9,0)</f>
        <v>C</v>
      </c>
      <c r="R218" s="20" t="b">
        <f t="shared" si="6"/>
        <v>1</v>
      </c>
      <c r="S218" s="21" t="str">
        <f t="shared" ca="1" si="5"/>
        <v>CC</v>
      </c>
      <c r="T218" s="22">
        <f>IFERROR(VLOOKUP(C218,'Заказы за 3 месяца'!A:B,2,0),0)</f>
        <v>220127</v>
      </c>
      <c r="U218" s="23"/>
      <c r="V218" s="23">
        <f ca="1">VLOOKUP(S218,Сортировка!A:B,2,0)</f>
        <v>9</v>
      </c>
    </row>
    <row r="219" spans="1:22" ht="14.25" customHeight="1" x14ac:dyDescent="0.25">
      <c r="A219" s="13" t="s">
        <v>401</v>
      </c>
      <c r="B219" s="14" t="s">
        <v>478</v>
      </c>
      <c r="C219" s="24">
        <v>144846826</v>
      </c>
      <c r="D219" s="13" t="s">
        <v>33</v>
      </c>
      <c r="E219" s="13" t="s">
        <v>24</v>
      </c>
      <c r="F219" s="13" t="s">
        <v>422</v>
      </c>
      <c r="G219" s="13" t="s">
        <v>479</v>
      </c>
      <c r="H219" s="16">
        <f ca="1">IFERROR(VLOOKUP(C219,'Дни на ВБ'!A:C,3,0),"Нет продаж")</f>
        <v>957</v>
      </c>
      <c r="I219" s="17">
        <v>76417</v>
      </c>
      <c r="J219" s="18">
        <f t="shared" si="0"/>
        <v>5.8790209096410253E-4</v>
      </c>
      <c r="K219" s="18">
        <v>0.98602315228089699</v>
      </c>
      <c r="L219" s="19" t="str">
        <f t="shared" si="1"/>
        <v>C</v>
      </c>
      <c r="M219" s="19" t="s">
        <v>60</v>
      </c>
      <c r="N219" s="19" t="b">
        <f t="shared" si="2"/>
        <v>1</v>
      </c>
      <c r="O219" s="19" t="s">
        <v>70</v>
      </c>
      <c r="P219" s="20" t="str">
        <f t="shared" si="3"/>
        <v>CZ</v>
      </c>
      <c r="Q219" s="19" t="str">
        <f>VLOOKUP(C219,'По кабинетам'!B:J,9,0)</f>
        <v>C</v>
      </c>
      <c r="R219" s="20" t="b">
        <f t="shared" si="6"/>
        <v>1</v>
      </c>
      <c r="S219" s="21" t="str">
        <f t="shared" ca="1" si="5"/>
        <v>CC</v>
      </c>
      <c r="T219" s="22">
        <f>IFERROR(VLOOKUP(C219,'Заказы за 3 месяца'!A:B,2,0),0)</f>
        <v>193509</v>
      </c>
      <c r="U219" s="23"/>
      <c r="V219" s="23">
        <f ca="1">VLOOKUP(S219,Сортировка!A:B,2,0)</f>
        <v>9</v>
      </c>
    </row>
    <row r="220" spans="1:22" ht="14.25" customHeight="1" x14ac:dyDescent="0.25">
      <c r="A220" s="13" t="s">
        <v>401</v>
      </c>
      <c r="B220" s="14" t="s">
        <v>480</v>
      </c>
      <c r="C220" s="15">
        <v>400647848</v>
      </c>
      <c r="D220" s="13" t="s">
        <v>74</v>
      </c>
      <c r="E220" s="13" t="s">
        <v>424</v>
      </c>
      <c r="F220" s="13" t="s">
        <v>445</v>
      </c>
      <c r="G220" s="13" t="s">
        <v>481</v>
      </c>
      <c r="H220" s="16">
        <f ca="1">IFERROR(VLOOKUP(C220,'Дни на ВБ'!A:C,3,0),"Нет продаж")</f>
        <v>136</v>
      </c>
      <c r="I220" s="17">
        <v>63885</v>
      </c>
      <c r="J220" s="18">
        <f t="shared" si="0"/>
        <v>4.9148913306256055E-4</v>
      </c>
      <c r="K220" s="18">
        <v>0.98862143995229845</v>
      </c>
      <c r="L220" s="19" t="str">
        <f t="shared" si="1"/>
        <v>C</v>
      </c>
      <c r="M220" s="19" t="s">
        <v>60</v>
      </c>
      <c r="N220" s="19" t="b">
        <f t="shared" si="2"/>
        <v>1</v>
      </c>
      <c r="O220" s="19" t="s">
        <v>70</v>
      </c>
      <c r="P220" s="20" t="str">
        <f t="shared" si="3"/>
        <v>CZ</v>
      </c>
      <c r="Q220" s="19" t="str">
        <f>VLOOKUP(C220,'По кабинетам'!B:J,9,0)</f>
        <v>C</v>
      </c>
      <c r="R220" s="20" t="b">
        <f t="shared" si="6"/>
        <v>1</v>
      </c>
      <c r="S220" s="21" t="str">
        <f t="shared" ca="1" si="5"/>
        <v>CC</v>
      </c>
      <c r="T220" s="22">
        <f>IFERROR(VLOOKUP(C220,'Заказы за 3 месяца'!A:B,2,0),0)</f>
        <v>404623</v>
      </c>
      <c r="U220" s="23"/>
      <c r="V220" s="23">
        <f ca="1">VLOOKUP(S220,Сортировка!A:B,2,0)</f>
        <v>9</v>
      </c>
    </row>
    <row r="221" spans="1:22" ht="14.25" customHeight="1" x14ac:dyDescent="0.25">
      <c r="A221" s="13" t="s">
        <v>401</v>
      </c>
      <c r="B221" s="14" t="s">
        <v>482</v>
      </c>
      <c r="C221" s="15">
        <v>75389188</v>
      </c>
      <c r="D221" s="13" t="s">
        <v>33</v>
      </c>
      <c r="E221" s="13" t="s">
        <v>24</v>
      </c>
      <c r="F221" s="13" t="s">
        <v>30</v>
      </c>
      <c r="G221" s="13" t="s">
        <v>483</v>
      </c>
      <c r="H221" s="16">
        <f ca="1">IFERROR(VLOOKUP(C221,'Дни на ВБ'!A:C,3,0),"Нет продаж")</f>
        <v>1241</v>
      </c>
      <c r="I221" s="17">
        <v>47743</v>
      </c>
      <c r="J221" s="18">
        <f t="shared" si="0"/>
        <v>3.6730321170549935E-4</v>
      </c>
      <c r="K221" s="18">
        <v>0.99094459064529017</v>
      </c>
      <c r="L221" s="19" t="str">
        <f t="shared" si="1"/>
        <v>C</v>
      </c>
      <c r="M221" s="19" t="s">
        <v>60</v>
      </c>
      <c r="N221" s="19" t="b">
        <f t="shared" si="2"/>
        <v>1</v>
      </c>
      <c r="O221" s="19" t="s">
        <v>70</v>
      </c>
      <c r="P221" s="20" t="str">
        <f t="shared" si="3"/>
        <v>CZ</v>
      </c>
      <c r="Q221" s="19" t="str">
        <f>VLOOKUP(C221,'По кабинетам'!B:J,9,0)</f>
        <v>C</v>
      </c>
      <c r="R221" s="20" t="b">
        <f t="shared" si="6"/>
        <v>1</v>
      </c>
      <c r="S221" s="21" t="str">
        <f t="shared" ca="1" si="5"/>
        <v>CC</v>
      </c>
      <c r="T221" s="22">
        <f>IFERROR(VLOOKUP(C221,'Заказы за 3 месяца'!A:B,2,0),0)</f>
        <v>67931</v>
      </c>
      <c r="U221" s="23"/>
      <c r="V221" s="23">
        <f ca="1">VLOOKUP(S221,Сортировка!A:B,2,0)</f>
        <v>9</v>
      </c>
    </row>
    <row r="222" spans="1:22" ht="14.25" customHeight="1" x14ac:dyDescent="0.25">
      <c r="A222" s="13" t="s">
        <v>401</v>
      </c>
      <c r="B222" s="14" t="s">
        <v>484</v>
      </c>
      <c r="C222" s="24">
        <v>144846830</v>
      </c>
      <c r="D222" s="13" t="s">
        <v>33</v>
      </c>
      <c r="E222" s="13" t="s">
        <v>24</v>
      </c>
      <c r="F222" s="13" t="s">
        <v>422</v>
      </c>
      <c r="G222" s="13" t="s">
        <v>485</v>
      </c>
      <c r="H222" s="16">
        <f ca="1">IFERROR(VLOOKUP(C222,'Дни на ВБ'!A:C,3,0),"Нет продаж")</f>
        <v>955</v>
      </c>
      <c r="I222" s="17">
        <v>44869</v>
      </c>
      <c r="J222" s="18">
        <f t="shared" si="0"/>
        <v>3.4519254772456804E-4</v>
      </c>
      <c r="K222" s="18">
        <v>0.99201077240165669</v>
      </c>
      <c r="L222" s="19" t="str">
        <f t="shared" si="1"/>
        <v>C</v>
      </c>
      <c r="M222" s="19" t="s">
        <v>60</v>
      </c>
      <c r="N222" s="19" t="b">
        <f t="shared" si="2"/>
        <v>1</v>
      </c>
      <c r="O222" s="19" t="s">
        <v>70</v>
      </c>
      <c r="P222" s="20" t="str">
        <f t="shared" si="3"/>
        <v>CZ</v>
      </c>
      <c r="Q222" s="19" t="str">
        <f>VLOOKUP(C222,'По кабинетам'!B:J,9,0)</f>
        <v>C</v>
      </c>
      <c r="R222" s="20" t="b">
        <f t="shared" si="6"/>
        <v>1</v>
      </c>
      <c r="S222" s="21" t="str">
        <f t="shared" ca="1" si="5"/>
        <v>CC</v>
      </c>
      <c r="T222" s="22">
        <f>IFERROR(VLOOKUP(C222,'Заказы за 3 месяца'!A:B,2,0),0)</f>
        <v>110912</v>
      </c>
      <c r="U222" s="23"/>
      <c r="V222" s="23">
        <f ca="1">VLOOKUP(S222,Сортировка!A:B,2,0)</f>
        <v>9</v>
      </c>
    </row>
    <row r="223" spans="1:22" ht="14.25" customHeight="1" x14ac:dyDescent="0.25">
      <c r="A223" s="13" t="s">
        <v>401</v>
      </c>
      <c r="B223" s="14" t="s">
        <v>486</v>
      </c>
      <c r="C223" s="24">
        <v>145118310</v>
      </c>
      <c r="D223" s="13" t="s">
        <v>33</v>
      </c>
      <c r="E223" s="13" t="s">
        <v>24</v>
      </c>
      <c r="F223" s="13" t="s">
        <v>422</v>
      </c>
      <c r="G223" s="13" t="s">
        <v>487</v>
      </c>
      <c r="H223" s="16">
        <f ca="1">IFERROR(VLOOKUP(C223,'Дни на ВБ'!A:C,3,0),"Нет продаж")</f>
        <v>953</v>
      </c>
      <c r="I223" s="17">
        <v>44631</v>
      </c>
      <c r="J223" s="18">
        <f t="shared" si="0"/>
        <v>3.433615324053399E-4</v>
      </c>
      <c r="K223" s="18">
        <v>0.99235413393406202</v>
      </c>
      <c r="L223" s="19" t="str">
        <f t="shared" si="1"/>
        <v>C</v>
      </c>
      <c r="M223" s="19" t="s">
        <v>60</v>
      </c>
      <c r="N223" s="19" t="b">
        <f t="shared" si="2"/>
        <v>1</v>
      </c>
      <c r="O223" s="19" t="s">
        <v>70</v>
      </c>
      <c r="P223" s="20" t="str">
        <f t="shared" si="3"/>
        <v>CZ</v>
      </c>
      <c r="Q223" s="19" t="str">
        <f>VLOOKUP(C223,'По кабинетам'!B:J,9,0)</f>
        <v>C</v>
      </c>
      <c r="R223" s="20" t="b">
        <f t="shared" si="6"/>
        <v>1</v>
      </c>
      <c r="S223" s="21" t="str">
        <f t="shared" ca="1" si="5"/>
        <v>CC</v>
      </c>
      <c r="T223" s="22">
        <f>IFERROR(VLOOKUP(C223,'Заказы за 3 месяца'!A:B,2,0),0)</f>
        <v>36973</v>
      </c>
      <c r="U223" s="23"/>
      <c r="V223" s="23">
        <f ca="1">VLOOKUP(S223,Сортировка!A:B,2,0)</f>
        <v>9</v>
      </c>
    </row>
    <row r="224" spans="1:22" ht="14.25" customHeight="1" x14ac:dyDescent="0.25">
      <c r="A224" s="13" t="s">
        <v>401</v>
      </c>
      <c r="B224" s="14" t="s">
        <v>488</v>
      </c>
      <c r="C224" s="24">
        <v>144846827</v>
      </c>
      <c r="D224" s="13" t="s">
        <v>33</v>
      </c>
      <c r="E224" s="13" t="s">
        <v>24</v>
      </c>
      <c r="F224" s="13" t="s">
        <v>422</v>
      </c>
      <c r="G224" s="13" t="s">
        <v>489</v>
      </c>
      <c r="H224" s="16">
        <f ca="1">IFERROR(VLOOKUP(C224,'Дни на ВБ'!A:C,3,0),"Нет продаж")</f>
        <v>942</v>
      </c>
      <c r="I224" s="17">
        <v>42449</v>
      </c>
      <c r="J224" s="18">
        <f t="shared" si="0"/>
        <v>3.265746608651895E-4</v>
      </c>
      <c r="K224" s="18">
        <v>0.99268070859492719</v>
      </c>
      <c r="L224" s="19" t="str">
        <f t="shared" si="1"/>
        <v>C</v>
      </c>
      <c r="M224" s="19" t="s">
        <v>60</v>
      </c>
      <c r="N224" s="19" t="b">
        <f t="shared" si="2"/>
        <v>1</v>
      </c>
      <c r="O224" s="19" t="s">
        <v>70</v>
      </c>
      <c r="P224" s="20" t="str">
        <f t="shared" si="3"/>
        <v>CZ</v>
      </c>
      <c r="Q224" s="19" t="str">
        <f>VLOOKUP(C224,'По кабинетам'!B:J,9,0)</f>
        <v>C</v>
      </c>
      <c r="R224" s="20" t="b">
        <f t="shared" si="6"/>
        <v>1</v>
      </c>
      <c r="S224" s="21" t="str">
        <f t="shared" ca="1" si="5"/>
        <v>CC</v>
      </c>
      <c r="T224" s="22">
        <f>IFERROR(VLOOKUP(C224,'Заказы за 3 месяца'!A:B,2,0),0)</f>
        <v>76813</v>
      </c>
      <c r="U224" s="23"/>
      <c r="V224" s="23">
        <f ca="1">VLOOKUP(S224,Сортировка!A:B,2,0)</f>
        <v>9</v>
      </c>
    </row>
    <row r="225" spans="1:22" ht="14.25" customHeight="1" x14ac:dyDescent="0.25">
      <c r="A225" s="13" t="s">
        <v>401</v>
      </c>
      <c r="B225" s="14" t="s">
        <v>490</v>
      </c>
      <c r="C225" s="24">
        <v>113114720</v>
      </c>
      <c r="D225" s="13" t="s">
        <v>33</v>
      </c>
      <c r="E225" s="13" t="s">
        <v>24</v>
      </c>
      <c r="F225" s="13" t="s">
        <v>422</v>
      </c>
      <c r="G225" s="13" t="s">
        <v>491</v>
      </c>
      <c r="H225" s="16">
        <f ca="1">IFERROR(VLOOKUP(C225,'Дни на ВБ'!A:C,3,0),"Нет продаж")</f>
        <v>1153</v>
      </c>
      <c r="I225" s="17">
        <v>40834</v>
      </c>
      <c r="J225" s="18">
        <f t="shared" si="0"/>
        <v>3.1414991405614144E-4</v>
      </c>
      <c r="K225" s="18">
        <v>0.99299485850898328</v>
      </c>
      <c r="L225" s="19" t="str">
        <f t="shared" si="1"/>
        <v>C</v>
      </c>
      <c r="M225" s="19" t="s">
        <v>60</v>
      </c>
      <c r="N225" s="19" t="b">
        <f t="shared" si="2"/>
        <v>1</v>
      </c>
      <c r="O225" s="19" t="s">
        <v>70</v>
      </c>
      <c r="P225" s="20" t="str">
        <f t="shared" si="3"/>
        <v>CZ</v>
      </c>
      <c r="Q225" s="19" t="str">
        <f>VLOOKUP(C225,'По кабинетам'!B:J,9,0)</f>
        <v>C</v>
      </c>
      <c r="R225" s="20" t="b">
        <f t="shared" si="6"/>
        <v>1</v>
      </c>
      <c r="S225" s="21" t="str">
        <f t="shared" ca="1" si="5"/>
        <v>CC</v>
      </c>
      <c r="T225" s="22">
        <f>IFERROR(VLOOKUP(C225,'Заказы за 3 месяца'!A:B,2,0),0)</f>
        <v>39199</v>
      </c>
      <c r="U225" s="23"/>
      <c r="V225" s="23">
        <f ca="1">VLOOKUP(S225,Сортировка!A:B,2,0)</f>
        <v>9</v>
      </c>
    </row>
    <row r="226" spans="1:22" ht="14.25" customHeight="1" x14ac:dyDescent="0.25">
      <c r="A226" s="13" t="s">
        <v>401</v>
      </c>
      <c r="B226" s="14" t="s">
        <v>492</v>
      </c>
      <c r="C226" s="15">
        <v>113253906</v>
      </c>
      <c r="D226" s="13" t="s">
        <v>33</v>
      </c>
      <c r="E226" s="13" t="s">
        <v>24</v>
      </c>
      <c r="F226" s="13" t="s">
        <v>422</v>
      </c>
      <c r="G226" s="13" t="s">
        <v>493</v>
      </c>
      <c r="H226" s="16">
        <f ca="1">IFERROR(VLOOKUP(C226,'Дни на ВБ'!A:C,3,0),"Нет продаж")</f>
        <v>1155</v>
      </c>
      <c r="I226" s="17">
        <v>40303</v>
      </c>
      <c r="J226" s="18">
        <f t="shared" si="0"/>
        <v>3.100647496254266E-4</v>
      </c>
      <c r="K226" s="18">
        <v>0.99330492325860875</v>
      </c>
      <c r="L226" s="19" t="str">
        <f t="shared" si="1"/>
        <v>C</v>
      </c>
      <c r="M226" s="19" t="s">
        <v>60</v>
      </c>
      <c r="N226" s="19" t="b">
        <f t="shared" si="2"/>
        <v>1</v>
      </c>
      <c r="O226" s="19" t="s">
        <v>70</v>
      </c>
      <c r="P226" s="20" t="str">
        <f t="shared" si="3"/>
        <v>CZ</v>
      </c>
      <c r="Q226" s="19" t="str">
        <f>VLOOKUP(C226,'По кабинетам'!B:J,9,0)</f>
        <v>C</v>
      </c>
      <c r="R226" s="20" t="b">
        <f t="shared" si="6"/>
        <v>1</v>
      </c>
      <c r="S226" s="21" t="str">
        <f t="shared" ca="1" si="5"/>
        <v>CC</v>
      </c>
      <c r="T226" s="22">
        <f>IFERROR(VLOOKUP(C226,'Заказы за 3 месяца'!A:B,2,0),0)</f>
        <v>26450</v>
      </c>
      <c r="U226" s="23"/>
      <c r="V226" s="23">
        <f ca="1">VLOOKUP(S226,Сортировка!A:B,2,0)</f>
        <v>9</v>
      </c>
    </row>
    <row r="227" spans="1:22" ht="14.25" customHeight="1" x14ac:dyDescent="0.25">
      <c r="A227" s="13" t="s">
        <v>401</v>
      </c>
      <c r="B227" s="14" t="s">
        <v>494</v>
      </c>
      <c r="C227" s="24">
        <v>144846828</v>
      </c>
      <c r="D227" s="13" t="s">
        <v>33</v>
      </c>
      <c r="E227" s="13" t="s">
        <v>24</v>
      </c>
      <c r="F227" s="13" t="s">
        <v>422</v>
      </c>
      <c r="G227" s="13" t="s">
        <v>495</v>
      </c>
      <c r="H227" s="16">
        <f ca="1">IFERROR(VLOOKUP(C227,'Дни на ВБ'!A:C,3,0),"Нет продаж")</f>
        <v>942</v>
      </c>
      <c r="I227" s="17">
        <v>38717</v>
      </c>
      <c r="J227" s="18">
        <f t="shared" si="0"/>
        <v>2.9786310972502398E-4</v>
      </c>
      <c r="K227" s="18">
        <v>0.99390850437991141</v>
      </c>
      <c r="L227" s="19" t="str">
        <f t="shared" si="1"/>
        <v>C</v>
      </c>
      <c r="M227" s="19" t="s">
        <v>60</v>
      </c>
      <c r="N227" s="19" t="b">
        <f t="shared" si="2"/>
        <v>1</v>
      </c>
      <c r="O227" s="19" t="s">
        <v>70</v>
      </c>
      <c r="P227" s="20" t="str">
        <f t="shared" si="3"/>
        <v>CZ</v>
      </c>
      <c r="Q227" s="19" t="str">
        <f>VLOOKUP(C227,'По кабинетам'!B:J,9,0)</f>
        <v>C</v>
      </c>
      <c r="R227" s="20" t="b">
        <f t="shared" si="6"/>
        <v>1</v>
      </c>
      <c r="S227" s="21" t="str">
        <f t="shared" ca="1" si="5"/>
        <v>CC</v>
      </c>
      <c r="T227" s="22">
        <f>IFERROR(VLOOKUP(C227,'Заказы за 3 месяца'!A:B,2,0),0)</f>
        <v>74688</v>
      </c>
      <c r="U227" s="23"/>
      <c r="V227" s="23">
        <f ca="1">VLOOKUP(S227,Сортировка!A:B,2,0)</f>
        <v>9</v>
      </c>
    </row>
    <row r="228" spans="1:22" ht="14.25" customHeight="1" x14ac:dyDescent="0.25">
      <c r="A228" s="13" t="s">
        <v>401</v>
      </c>
      <c r="B228" s="14" t="s">
        <v>496</v>
      </c>
      <c r="C228" s="24">
        <v>337479528</v>
      </c>
      <c r="D228" s="13" t="s">
        <v>33</v>
      </c>
      <c r="E228" s="13" t="s">
        <v>24</v>
      </c>
      <c r="F228" s="13" t="s">
        <v>310</v>
      </c>
      <c r="G228" s="13" t="s">
        <v>497</v>
      </c>
      <c r="H228" s="16">
        <f ca="1">IFERROR(VLOOKUP(C228,'Дни на ВБ'!A:C,3,0),"Нет продаж")</f>
        <v>196</v>
      </c>
      <c r="I228" s="17">
        <v>32902</v>
      </c>
      <c r="J228" s="18">
        <f t="shared" si="0"/>
        <v>2.531263278707735E-4</v>
      </c>
      <c r="K228" s="18">
        <v>0.99441549559645404</v>
      </c>
      <c r="L228" s="19" t="str">
        <f t="shared" si="1"/>
        <v>C</v>
      </c>
      <c r="M228" s="19" t="s">
        <v>36</v>
      </c>
      <c r="N228" s="19" t="b">
        <f t="shared" si="2"/>
        <v>0</v>
      </c>
      <c r="O228" s="19" t="s">
        <v>70</v>
      </c>
      <c r="P228" s="20" t="str">
        <f t="shared" si="3"/>
        <v>CZ</v>
      </c>
      <c r="Q228" s="19" t="str">
        <f>VLOOKUP(C228,'По кабинетам'!B:J,9,0)</f>
        <v>C</v>
      </c>
      <c r="R228" s="20" t="b">
        <f t="shared" si="6"/>
        <v>1</v>
      </c>
      <c r="S228" s="21" t="str">
        <f t="shared" ca="1" si="5"/>
        <v>CC</v>
      </c>
      <c r="T228" s="22">
        <f>IFERROR(VLOOKUP(C228,'Заказы за 3 месяца'!A:B,2,0),0)</f>
        <v>79835</v>
      </c>
      <c r="U228" s="23"/>
      <c r="V228" s="23">
        <f ca="1">VLOOKUP(S228,Сортировка!A:B,2,0)</f>
        <v>9</v>
      </c>
    </row>
    <row r="229" spans="1:22" ht="14.25" customHeight="1" x14ac:dyDescent="0.25">
      <c r="A229" s="13" t="s">
        <v>401</v>
      </c>
      <c r="B229" s="14" t="s">
        <v>498</v>
      </c>
      <c r="C229" s="24">
        <v>144703037</v>
      </c>
      <c r="D229" s="13" t="s">
        <v>33</v>
      </c>
      <c r="E229" s="13" t="s">
        <v>24</v>
      </c>
      <c r="F229" s="13" t="s">
        <v>422</v>
      </c>
      <c r="G229" s="13" t="s">
        <v>499</v>
      </c>
      <c r="H229" s="16">
        <f ca="1">IFERROR(VLOOKUP(C229,'Дни на ВБ'!A:C,3,0),"Нет продаж")</f>
        <v>944</v>
      </c>
      <c r="I229" s="17">
        <v>29366</v>
      </c>
      <c r="J229" s="18">
        <f t="shared" si="0"/>
        <v>2.2592267169938408E-4</v>
      </c>
      <c r="K229" s="18">
        <v>0.99487714225714985</v>
      </c>
      <c r="L229" s="19" t="str">
        <f t="shared" si="1"/>
        <v>C</v>
      </c>
      <c r="M229" s="19" t="s">
        <v>41</v>
      </c>
      <c r="N229" s="19" t="b">
        <f t="shared" si="2"/>
        <v>0</v>
      </c>
      <c r="O229" s="19" t="s">
        <v>70</v>
      </c>
      <c r="P229" s="20" t="str">
        <f t="shared" si="3"/>
        <v>CZ</v>
      </c>
      <c r="Q229" s="19" t="str">
        <f>VLOOKUP(C229,'По кабинетам'!B:J,9,0)</f>
        <v>C</v>
      </c>
      <c r="R229" s="20" t="b">
        <f t="shared" si="6"/>
        <v>1</v>
      </c>
      <c r="S229" s="21" t="str">
        <f t="shared" ca="1" si="5"/>
        <v>CC</v>
      </c>
      <c r="T229" s="22">
        <f>IFERROR(VLOOKUP(C229,'Заказы за 3 месяца'!A:B,2,0),0)</f>
        <v>30214</v>
      </c>
      <c r="U229" s="23"/>
      <c r="V229" s="23">
        <f ca="1">VLOOKUP(S229,Сортировка!A:B,2,0)</f>
        <v>9</v>
      </c>
    </row>
    <row r="230" spans="1:22" ht="14.25" customHeight="1" x14ac:dyDescent="0.25">
      <c r="A230" s="13" t="s">
        <v>401</v>
      </c>
      <c r="B230" s="14">
        <v>731891</v>
      </c>
      <c r="C230" s="24">
        <v>279535770</v>
      </c>
      <c r="D230" s="13" t="s">
        <v>74</v>
      </c>
      <c r="E230" s="13" t="s">
        <v>307</v>
      </c>
      <c r="F230" s="13" t="s">
        <v>310</v>
      </c>
      <c r="G230" s="13" t="s">
        <v>500</v>
      </c>
      <c r="H230" s="16">
        <f ca="1">IFERROR(VLOOKUP(C230,'Дни на ВБ'!A:C,3,0),"Нет продаж")</f>
        <v>302</v>
      </c>
      <c r="I230" s="17">
        <v>27202</v>
      </c>
      <c r="J230" s="18">
        <f t="shared" si="0"/>
        <v>2.0927428030942743E-4</v>
      </c>
      <c r="K230" s="18">
        <v>0.99530619992250013</v>
      </c>
      <c r="L230" s="19" t="str">
        <f t="shared" si="1"/>
        <v>C</v>
      </c>
      <c r="M230" s="19" t="s">
        <v>60</v>
      </c>
      <c r="N230" s="19" t="b">
        <f t="shared" si="2"/>
        <v>1</v>
      </c>
      <c r="O230" s="19" t="s">
        <v>70</v>
      </c>
      <c r="P230" s="20" t="str">
        <f t="shared" si="3"/>
        <v>CZ</v>
      </c>
      <c r="Q230" s="19" t="str">
        <f>VLOOKUP(C230,'По кабинетам'!B:J,9,0)</f>
        <v>C</v>
      </c>
      <c r="R230" s="20" t="b">
        <f t="shared" si="6"/>
        <v>1</v>
      </c>
      <c r="S230" s="21" t="str">
        <f t="shared" ca="1" si="5"/>
        <v>CC</v>
      </c>
      <c r="T230" s="22">
        <f>IFERROR(VLOOKUP(C230,'Заказы за 3 месяца'!A:B,2,0),0)</f>
        <v>234462</v>
      </c>
      <c r="U230" s="23"/>
      <c r="V230" s="23">
        <f ca="1">VLOOKUP(S230,Сортировка!A:B,2,0)</f>
        <v>9</v>
      </c>
    </row>
    <row r="231" spans="1:22" ht="14.25" customHeight="1" x14ac:dyDescent="0.25">
      <c r="A231" s="13" t="s">
        <v>401</v>
      </c>
      <c r="B231" s="14" t="s">
        <v>501</v>
      </c>
      <c r="C231" s="24">
        <v>144846819</v>
      </c>
      <c r="D231" s="13" t="s">
        <v>33</v>
      </c>
      <c r="E231" s="13" t="s">
        <v>24</v>
      </c>
      <c r="F231" s="13" t="s">
        <v>422</v>
      </c>
      <c r="G231" s="13" t="s">
        <v>502</v>
      </c>
      <c r="H231" s="16">
        <f ca="1">IFERROR(VLOOKUP(C231,'Дни на ВБ'!A:C,3,0),"Нет продаж")</f>
        <v>955</v>
      </c>
      <c r="I231" s="17">
        <v>26645</v>
      </c>
      <c r="J231" s="18">
        <f t="shared" si="0"/>
        <v>2.0498908899509942E-4</v>
      </c>
      <c r="K231" s="18">
        <v>0.99551118901149527</v>
      </c>
      <c r="L231" s="19" t="str">
        <f t="shared" si="1"/>
        <v>C</v>
      </c>
      <c r="M231" s="19" t="s">
        <v>60</v>
      </c>
      <c r="N231" s="19" t="b">
        <f t="shared" si="2"/>
        <v>1</v>
      </c>
      <c r="O231" s="19" t="s">
        <v>70</v>
      </c>
      <c r="P231" s="20" t="str">
        <f t="shared" si="3"/>
        <v>CZ</v>
      </c>
      <c r="Q231" s="19" t="str">
        <f>VLOOKUP(C231,'По кабинетам'!B:J,9,0)</f>
        <v>C</v>
      </c>
      <c r="R231" s="20" t="b">
        <f t="shared" si="6"/>
        <v>1</v>
      </c>
      <c r="S231" s="21" t="str">
        <f t="shared" ca="1" si="5"/>
        <v>CC</v>
      </c>
      <c r="T231" s="22">
        <f>IFERROR(VLOOKUP(C231,'Заказы за 3 месяца'!A:B,2,0),0)</f>
        <v>49556</v>
      </c>
      <c r="U231" s="23"/>
      <c r="V231" s="23">
        <f ca="1">VLOOKUP(S231,Сортировка!A:B,2,0)</f>
        <v>9</v>
      </c>
    </row>
    <row r="232" spans="1:22" ht="14.25" customHeight="1" x14ac:dyDescent="0.25">
      <c r="A232" s="13" t="s">
        <v>401</v>
      </c>
      <c r="B232" s="14">
        <v>919049</v>
      </c>
      <c r="C232" s="24">
        <v>293440823</v>
      </c>
      <c r="D232" s="13" t="s">
        <v>74</v>
      </c>
      <c r="E232" s="13" t="s">
        <v>307</v>
      </c>
      <c r="F232" s="13" t="s">
        <v>503</v>
      </c>
      <c r="G232" s="13" t="s">
        <v>504</v>
      </c>
      <c r="H232" s="16">
        <f ca="1">IFERROR(VLOOKUP(C232,'Дни на ВБ'!A:C,3,0),"Нет продаж")</f>
        <v>283</v>
      </c>
      <c r="I232" s="17">
        <v>24381</v>
      </c>
      <c r="J232" s="18">
        <f t="shared" si="0"/>
        <v>1.8757136343739984E-4</v>
      </c>
      <c r="K232" s="18">
        <v>0.9962844467834937</v>
      </c>
      <c r="L232" s="19" t="str">
        <f t="shared" si="1"/>
        <v>C</v>
      </c>
      <c r="M232" s="19" t="s">
        <v>60</v>
      </c>
      <c r="N232" s="19" t="b">
        <f t="shared" si="2"/>
        <v>1</v>
      </c>
      <c r="O232" s="19" t="s">
        <v>70</v>
      </c>
      <c r="P232" s="20" t="str">
        <f t="shared" si="3"/>
        <v>CZ</v>
      </c>
      <c r="Q232" s="19" t="str">
        <f>VLOOKUP(C232,'По кабинетам'!B:J,9,0)</f>
        <v>C</v>
      </c>
      <c r="R232" s="20" t="b">
        <f t="shared" si="6"/>
        <v>1</v>
      </c>
      <c r="S232" s="21" t="str">
        <f t="shared" ca="1" si="5"/>
        <v>CC</v>
      </c>
      <c r="T232" s="22">
        <f>IFERROR(VLOOKUP(C232,'Заказы за 3 месяца'!A:B,2,0),0)</f>
        <v>48969</v>
      </c>
      <c r="U232" s="23"/>
      <c r="V232" s="23">
        <f ca="1">VLOOKUP(S232,Сортировка!A:B,2,0)</f>
        <v>9</v>
      </c>
    </row>
    <row r="233" spans="1:22" ht="14.25" customHeight="1" x14ac:dyDescent="0.25">
      <c r="A233" s="13" t="s">
        <v>401</v>
      </c>
      <c r="B233" s="14" t="s">
        <v>505</v>
      </c>
      <c r="C233" s="15">
        <v>179152869</v>
      </c>
      <c r="D233" s="13" t="s">
        <v>33</v>
      </c>
      <c r="E233" s="13" t="s">
        <v>24</v>
      </c>
      <c r="F233" s="13" t="s">
        <v>30</v>
      </c>
      <c r="G233" s="13" t="s">
        <v>506</v>
      </c>
      <c r="H233" s="16">
        <f ca="1">IFERROR(VLOOKUP(C233,'Дни на ВБ'!A:C,3,0),"Нет продаж")</f>
        <v>638</v>
      </c>
      <c r="I233" s="17">
        <v>21767</v>
      </c>
      <c r="J233" s="18">
        <f t="shared" si="0"/>
        <v>1.6746096829260007E-4</v>
      </c>
      <c r="K233" s="18">
        <v>0.99662348465787631</v>
      </c>
      <c r="L233" s="19" t="str">
        <f t="shared" si="1"/>
        <v>C</v>
      </c>
      <c r="M233" s="19" t="s">
        <v>60</v>
      </c>
      <c r="N233" s="19" t="b">
        <f t="shared" si="2"/>
        <v>1</v>
      </c>
      <c r="O233" s="19" t="s">
        <v>70</v>
      </c>
      <c r="P233" s="20" t="str">
        <f t="shared" si="3"/>
        <v>CZ</v>
      </c>
      <c r="Q233" s="19" t="str">
        <f>VLOOKUP(C233,'По кабинетам'!B:J,9,0)</f>
        <v>C</v>
      </c>
      <c r="R233" s="20" t="b">
        <f t="shared" si="6"/>
        <v>1</v>
      </c>
      <c r="S233" s="21" t="str">
        <f t="shared" ca="1" si="5"/>
        <v>CC</v>
      </c>
      <c r="T233" s="22">
        <f>IFERROR(VLOOKUP(C233,'Заказы за 3 месяца'!A:B,2,0),0)</f>
        <v>24849</v>
      </c>
      <c r="U233" s="23"/>
      <c r="V233" s="23">
        <f ca="1">VLOOKUP(S233,Сортировка!A:B,2,0)</f>
        <v>9</v>
      </c>
    </row>
    <row r="234" spans="1:22" ht="14.25" customHeight="1" x14ac:dyDescent="0.25">
      <c r="A234" s="13" t="s">
        <v>401</v>
      </c>
      <c r="B234" s="14">
        <v>313352</v>
      </c>
      <c r="C234" s="24">
        <v>295986672</v>
      </c>
      <c r="D234" s="13" t="s">
        <v>74</v>
      </c>
      <c r="E234" s="13" t="s">
        <v>307</v>
      </c>
      <c r="F234" s="13" t="s">
        <v>507</v>
      </c>
      <c r="G234" s="13" t="s">
        <v>508</v>
      </c>
      <c r="H234" s="16">
        <f ca="1">IFERROR(VLOOKUP(C234,'Дни на ВБ'!A:C,3,0),"Нет продаж")</f>
        <v>277</v>
      </c>
      <c r="I234" s="17">
        <v>14289</v>
      </c>
      <c r="J234" s="18">
        <f t="shared" si="0"/>
        <v>1.0993015922878497E-4</v>
      </c>
      <c r="K234" s="18">
        <v>0.99781937615492411</v>
      </c>
      <c r="L234" s="19" t="str">
        <f t="shared" si="1"/>
        <v>C</v>
      </c>
      <c r="M234" s="19" t="s">
        <v>60</v>
      </c>
      <c r="N234" s="19" t="b">
        <f t="shared" si="2"/>
        <v>1</v>
      </c>
      <c r="O234" s="19" t="s">
        <v>70</v>
      </c>
      <c r="P234" s="20" t="str">
        <f t="shared" si="3"/>
        <v>CZ</v>
      </c>
      <c r="Q234" s="19" t="str">
        <f>VLOOKUP(C234,'По кабинетам'!B:J,9,0)</f>
        <v>C</v>
      </c>
      <c r="R234" s="20" t="b">
        <f t="shared" si="6"/>
        <v>1</v>
      </c>
      <c r="S234" s="21" t="str">
        <f t="shared" ca="1" si="5"/>
        <v>CC</v>
      </c>
      <c r="T234" s="22">
        <f>IFERROR(VLOOKUP(C234,'Заказы за 3 месяца'!A:B,2,0),0)</f>
        <v>24476</v>
      </c>
      <c r="U234" s="23"/>
      <c r="V234" s="23">
        <f ca="1">VLOOKUP(S234,Сортировка!A:B,2,0)</f>
        <v>9</v>
      </c>
    </row>
    <row r="235" spans="1:22" ht="14.25" customHeight="1" x14ac:dyDescent="0.25">
      <c r="A235" s="13" t="s">
        <v>401</v>
      </c>
      <c r="B235" s="14" t="s">
        <v>509</v>
      </c>
      <c r="C235" s="24">
        <v>16253396</v>
      </c>
      <c r="D235" s="13" t="s">
        <v>33</v>
      </c>
      <c r="E235" s="13" t="s">
        <v>24</v>
      </c>
      <c r="F235" s="13" t="s">
        <v>30</v>
      </c>
      <c r="G235" s="13" t="s">
        <v>510</v>
      </c>
      <c r="H235" s="16">
        <f ca="1">IFERROR(VLOOKUP(C235,'Дни на ВБ'!A:C,3,0),"Нет продаж")</f>
        <v>1777</v>
      </c>
      <c r="I235" s="17">
        <v>13545</v>
      </c>
      <c r="J235" s="18">
        <f t="shared" si="0"/>
        <v>1.0420631302077769E-4</v>
      </c>
      <c r="K235" s="18">
        <v>0.99835815625927782</v>
      </c>
      <c r="L235" s="19" t="str">
        <f t="shared" si="1"/>
        <v>C</v>
      </c>
      <c r="M235" s="19" t="s">
        <v>60</v>
      </c>
      <c r="N235" s="19" t="b">
        <f t="shared" si="2"/>
        <v>1</v>
      </c>
      <c r="O235" s="19" t="s">
        <v>70</v>
      </c>
      <c r="P235" s="20" t="str">
        <f t="shared" si="3"/>
        <v>CZ</v>
      </c>
      <c r="Q235" s="19" t="str">
        <f>VLOOKUP(C235,'По кабинетам'!B:J,9,0)</f>
        <v>C</v>
      </c>
      <c r="R235" s="20" t="b">
        <f t="shared" si="6"/>
        <v>1</v>
      </c>
      <c r="S235" s="21" t="str">
        <f t="shared" ca="1" si="5"/>
        <v>CC</v>
      </c>
      <c r="T235" s="22">
        <f>IFERROR(VLOOKUP(C235,'Заказы за 3 месяца'!A:B,2,0),0)</f>
        <v>33198</v>
      </c>
      <c r="U235" s="23"/>
      <c r="V235" s="23">
        <f ca="1">VLOOKUP(S235,Сортировка!A:B,2,0)</f>
        <v>9</v>
      </c>
    </row>
    <row r="236" spans="1:22" ht="14.25" customHeight="1" x14ac:dyDescent="0.25">
      <c r="A236" s="13" t="s">
        <v>401</v>
      </c>
      <c r="B236" s="14">
        <v>882894</v>
      </c>
      <c r="C236" s="24">
        <v>304908383</v>
      </c>
      <c r="D236" s="13" t="s">
        <v>74</v>
      </c>
      <c r="E236" s="13" t="s">
        <v>307</v>
      </c>
      <c r="F236" s="13" t="s">
        <v>511</v>
      </c>
      <c r="G236" s="13" t="s">
        <v>511</v>
      </c>
      <c r="H236" s="16">
        <f ca="1">IFERROR(VLOOKUP(C236,'Дни на ВБ'!A:C,3,0),"Нет продаж")</f>
        <v>257</v>
      </c>
      <c r="I236" s="17">
        <v>13090</v>
      </c>
      <c r="J236" s="18">
        <f t="shared" si="0"/>
        <v>1.0070584255754743E-4</v>
      </c>
      <c r="K236" s="18">
        <v>0.99845886210183532</v>
      </c>
      <c r="L236" s="19" t="str">
        <f t="shared" si="1"/>
        <v>C</v>
      </c>
      <c r="M236" s="19" t="s">
        <v>60</v>
      </c>
      <c r="N236" s="19" t="b">
        <f t="shared" si="2"/>
        <v>1</v>
      </c>
      <c r="O236" s="19" t="s">
        <v>70</v>
      </c>
      <c r="P236" s="20" t="str">
        <f t="shared" si="3"/>
        <v>CZ</v>
      </c>
      <c r="Q236" s="19" t="str">
        <f>VLOOKUP(C236,'По кабинетам'!B:J,9,0)</f>
        <v>C</v>
      </c>
      <c r="R236" s="20" t="b">
        <f t="shared" si="6"/>
        <v>1</v>
      </c>
      <c r="S236" s="21" t="str">
        <f t="shared" ca="1" si="5"/>
        <v>CC</v>
      </c>
      <c r="T236" s="22">
        <f>IFERROR(VLOOKUP(C236,'Заказы за 3 месяца'!A:B,2,0),0)</f>
        <v>326036</v>
      </c>
      <c r="U236" s="23"/>
      <c r="V236" s="23">
        <f ca="1">VLOOKUP(S236,Сортировка!A:B,2,0)</f>
        <v>9</v>
      </c>
    </row>
    <row r="237" spans="1:22" ht="14.25" customHeight="1" x14ac:dyDescent="0.25">
      <c r="A237" s="13" t="s">
        <v>401</v>
      </c>
      <c r="B237" s="14" t="s">
        <v>64</v>
      </c>
      <c r="C237" s="24">
        <v>68996999</v>
      </c>
      <c r="D237" s="13" t="s">
        <v>33</v>
      </c>
      <c r="E237" s="13" t="s">
        <v>24</v>
      </c>
      <c r="F237" s="13" t="s">
        <v>30</v>
      </c>
      <c r="G237" s="13" t="s">
        <v>65</v>
      </c>
      <c r="H237" s="16">
        <f ca="1">IFERROR(VLOOKUP(C237,'Дни на ВБ'!A:C,3,0),"Нет продаж")</f>
        <v>1280</v>
      </c>
      <c r="I237" s="17">
        <v>12006</v>
      </c>
      <c r="J237" s="18">
        <f t="shared" si="0"/>
        <v>9.2366260179214236E-5</v>
      </c>
      <c r="K237" s="18">
        <v>0.99855122836201449</v>
      </c>
      <c r="L237" s="19" t="str">
        <f t="shared" si="1"/>
        <v>C</v>
      </c>
      <c r="M237" s="19" t="s">
        <v>60</v>
      </c>
      <c r="N237" s="19" t="b">
        <f t="shared" si="2"/>
        <v>1</v>
      </c>
      <c r="O237" s="19" t="s">
        <v>70</v>
      </c>
      <c r="P237" s="20" t="str">
        <f t="shared" si="3"/>
        <v>CZ</v>
      </c>
      <c r="Q237" s="19" t="str">
        <f>VLOOKUP(C237,'По кабинетам'!B:J,9,0)</f>
        <v>C</v>
      </c>
      <c r="R237" s="20" t="b">
        <f t="shared" si="6"/>
        <v>1</v>
      </c>
      <c r="S237" s="21" t="str">
        <f t="shared" ca="1" si="5"/>
        <v>CC</v>
      </c>
      <c r="T237" s="22">
        <f>IFERROR(VLOOKUP(C237,'Заказы за 3 месяца'!A:B,2,0),0)</f>
        <v>24060</v>
      </c>
      <c r="U237" s="23"/>
      <c r="V237" s="23">
        <f ca="1">VLOOKUP(S237,Сортировка!A:B,2,0)</f>
        <v>9</v>
      </c>
    </row>
    <row r="238" spans="1:22" ht="14.25" customHeight="1" x14ac:dyDescent="0.25">
      <c r="A238" s="13" t="s">
        <v>401</v>
      </c>
      <c r="B238" s="14" t="s">
        <v>512</v>
      </c>
      <c r="C238" s="24">
        <v>144700681</v>
      </c>
      <c r="D238" s="13" t="s">
        <v>33</v>
      </c>
      <c r="E238" s="13" t="s">
        <v>24</v>
      </c>
      <c r="F238" s="13" t="s">
        <v>411</v>
      </c>
      <c r="G238" s="13" t="s">
        <v>513</v>
      </c>
      <c r="H238" s="16">
        <f ca="1">IFERROR(VLOOKUP(C238,'Дни на ВБ'!A:C,3,0),"Нет продаж")</f>
        <v>957</v>
      </c>
      <c r="I238" s="17">
        <v>11440</v>
      </c>
      <c r="J238" s="18">
        <f t="shared" si="0"/>
        <v>8.8011828789789342E-5</v>
      </c>
      <c r="K238" s="18">
        <v>0.9986392401908043</v>
      </c>
      <c r="L238" s="19" t="str">
        <f t="shared" si="1"/>
        <v>C</v>
      </c>
      <c r="M238" s="19" t="s">
        <v>60</v>
      </c>
      <c r="N238" s="19" t="b">
        <f t="shared" si="2"/>
        <v>1</v>
      </c>
      <c r="O238" s="19" t="s">
        <v>70</v>
      </c>
      <c r="P238" s="20" t="str">
        <f t="shared" si="3"/>
        <v>CZ</v>
      </c>
      <c r="Q238" s="19" t="str">
        <f>VLOOKUP(C238,'По кабинетам'!B:J,9,0)</f>
        <v>C</v>
      </c>
      <c r="R238" s="20" t="b">
        <f t="shared" si="6"/>
        <v>1</v>
      </c>
      <c r="S238" s="21" t="str">
        <f t="shared" ca="1" si="5"/>
        <v>CC</v>
      </c>
      <c r="T238" s="22">
        <f>IFERROR(VLOOKUP(C238,'Заказы за 3 месяца'!A:B,2,0),0)</f>
        <v>205174</v>
      </c>
      <c r="U238" s="23"/>
      <c r="V238" s="23">
        <f ca="1">VLOOKUP(S238,Сортировка!A:B,2,0)</f>
        <v>9</v>
      </c>
    </row>
    <row r="239" spans="1:22" ht="14.25" customHeight="1" x14ac:dyDescent="0.25">
      <c r="A239" s="13" t="s">
        <v>401</v>
      </c>
      <c r="B239" s="14">
        <v>10016</v>
      </c>
      <c r="C239" s="24">
        <v>323108094</v>
      </c>
      <c r="D239" s="13" t="s">
        <v>33</v>
      </c>
      <c r="E239" s="13" t="s">
        <v>307</v>
      </c>
      <c r="F239" s="13" t="s">
        <v>310</v>
      </c>
      <c r="G239" s="13" t="s">
        <v>514</v>
      </c>
      <c r="H239" s="16">
        <f ca="1">IFERROR(VLOOKUP(C239,'Дни на ВБ'!A:C,3,0),"Нет продаж")</f>
        <v>219</v>
      </c>
      <c r="I239" s="17">
        <v>11237</v>
      </c>
      <c r="J239" s="18">
        <f t="shared" si="0"/>
        <v>8.6450080429271235E-5</v>
      </c>
      <c r="K239" s="18">
        <v>0.99872569027123359</v>
      </c>
      <c r="L239" s="19" t="str">
        <f t="shared" si="1"/>
        <v>C</v>
      </c>
      <c r="M239" s="19" t="s">
        <v>114</v>
      </c>
      <c r="N239" s="19" t="b">
        <f t="shared" si="2"/>
        <v>0</v>
      </c>
      <c r="O239" s="19" t="s">
        <v>70</v>
      </c>
      <c r="P239" s="20" t="str">
        <f t="shared" si="3"/>
        <v>CZ</v>
      </c>
      <c r="Q239" s="19" t="str">
        <f>VLOOKUP(C239,'По кабинетам'!B:J,9,0)</f>
        <v>C</v>
      </c>
      <c r="R239" s="20" t="b">
        <f t="shared" si="6"/>
        <v>1</v>
      </c>
      <c r="S239" s="21" t="str">
        <f t="shared" ca="1" si="5"/>
        <v>CC</v>
      </c>
      <c r="T239" s="22">
        <f>IFERROR(VLOOKUP(C239,'Заказы за 3 месяца'!A:B,2,0),0)</f>
        <v>16942</v>
      </c>
      <c r="U239" s="23"/>
      <c r="V239" s="23">
        <f ca="1">VLOOKUP(S239,Сортировка!A:B,2,0)</f>
        <v>9</v>
      </c>
    </row>
    <row r="240" spans="1:22" ht="14.25" customHeight="1" x14ac:dyDescent="0.25">
      <c r="A240" s="13" t="s">
        <v>401</v>
      </c>
      <c r="B240" s="14">
        <v>1779761</v>
      </c>
      <c r="C240" s="15">
        <v>297281873</v>
      </c>
      <c r="D240" s="13" t="s">
        <v>74</v>
      </c>
      <c r="E240" s="13" t="s">
        <v>307</v>
      </c>
      <c r="F240" s="13" t="s">
        <v>515</v>
      </c>
      <c r="G240" s="13" t="s">
        <v>516</v>
      </c>
      <c r="H240" s="16">
        <f ca="1">IFERROR(VLOOKUP(C240,'Дни на ВБ'!A:C,3,0),"Нет продаж")</f>
        <v>276</v>
      </c>
      <c r="I240" s="17">
        <v>9408</v>
      </c>
      <c r="J240" s="18">
        <f t="shared" si="0"/>
        <v>7.2378958501253334E-5</v>
      </c>
      <c r="K240" s="18">
        <v>0.99895521342683802</v>
      </c>
      <c r="L240" s="19" t="str">
        <f t="shared" si="1"/>
        <v>C</v>
      </c>
      <c r="M240" s="19" t="s">
        <v>60</v>
      </c>
      <c r="N240" s="19" t="b">
        <f t="shared" si="2"/>
        <v>1</v>
      </c>
      <c r="O240" s="19" t="s">
        <v>70</v>
      </c>
      <c r="P240" s="20" t="str">
        <f t="shared" si="3"/>
        <v>CZ</v>
      </c>
      <c r="Q240" s="19" t="str">
        <f>VLOOKUP(C240,'По кабинетам'!B:J,9,0)</f>
        <v>C</v>
      </c>
      <c r="R240" s="20" t="b">
        <f t="shared" si="6"/>
        <v>1</v>
      </c>
      <c r="S240" s="21" t="str">
        <f t="shared" ca="1" si="5"/>
        <v>CC</v>
      </c>
      <c r="T240" s="22">
        <f>IFERROR(VLOOKUP(C240,'Заказы за 3 месяца'!A:B,2,0),0)</f>
        <v>102934</v>
      </c>
      <c r="U240" s="23"/>
      <c r="V240" s="23">
        <f ca="1">VLOOKUP(S240,Сортировка!A:B,2,0)</f>
        <v>9</v>
      </c>
    </row>
    <row r="241" spans="1:22" ht="14.25" customHeight="1" x14ac:dyDescent="0.25">
      <c r="A241" s="13" t="s">
        <v>401</v>
      </c>
      <c r="B241" s="14" t="s">
        <v>517</v>
      </c>
      <c r="C241" s="24">
        <v>377313137</v>
      </c>
      <c r="D241" s="13" t="s">
        <v>74</v>
      </c>
      <c r="E241" s="13" t="s">
        <v>307</v>
      </c>
      <c r="F241" s="13" t="s">
        <v>511</v>
      </c>
      <c r="G241" s="13" t="s">
        <v>518</v>
      </c>
      <c r="H241" s="16">
        <f ca="1">IFERROR(VLOOKUP(C241,'Дни на ВБ'!A:C,3,0),"Нет продаж")</f>
        <v>155</v>
      </c>
      <c r="I241" s="17">
        <v>8515</v>
      </c>
      <c r="J241" s="18">
        <f t="shared" si="0"/>
        <v>6.5508804383309117E-5</v>
      </c>
      <c r="K241" s="18">
        <v>0.99916071027638376</v>
      </c>
      <c r="L241" s="19" t="str">
        <f t="shared" si="1"/>
        <v>C</v>
      </c>
      <c r="M241" s="19" t="s">
        <v>60</v>
      </c>
      <c r="N241" s="19" t="b">
        <f t="shared" si="2"/>
        <v>1</v>
      </c>
      <c r="O241" s="19" t="s">
        <v>70</v>
      </c>
      <c r="P241" s="20" t="str">
        <f t="shared" si="3"/>
        <v>CZ</v>
      </c>
      <c r="Q241" s="19" t="str">
        <f>VLOOKUP(C241,'По кабинетам'!B:J,9,0)</f>
        <v>C</v>
      </c>
      <c r="R241" s="20" t="b">
        <f t="shared" si="6"/>
        <v>1</v>
      </c>
      <c r="S241" s="21" t="str">
        <f t="shared" ca="1" si="5"/>
        <v>CC</v>
      </c>
      <c r="T241" s="22">
        <f>IFERROR(VLOOKUP(C241,'Заказы за 3 месяца'!A:B,2,0),0)</f>
        <v>115182</v>
      </c>
      <c r="U241" s="23"/>
      <c r="V241" s="23">
        <f ca="1">VLOOKUP(S241,Сортировка!A:B,2,0)</f>
        <v>9</v>
      </c>
    </row>
    <row r="242" spans="1:22" ht="14.25" customHeight="1" x14ac:dyDescent="0.25">
      <c r="A242" s="13" t="s">
        <v>401</v>
      </c>
      <c r="B242" s="14">
        <v>882895</v>
      </c>
      <c r="C242" s="15">
        <v>377310607</v>
      </c>
      <c r="D242" s="13" t="s">
        <v>74</v>
      </c>
      <c r="E242" s="13" t="s">
        <v>307</v>
      </c>
      <c r="F242" s="13" t="s">
        <v>467</v>
      </c>
      <c r="G242" s="13" t="s">
        <v>519</v>
      </c>
      <c r="H242" s="16">
        <f ca="1">IFERROR(VLOOKUP(C242,'Дни на ВБ'!A:C,3,0),"Нет продаж")</f>
        <v>157</v>
      </c>
      <c r="I242" s="17">
        <v>7234</v>
      </c>
      <c r="J242" s="18">
        <f t="shared" si="0"/>
        <v>5.565363369452239E-5</v>
      </c>
      <c r="K242" s="18">
        <v>0.99946081214853688</v>
      </c>
      <c r="L242" s="19" t="str">
        <f t="shared" si="1"/>
        <v>C</v>
      </c>
      <c r="M242" s="19" t="s">
        <v>60</v>
      </c>
      <c r="N242" s="19" t="b">
        <f t="shared" si="2"/>
        <v>1</v>
      </c>
      <c r="O242" s="19" t="s">
        <v>70</v>
      </c>
      <c r="P242" s="20" t="str">
        <f t="shared" si="3"/>
        <v>CZ</v>
      </c>
      <c r="Q242" s="19" t="str">
        <f>VLOOKUP(C242,'По кабинетам'!B:J,9,0)</f>
        <v>C</v>
      </c>
      <c r="R242" s="20" t="b">
        <f t="shared" si="6"/>
        <v>1</v>
      </c>
      <c r="S242" s="21" t="str">
        <f t="shared" ca="1" si="5"/>
        <v>CC</v>
      </c>
      <c r="T242" s="22">
        <f>IFERROR(VLOOKUP(C242,'Заказы за 3 месяца'!A:B,2,0),0)</f>
        <v>110089</v>
      </c>
      <c r="U242" s="23"/>
      <c r="V242" s="23">
        <f ca="1">VLOOKUP(S242,Сортировка!A:B,2,0)</f>
        <v>9</v>
      </c>
    </row>
    <row r="243" spans="1:22" ht="14.25" customHeight="1" x14ac:dyDescent="0.25">
      <c r="A243" s="13" t="s">
        <v>401</v>
      </c>
      <c r="B243" s="14">
        <v>10015</v>
      </c>
      <c r="C243" s="24">
        <v>323108096</v>
      </c>
      <c r="D243" s="13" t="s">
        <v>33</v>
      </c>
      <c r="E243" s="13" t="s">
        <v>307</v>
      </c>
      <c r="F243" s="13" t="s">
        <v>310</v>
      </c>
      <c r="G243" s="13" t="s">
        <v>520</v>
      </c>
      <c r="H243" s="16">
        <f ca="1">IFERROR(VLOOKUP(C243,'Дни на ВБ'!A:C,3,0),"Нет продаж")</f>
        <v>219</v>
      </c>
      <c r="I243" s="17">
        <v>5425</v>
      </c>
      <c r="J243" s="18">
        <f t="shared" si="0"/>
        <v>4.1736378600053077E-5</v>
      </c>
      <c r="K243" s="18">
        <v>0.99960589318588977</v>
      </c>
      <c r="L243" s="19" t="str">
        <f t="shared" si="1"/>
        <v>C</v>
      </c>
      <c r="M243" s="19" t="s">
        <v>60</v>
      </c>
      <c r="N243" s="19" t="b">
        <f t="shared" si="2"/>
        <v>1</v>
      </c>
      <c r="O243" s="19" t="s">
        <v>70</v>
      </c>
      <c r="P243" s="20" t="str">
        <f t="shared" si="3"/>
        <v>CZ</v>
      </c>
      <c r="Q243" s="19" t="str">
        <f>VLOOKUP(C243,'По кабинетам'!B:J,9,0)</f>
        <v>C</v>
      </c>
      <c r="R243" s="20" t="b">
        <f t="shared" si="6"/>
        <v>1</v>
      </c>
      <c r="S243" s="21" t="str">
        <f t="shared" ca="1" si="5"/>
        <v>CC</v>
      </c>
      <c r="T243" s="22">
        <f>IFERROR(VLOOKUP(C243,'Заказы за 3 месяца'!A:B,2,0),0)</f>
        <v>13164</v>
      </c>
      <c r="U243" s="23"/>
      <c r="V243" s="23">
        <f ca="1">VLOOKUP(S243,Сортировка!A:B,2,0)</f>
        <v>9</v>
      </c>
    </row>
    <row r="244" spans="1:22" ht="14.25" customHeight="1" x14ac:dyDescent="0.25">
      <c r="A244" s="13" t="s">
        <v>401</v>
      </c>
      <c r="B244" s="14" t="s">
        <v>521</v>
      </c>
      <c r="C244" s="24">
        <v>190984112</v>
      </c>
      <c r="D244" s="13" t="s">
        <v>33</v>
      </c>
      <c r="E244" s="13" t="s">
        <v>24</v>
      </c>
      <c r="F244" s="13" t="s">
        <v>522</v>
      </c>
      <c r="G244" s="13" t="s">
        <v>523</v>
      </c>
      <c r="H244" s="16">
        <f ca="1">IFERROR(VLOOKUP(C244,'Дни на ВБ'!A:C,3,0),"Нет продаж")</f>
        <v>659</v>
      </c>
      <c r="I244" s="17">
        <v>4690</v>
      </c>
      <c r="J244" s="18">
        <f t="shared" si="0"/>
        <v>3.6081772467142662E-5</v>
      </c>
      <c r="K244" s="18">
        <v>0.99968334974989814</v>
      </c>
      <c r="L244" s="19" t="str">
        <f t="shared" si="1"/>
        <v>C</v>
      </c>
      <c r="M244" s="19" t="s">
        <v>60</v>
      </c>
      <c r="N244" s="19" t="b">
        <f t="shared" si="2"/>
        <v>1</v>
      </c>
      <c r="O244" s="19" t="s">
        <v>70</v>
      </c>
      <c r="P244" s="20" t="str">
        <f t="shared" si="3"/>
        <v>CZ</v>
      </c>
      <c r="Q244" s="19" t="str">
        <f>VLOOKUP(C244,'По кабинетам'!B:J,9,0)</f>
        <v>C</v>
      </c>
      <c r="R244" s="20" t="b">
        <f t="shared" si="6"/>
        <v>1</v>
      </c>
      <c r="S244" s="21" t="str">
        <f t="shared" ca="1" si="5"/>
        <v>CC</v>
      </c>
      <c r="T244" s="22">
        <f>IFERROR(VLOOKUP(C244,'Заказы за 3 месяца'!A:B,2,0),0)</f>
        <v>4351</v>
      </c>
      <c r="U244" s="23"/>
      <c r="V244" s="23">
        <f ca="1">VLOOKUP(S244,Сортировка!A:B,2,0)</f>
        <v>9</v>
      </c>
    </row>
    <row r="245" spans="1:22" ht="14.25" customHeight="1" x14ac:dyDescent="0.25">
      <c r="A245" s="13" t="s">
        <v>401</v>
      </c>
      <c r="B245" s="14" t="s">
        <v>524</v>
      </c>
      <c r="C245" s="24">
        <v>376702122</v>
      </c>
      <c r="D245" s="13" t="s">
        <v>74</v>
      </c>
      <c r="E245" s="13" t="s">
        <v>307</v>
      </c>
      <c r="F245" s="13" t="s">
        <v>511</v>
      </c>
      <c r="G245" s="13" t="s">
        <v>525</v>
      </c>
      <c r="H245" s="16">
        <f ca="1">IFERROR(VLOOKUP(C245,'Дни на ВБ'!A:C,3,0),"Нет продаж")</f>
        <v>154</v>
      </c>
      <c r="I245" s="17">
        <v>3164</v>
      </c>
      <c r="J245" s="18">
        <f t="shared" si="0"/>
        <v>2.4341733067385796E-5</v>
      </c>
      <c r="K245" s="18">
        <v>0.99979306449556005</v>
      </c>
      <c r="L245" s="19" t="str">
        <f t="shared" si="1"/>
        <v>C</v>
      </c>
      <c r="M245" s="19">
        <v>0</v>
      </c>
      <c r="N245" s="19" t="b">
        <f t="shared" si="2"/>
        <v>0</v>
      </c>
      <c r="O245" s="19" t="s">
        <v>70</v>
      </c>
      <c r="P245" s="20" t="str">
        <f t="shared" si="3"/>
        <v>CZ</v>
      </c>
      <c r="Q245" s="19" t="str">
        <f>VLOOKUP(C245,'По кабинетам'!B:J,9,0)</f>
        <v>C</v>
      </c>
      <c r="R245" s="20" t="b">
        <f t="shared" si="6"/>
        <v>1</v>
      </c>
      <c r="S245" s="21" t="str">
        <f t="shared" ca="1" si="5"/>
        <v>CC</v>
      </c>
      <c r="T245" s="22">
        <f>IFERROR(VLOOKUP(C245,'Заказы за 3 месяца'!A:B,2,0),0)</f>
        <v>71663</v>
      </c>
      <c r="U245" s="23"/>
      <c r="V245" s="23">
        <f ca="1">VLOOKUP(S245,Сортировка!A:B,2,0)</f>
        <v>9</v>
      </c>
    </row>
    <row r="246" spans="1:22" ht="14.25" customHeight="1" x14ac:dyDescent="0.25">
      <c r="A246" s="13" t="s">
        <v>401</v>
      </c>
      <c r="B246" s="14">
        <v>882893</v>
      </c>
      <c r="C246" s="15">
        <v>376702121</v>
      </c>
      <c r="D246" s="13" t="s">
        <v>74</v>
      </c>
      <c r="E246" s="13" t="s">
        <v>307</v>
      </c>
      <c r="F246" s="13" t="s">
        <v>511</v>
      </c>
      <c r="G246" s="13" t="s">
        <v>526</v>
      </c>
      <c r="H246" s="16">
        <f ca="1">IFERROR(VLOOKUP(C246,'Дни на ВБ'!A:C,3,0),"Нет продаж")</f>
        <v>157</v>
      </c>
      <c r="I246" s="17">
        <v>2729</v>
      </c>
      <c r="J246" s="18">
        <f t="shared" si="0"/>
        <v>2.0995129437704121E-5</v>
      </c>
      <c r="K246" s="18">
        <v>0.99983722427678845</v>
      </c>
      <c r="L246" s="19" t="str">
        <f t="shared" si="1"/>
        <v>C</v>
      </c>
      <c r="M246" s="19" t="s">
        <v>60</v>
      </c>
      <c r="N246" s="19" t="b">
        <f t="shared" si="2"/>
        <v>1</v>
      </c>
      <c r="O246" s="19" t="s">
        <v>70</v>
      </c>
      <c r="P246" s="20" t="str">
        <f t="shared" si="3"/>
        <v>CZ</v>
      </c>
      <c r="Q246" s="19" t="str">
        <f>VLOOKUP(C246,'По кабинетам'!B:J,9,0)</f>
        <v>C</v>
      </c>
      <c r="R246" s="20" t="b">
        <f t="shared" si="6"/>
        <v>1</v>
      </c>
      <c r="S246" s="21" t="str">
        <f t="shared" ca="1" si="5"/>
        <v>CC</v>
      </c>
      <c r="T246" s="22">
        <f>IFERROR(VLOOKUP(C246,'Заказы за 3 месяца'!A:B,2,0),0)</f>
        <v>41709</v>
      </c>
      <c r="U246" s="23"/>
      <c r="V246" s="23">
        <f ca="1">VLOOKUP(S246,Сортировка!A:B,2,0)</f>
        <v>9</v>
      </c>
    </row>
    <row r="247" spans="1:22" ht="14.25" customHeight="1" x14ac:dyDescent="0.25">
      <c r="A247" s="13" t="s">
        <v>401</v>
      </c>
      <c r="B247" s="14" t="s">
        <v>527</v>
      </c>
      <c r="C247" s="24">
        <v>191273769</v>
      </c>
      <c r="D247" s="13" t="s">
        <v>33</v>
      </c>
      <c r="E247" s="13" t="s">
        <v>24</v>
      </c>
      <c r="F247" s="13" t="s">
        <v>522</v>
      </c>
      <c r="G247" s="13" t="s">
        <v>528</v>
      </c>
      <c r="H247" s="16">
        <f ca="1">IFERROR(VLOOKUP(C247,'Дни на ВБ'!A:C,3,0),"Нет продаж")</f>
        <v>658</v>
      </c>
      <c r="I247" s="17">
        <v>1460</v>
      </c>
      <c r="J247" s="18">
        <f t="shared" si="0"/>
        <v>1.1232278849046543E-5</v>
      </c>
      <c r="K247" s="18">
        <v>0.99994980863889593</v>
      </c>
      <c r="L247" s="19" t="str">
        <f t="shared" si="1"/>
        <v>C</v>
      </c>
      <c r="M247" s="19">
        <v>0</v>
      </c>
      <c r="N247" s="19" t="b">
        <f t="shared" si="2"/>
        <v>0</v>
      </c>
      <c r="O247" s="19" t="s">
        <v>70</v>
      </c>
      <c r="P247" s="20" t="str">
        <f t="shared" si="3"/>
        <v>CZ</v>
      </c>
      <c r="Q247" s="19" t="str">
        <f>VLOOKUP(C247,'По кабинетам'!B:J,9,0)</f>
        <v>C</v>
      </c>
      <c r="R247" s="20" t="b">
        <f t="shared" si="6"/>
        <v>1</v>
      </c>
      <c r="S247" s="21" t="str">
        <f t="shared" ca="1" si="5"/>
        <v>CC</v>
      </c>
      <c r="T247" s="22">
        <f>IFERROR(VLOOKUP(C247,'Заказы за 3 месяца'!A:B,2,0),0)</f>
        <v>2258</v>
      </c>
      <c r="U247" s="23"/>
      <c r="V247" s="23">
        <f ca="1">VLOOKUP(S247,Сортировка!A:B,2,0)</f>
        <v>9</v>
      </c>
    </row>
    <row r="248" spans="1:22" ht="14.25" customHeight="1" x14ac:dyDescent="0.25">
      <c r="A248" s="13" t="s">
        <v>401</v>
      </c>
      <c r="B248" s="14" t="s">
        <v>529</v>
      </c>
      <c r="C248" s="15">
        <v>144846822</v>
      </c>
      <c r="D248" s="13" t="s">
        <v>33</v>
      </c>
      <c r="E248" s="13" t="s">
        <v>24</v>
      </c>
      <c r="F248" s="13" t="s">
        <v>422</v>
      </c>
      <c r="G248" s="13" t="s">
        <v>530</v>
      </c>
      <c r="H248" s="16">
        <f ca="1">IFERROR(VLOOKUP(C248,'Дни на ВБ'!A:C,3,0),"Нет продаж")</f>
        <v>955</v>
      </c>
      <c r="I248" s="17">
        <v>622</v>
      </c>
      <c r="J248" s="18">
        <f t="shared" si="0"/>
        <v>4.7852585233609243E-6</v>
      </c>
      <c r="K248" s="18">
        <v>0.99998880618785868</v>
      </c>
      <c r="L248" s="19" t="str">
        <f t="shared" si="1"/>
        <v>C</v>
      </c>
      <c r="M248" s="19" t="s">
        <v>114</v>
      </c>
      <c r="N248" s="19" t="b">
        <f t="shared" si="2"/>
        <v>0</v>
      </c>
      <c r="O248" s="19" t="s">
        <v>70</v>
      </c>
      <c r="P248" s="20" t="str">
        <f t="shared" si="3"/>
        <v>CZ</v>
      </c>
      <c r="Q248" s="19" t="str">
        <f>VLOOKUP(C248,'По кабинетам'!B:J,9,0)</f>
        <v>C</v>
      </c>
      <c r="R248" s="20" t="b">
        <f t="shared" si="6"/>
        <v>1</v>
      </c>
      <c r="S248" s="21" t="str">
        <f t="shared" ca="1" si="5"/>
        <v>CC</v>
      </c>
      <c r="T248" s="26">
        <v>622</v>
      </c>
      <c r="U248" s="23"/>
      <c r="V248" s="23">
        <f ca="1">VLOOKUP(S248,Сортировка!A:B,2,0)</f>
        <v>9</v>
      </c>
    </row>
    <row r="249" spans="1:22" ht="14.25" customHeight="1" x14ac:dyDescent="0.25">
      <c r="A249" s="13" t="s">
        <v>401</v>
      </c>
      <c r="B249" s="14" t="s">
        <v>531</v>
      </c>
      <c r="C249" s="15">
        <v>144846818</v>
      </c>
      <c r="D249" s="13" t="s">
        <v>33</v>
      </c>
      <c r="E249" s="13" t="s">
        <v>24</v>
      </c>
      <c r="F249" s="13" t="s">
        <v>422</v>
      </c>
      <c r="G249" s="13" t="s">
        <v>532</v>
      </c>
      <c r="H249" s="16">
        <f ca="1">IFERROR(VLOOKUP(C249,'Дни на ВБ'!A:C,3,0),"Нет продаж")</f>
        <v>952</v>
      </c>
      <c r="I249" s="17">
        <v>0</v>
      </c>
      <c r="J249" s="18">
        <f t="shared" si="0"/>
        <v>0</v>
      </c>
      <c r="K249" s="18">
        <v>0.99999999999999933</v>
      </c>
      <c r="L249" s="19" t="str">
        <f t="shared" si="1"/>
        <v>C</v>
      </c>
      <c r="M249" s="19" t="s">
        <v>41</v>
      </c>
      <c r="N249" s="19" t="b">
        <f t="shared" si="2"/>
        <v>0</v>
      </c>
      <c r="O249" s="19" t="s">
        <v>70</v>
      </c>
      <c r="P249" s="20" t="str">
        <f t="shared" si="3"/>
        <v>CZ</v>
      </c>
      <c r="Q249" s="19" t="str">
        <f>VLOOKUP(C249,'По кабинетам'!B:J,9,0)</f>
        <v>C</v>
      </c>
      <c r="R249" s="20" t="b">
        <f t="shared" si="6"/>
        <v>1</v>
      </c>
      <c r="S249" s="21" t="str">
        <f t="shared" ca="1" si="5"/>
        <v>CC</v>
      </c>
      <c r="T249" s="22">
        <f>IFERROR(VLOOKUP(C249,'Заказы за 3 месяца'!A:B,2,0),0)</f>
        <v>1784</v>
      </c>
      <c r="U249" s="23"/>
      <c r="V249" s="23">
        <f ca="1">VLOOKUP(S249,Сортировка!A:B,2,0)</f>
        <v>9</v>
      </c>
    </row>
    <row r="250" spans="1:22" ht="14.25" customHeight="1" x14ac:dyDescent="0.25">
      <c r="A250" s="13" t="s">
        <v>401</v>
      </c>
      <c r="B250" s="14" t="s">
        <v>533</v>
      </c>
      <c r="C250" s="24">
        <v>15610170</v>
      </c>
      <c r="D250" s="13" t="s">
        <v>33</v>
      </c>
      <c r="E250" s="13" t="s">
        <v>24</v>
      </c>
      <c r="F250" s="13" t="s">
        <v>118</v>
      </c>
      <c r="G250" s="13" t="s">
        <v>534</v>
      </c>
      <c r="H250" s="16">
        <f ca="1">IFERROR(VLOOKUP(C250,'Дни на ВБ'!A:C,3,0),"Нет продаж")</f>
        <v>1797</v>
      </c>
      <c r="I250" s="17">
        <v>0</v>
      </c>
      <c r="J250" s="18">
        <f t="shared" si="0"/>
        <v>0</v>
      </c>
      <c r="K250" s="18">
        <v>0.99999999999999933</v>
      </c>
      <c r="L250" s="19" t="str">
        <f t="shared" si="1"/>
        <v>C</v>
      </c>
      <c r="M250" s="19" t="s">
        <v>114</v>
      </c>
      <c r="N250" s="19" t="b">
        <f t="shared" si="2"/>
        <v>0</v>
      </c>
      <c r="O250" s="19" t="s">
        <v>70</v>
      </c>
      <c r="P250" s="20" t="str">
        <f t="shared" si="3"/>
        <v>CZ</v>
      </c>
      <c r="Q250" s="19" t="str">
        <f>VLOOKUP(C250,'По кабинетам'!B:J,9,0)</f>
        <v>C</v>
      </c>
      <c r="R250" s="20" t="b">
        <f t="shared" si="6"/>
        <v>1</v>
      </c>
      <c r="S250" s="21" t="str">
        <f t="shared" ca="1" si="5"/>
        <v>CC</v>
      </c>
      <c r="T250" s="22">
        <f>IFERROR(VLOOKUP(C250,'Заказы за 3 месяца'!A:B,2,0),0)</f>
        <v>777</v>
      </c>
      <c r="U250" s="23"/>
      <c r="V250" s="23">
        <f ca="1">VLOOKUP(S250,Сортировка!A:B,2,0)</f>
        <v>9</v>
      </c>
    </row>
    <row r="251" spans="1:22" ht="14.25" customHeight="1" x14ac:dyDescent="0.25">
      <c r="A251" s="13" t="s">
        <v>401</v>
      </c>
      <c r="B251" s="14" t="s">
        <v>535</v>
      </c>
      <c r="C251" s="15">
        <v>17637853</v>
      </c>
      <c r="D251" s="13" t="s">
        <v>74</v>
      </c>
      <c r="E251" s="13" t="s">
        <v>536</v>
      </c>
      <c r="F251" s="13" t="s">
        <v>30</v>
      </c>
      <c r="G251" s="13" t="s">
        <v>537</v>
      </c>
      <c r="H251" s="16">
        <f ca="1">IFERROR(VLOOKUP(C251,'Дни на ВБ'!A:C,3,0),"Нет продаж")</f>
        <v>1728</v>
      </c>
      <c r="I251" s="17">
        <v>0</v>
      </c>
      <c r="J251" s="18">
        <f t="shared" si="0"/>
        <v>0</v>
      </c>
      <c r="K251" s="18">
        <v>0.99999999999999933</v>
      </c>
      <c r="L251" s="19" t="str">
        <f t="shared" si="1"/>
        <v>C</v>
      </c>
      <c r="M251" s="19" t="s">
        <v>60</v>
      </c>
      <c r="N251" s="19" t="b">
        <f t="shared" si="2"/>
        <v>1</v>
      </c>
      <c r="O251" s="19" t="s">
        <v>70</v>
      </c>
      <c r="P251" s="20" t="str">
        <f t="shared" si="3"/>
        <v>CZ</v>
      </c>
      <c r="Q251" s="19" t="str">
        <f>VLOOKUP(C251,'По кабинетам'!B:J,9,0)</f>
        <v>C</v>
      </c>
      <c r="R251" s="20" t="b">
        <f t="shared" si="6"/>
        <v>1</v>
      </c>
      <c r="S251" s="21" t="str">
        <f t="shared" ca="1" si="5"/>
        <v>CC</v>
      </c>
      <c r="T251" s="22">
        <f>IFERROR(VLOOKUP(C251,'Заказы за 3 месяца'!A:B,2,0),0)</f>
        <v>587</v>
      </c>
      <c r="U251" s="23"/>
      <c r="V251" s="23">
        <f ca="1">VLOOKUP(S251,Сортировка!A:B,2,0)</f>
        <v>9</v>
      </c>
    </row>
    <row r="252" spans="1:22" ht="14.25" customHeight="1" x14ac:dyDescent="0.25">
      <c r="A252" s="13" t="s">
        <v>401</v>
      </c>
      <c r="B252" s="14" t="s">
        <v>533</v>
      </c>
      <c r="C252" s="24">
        <v>15610170</v>
      </c>
      <c r="D252" s="13" t="s">
        <v>33</v>
      </c>
      <c r="E252" s="13" t="s">
        <v>24</v>
      </c>
      <c r="F252" s="13" t="s">
        <v>118</v>
      </c>
      <c r="G252" s="13" t="s">
        <v>534</v>
      </c>
      <c r="H252" s="16">
        <f ca="1">IFERROR(VLOOKUP(C252,'Дни на ВБ'!A:C,3,0),"Нет продаж")</f>
        <v>1797</v>
      </c>
      <c r="I252" s="17">
        <v>0</v>
      </c>
      <c r="J252" s="18">
        <f t="shared" si="0"/>
        <v>0</v>
      </c>
      <c r="K252" s="18">
        <v>0.99999999999999933</v>
      </c>
      <c r="L252" s="19" t="str">
        <f t="shared" si="1"/>
        <v>C</v>
      </c>
      <c r="M252" s="19">
        <v>0</v>
      </c>
      <c r="N252" s="19" t="b">
        <f t="shared" si="2"/>
        <v>0</v>
      </c>
      <c r="O252" s="19" t="s">
        <v>70</v>
      </c>
      <c r="P252" s="20" t="str">
        <f t="shared" si="3"/>
        <v>CZ</v>
      </c>
      <c r="Q252" s="19" t="str">
        <f>VLOOKUP(C252,'По кабинетам'!B:J,9,0)</f>
        <v>C</v>
      </c>
      <c r="R252" s="20" t="b">
        <f t="shared" si="6"/>
        <v>1</v>
      </c>
      <c r="S252" s="21" t="str">
        <f t="shared" ca="1" si="5"/>
        <v>CC</v>
      </c>
      <c r="T252" s="22">
        <f>IFERROR(VLOOKUP(C252,'Заказы за 3 месяца'!A:B,2,0),0)</f>
        <v>777</v>
      </c>
      <c r="U252" s="23"/>
      <c r="V252" s="23">
        <f ca="1">VLOOKUP(S252,Сортировка!A:B,2,0)</f>
        <v>9</v>
      </c>
    </row>
    <row r="253" spans="1:22" ht="14.25" customHeight="1" x14ac:dyDescent="0.25">
      <c r="A253" s="13" t="s">
        <v>401</v>
      </c>
      <c r="B253" s="14">
        <v>1174004</v>
      </c>
      <c r="C253" s="24">
        <v>305323016</v>
      </c>
      <c r="D253" s="13" t="s">
        <v>33</v>
      </c>
      <c r="E253" s="13" t="s">
        <v>307</v>
      </c>
      <c r="F253" s="13" t="s">
        <v>538</v>
      </c>
      <c r="G253" s="13" t="s">
        <v>539</v>
      </c>
      <c r="H253" s="16">
        <f ca="1">IFERROR(VLOOKUP(C253,'Дни на ВБ'!A:C,3,0),"Нет продаж")</f>
        <v>255</v>
      </c>
      <c r="I253" s="17">
        <v>0</v>
      </c>
      <c r="J253" s="18">
        <f t="shared" si="0"/>
        <v>0</v>
      </c>
      <c r="K253" s="18">
        <v>0.99999999999999933</v>
      </c>
      <c r="L253" s="19" t="str">
        <f t="shared" si="1"/>
        <v>C</v>
      </c>
      <c r="M253" s="19">
        <v>0</v>
      </c>
      <c r="N253" s="19" t="b">
        <f t="shared" si="2"/>
        <v>0</v>
      </c>
      <c r="O253" s="19" t="s">
        <v>70</v>
      </c>
      <c r="P253" s="20" t="str">
        <f t="shared" si="3"/>
        <v>CZ</v>
      </c>
      <c r="Q253" s="19" t="str">
        <f>VLOOKUP(C253,'По кабинетам'!B:J,9,0)</f>
        <v>C</v>
      </c>
      <c r="R253" s="20" t="b">
        <f t="shared" si="6"/>
        <v>1</v>
      </c>
      <c r="S253" s="21" t="str">
        <f t="shared" ca="1" si="5"/>
        <v>CC</v>
      </c>
      <c r="T253" s="22">
        <f>IFERROR(VLOOKUP(C253,'Заказы за 3 месяца'!A:B,2,0),0)</f>
        <v>801</v>
      </c>
      <c r="U253" s="23"/>
      <c r="V253" s="23">
        <f ca="1">VLOOKUP(S253,Сортировка!A:B,2,0)</f>
        <v>9</v>
      </c>
    </row>
    <row r="254" spans="1:22" ht="14.25" customHeight="1" x14ac:dyDescent="0.25">
      <c r="A254" s="13" t="s">
        <v>401</v>
      </c>
      <c r="B254" s="14">
        <v>1173998</v>
      </c>
      <c r="C254" s="15">
        <v>305323015</v>
      </c>
      <c r="D254" s="13" t="s">
        <v>33</v>
      </c>
      <c r="E254" s="13" t="s">
        <v>307</v>
      </c>
      <c r="F254" s="13" t="s">
        <v>538</v>
      </c>
      <c r="G254" s="13" t="s">
        <v>540</v>
      </c>
      <c r="H254" s="16">
        <f ca="1">IFERROR(VLOOKUP(C254,'Дни на ВБ'!A:C,3,0),"Нет продаж")</f>
        <v>245</v>
      </c>
      <c r="I254" s="17">
        <v>0</v>
      </c>
      <c r="J254" s="18">
        <f t="shared" si="0"/>
        <v>0</v>
      </c>
      <c r="K254" s="18">
        <v>0.99999999999999933</v>
      </c>
      <c r="L254" s="19" t="str">
        <f t="shared" si="1"/>
        <v>C</v>
      </c>
      <c r="M254" s="19">
        <v>0</v>
      </c>
      <c r="N254" s="19" t="b">
        <f t="shared" si="2"/>
        <v>0</v>
      </c>
      <c r="O254" s="19" t="s">
        <v>70</v>
      </c>
      <c r="P254" s="20" t="str">
        <f t="shared" si="3"/>
        <v>CZ</v>
      </c>
      <c r="Q254" s="19" t="str">
        <f>VLOOKUP(C254,'По кабинетам'!B:J,9,0)</f>
        <v>C</v>
      </c>
      <c r="R254" s="20" t="b">
        <f t="shared" si="6"/>
        <v>1</v>
      </c>
      <c r="S254" s="21" t="str">
        <f t="shared" ca="1" si="5"/>
        <v>CC</v>
      </c>
      <c r="T254" s="22">
        <f>IFERROR(VLOOKUP(C254,'Заказы за 3 месяца'!A:B,2,0),0)</f>
        <v>293</v>
      </c>
      <c r="U254" s="23"/>
      <c r="V254" s="23">
        <f ca="1">VLOOKUP(S254,Сортировка!A:B,2,0)</f>
        <v>9</v>
      </c>
    </row>
    <row r="255" spans="1:22" ht="14.25" customHeight="1" x14ac:dyDescent="0.25">
      <c r="A255" s="13" t="s">
        <v>401</v>
      </c>
      <c r="B255" s="14" t="s">
        <v>541</v>
      </c>
      <c r="C255" s="15">
        <v>270848165</v>
      </c>
      <c r="D255" s="13" t="s">
        <v>33</v>
      </c>
      <c r="E255" s="13" t="s">
        <v>24</v>
      </c>
      <c r="F255" s="13" t="s">
        <v>542</v>
      </c>
      <c r="G255" s="13" t="s">
        <v>543</v>
      </c>
      <c r="H255" s="16">
        <f ca="1">IFERROR(VLOOKUP(C255,'Дни на ВБ'!A:C,3,0),"Нет продаж")</f>
        <v>322</v>
      </c>
      <c r="I255" s="17">
        <v>0</v>
      </c>
      <c r="J255" s="18">
        <f t="shared" si="0"/>
        <v>0</v>
      </c>
      <c r="K255" s="18">
        <v>0.99999999999999933</v>
      </c>
      <c r="L255" s="19" t="str">
        <f t="shared" si="1"/>
        <v>C</v>
      </c>
      <c r="M255" s="19">
        <v>0</v>
      </c>
      <c r="N255" s="19" t="b">
        <f t="shared" si="2"/>
        <v>0</v>
      </c>
      <c r="O255" s="19" t="s">
        <v>70</v>
      </c>
      <c r="P255" s="20" t="str">
        <f t="shared" si="3"/>
        <v>CZ</v>
      </c>
      <c r="Q255" s="19" t="str">
        <f>VLOOKUP(C255,'По кабинетам'!B:J,9,0)</f>
        <v>C</v>
      </c>
      <c r="R255" s="20" t="b">
        <f t="shared" si="6"/>
        <v>1</v>
      </c>
      <c r="S255" s="21" t="str">
        <f t="shared" ca="1" si="5"/>
        <v>CC</v>
      </c>
      <c r="T255" s="22">
        <f>IFERROR(VLOOKUP(C255,'Заказы за 3 месяца'!A:B,2,0),0)</f>
        <v>594</v>
      </c>
      <c r="U255" s="23"/>
      <c r="V255" s="23">
        <f ca="1">VLOOKUP(S255,Сортировка!A:B,2,0)</f>
        <v>9</v>
      </c>
    </row>
    <row r="256" spans="1:22" ht="14.25" customHeight="1" x14ac:dyDescent="0.25">
      <c r="A256" s="13" t="s">
        <v>401</v>
      </c>
      <c r="B256" s="14" t="s">
        <v>544</v>
      </c>
      <c r="C256" s="24">
        <v>336216367</v>
      </c>
      <c r="D256" s="13" t="s">
        <v>33</v>
      </c>
      <c r="E256" s="13" t="s">
        <v>24</v>
      </c>
      <c r="F256" s="13" t="s">
        <v>321</v>
      </c>
      <c r="G256" s="13" t="s">
        <v>545</v>
      </c>
      <c r="H256" s="16">
        <f ca="1">IFERROR(VLOOKUP(C256,'Дни на ВБ'!A:C,3,0),"Нет продаж")</f>
        <v>195</v>
      </c>
      <c r="I256" s="17">
        <v>4175</v>
      </c>
      <c r="J256" s="18">
        <f t="shared" si="0"/>
        <v>3.2119701503266651E-5</v>
      </c>
      <c r="K256" s="18">
        <v>0.99971546945140144</v>
      </c>
      <c r="L256" s="19" t="str">
        <f t="shared" si="1"/>
        <v>C</v>
      </c>
      <c r="M256" s="19">
        <v>0</v>
      </c>
      <c r="N256" s="19" t="b">
        <f t="shared" si="2"/>
        <v>0</v>
      </c>
      <c r="O256" s="19" t="s">
        <v>70</v>
      </c>
      <c r="P256" s="20" t="str">
        <f t="shared" si="3"/>
        <v>CZ</v>
      </c>
      <c r="Q256" s="19" t="str">
        <f>VLOOKUP(C256,'По кабинетам'!B:J,9,0)</f>
        <v>C</v>
      </c>
      <c r="R256" s="20" t="b">
        <f t="shared" si="6"/>
        <v>1</v>
      </c>
      <c r="S256" s="21" t="str">
        <f t="shared" si="5"/>
        <v>Дубль</v>
      </c>
      <c r="T256" s="22">
        <f>IFERROR(VLOOKUP(C256,'Заказы за 3 месяца'!A:B,2,0),0)</f>
        <v>15696</v>
      </c>
      <c r="U256" s="27" t="s">
        <v>258</v>
      </c>
      <c r="V256" s="23">
        <f>VLOOKUP(S256,Сортировка!A:B,2,0)</f>
        <v>10</v>
      </c>
    </row>
    <row r="257" spans="1:22" ht="14.25" customHeight="1" x14ac:dyDescent="0.25">
      <c r="A257" s="13" t="s">
        <v>401</v>
      </c>
      <c r="B257" s="14" t="s">
        <v>546</v>
      </c>
      <c r="C257" s="15">
        <v>386604740</v>
      </c>
      <c r="D257" s="13" t="s">
        <v>33</v>
      </c>
      <c r="E257" s="13" t="s">
        <v>24</v>
      </c>
      <c r="F257" s="13" t="s">
        <v>411</v>
      </c>
      <c r="G257" s="13" t="s">
        <v>547</v>
      </c>
      <c r="H257" s="16">
        <f ca="1">IFERROR(VLOOKUP(C257,'Дни на ВБ'!A:C,3,0),"Нет продаж")</f>
        <v>149</v>
      </c>
      <c r="I257" s="17">
        <v>0</v>
      </c>
      <c r="J257" s="18">
        <f t="shared" si="0"/>
        <v>0</v>
      </c>
      <c r="K257" s="18">
        <v>0.99999999999999933</v>
      </c>
      <c r="L257" s="19" t="str">
        <f t="shared" si="1"/>
        <v>C</v>
      </c>
      <c r="M257" s="19" t="s">
        <v>60</v>
      </c>
      <c r="N257" s="19" t="b">
        <f t="shared" si="2"/>
        <v>1</v>
      </c>
      <c r="O257" s="19" t="s">
        <v>70</v>
      </c>
      <c r="P257" s="20" t="str">
        <f t="shared" si="3"/>
        <v>CZ</v>
      </c>
      <c r="Q257" s="19" t="str">
        <f>VLOOKUP(C257,'По кабинетам'!B:J,9,0)</f>
        <v>C</v>
      </c>
      <c r="R257" s="20" t="b">
        <f t="shared" si="6"/>
        <v>1</v>
      </c>
      <c r="S257" s="21" t="str">
        <f t="shared" si="5"/>
        <v>Дубль</v>
      </c>
      <c r="T257" s="22">
        <f>IFERROR(VLOOKUP(C257,'Заказы за 3 месяца'!A:B,2,0),0)</f>
        <v>0</v>
      </c>
      <c r="U257" s="25" t="s">
        <v>258</v>
      </c>
      <c r="V257" s="23">
        <f>VLOOKUP(S257,Сортировка!A:B,2,0)</f>
        <v>10</v>
      </c>
    </row>
    <row r="258" spans="1:22" ht="14.25" customHeight="1" x14ac:dyDescent="0.25">
      <c r="A258" s="13" t="s">
        <v>401</v>
      </c>
      <c r="B258" s="14" t="s">
        <v>548</v>
      </c>
      <c r="C258" s="24">
        <v>14975655</v>
      </c>
      <c r="D258" s="13" t="s">
        <v>74</v>
      </c>
      <c r="E258" s="13" t="s">
        <v>307</v>
      </c>
      <c r="F258" s="13" t="s">
        <v>522</v>
      </c>
      <c r="G258" s="13" t="s">
        <v>549</v>
      </c>
      <c r="H258" s="16">
        <f ca="1">IFERROR(VLOOKUP(C258,'Дни на ВБ'!A:C,3,0),"Нет продаж")</f>
        <v>1822</v>
      </c>
      <c r="I258" s="17">
        <v>0</v>
      </c>
      <c r="J258" s="18">
        <f t="shared" si="0"/>
        <v>0</v>
      </c>
      <c r="K258" s="18">
        <v>0.99999999999999933</v>
      </c>
      <c r="L258" s="19" t="str">
        <f t="shared" si="1"/>
        <v>C</v>
      </c>
      <c r="M258" s="19" t="s">
        <v>60</v>
      </c>
      <c r="N258" s="19" t="b">
        <f t="shared" si="2"/>
        <v>1</v>
      </c>
      <c r="O258" s="19" t="s">
        <v>28</v>
      </c>
      <c r="P258" s="20" t="str">
        <f t="shared" si="3"/>
        <v>CX</v>
      </c>
      <c r="Q258" s="19" t="str">
        <f>VLOOKUP(C258,'По кабинетам'!B:J,9,0)</f>
        <v>C</v>
      </c>
      <c r="R258" s="20" t="b">
        <f t="shared" si="6"/>
        <v>1</v>
      </c>
      <c r="S258" s="21" t="str">
        <f t="shared" si="5"/>
        <v>Вывод</v>
      </c>
      <c r="T258" s="22">
        <f>IFERROR(VLOOKUP(C258,'Заказы за 3 месяца'!A:B,2,0),0)</f>
        <v>0</v>
      </c>
      <c r="U258" s="23"/>
      <c r="V258" s="23">
        <f>VLOOKUP(S258,Сортировка!A:B,2,0)</f>
        <v>11</v>
      </c>
    </row>
    <row r="259" spans="1:22" ht="14.25" customHeight="1" x14ac:dyDescent="0.25">
      <c r="A259" s="13" t="s">
        <v>401</v>
      </c>
      <c r="B259" s="14" t="s">
        <v>550</v>
      </c>
      <c r="C259" s="24">
        <v>179165542</v>
      </c>
      <c r="D259" s="13" t="s">
        <v>33</v>
      </c>
      <c r="E259" s="13" t="s">
        <v>24</v>
      </c>
      <c r="F259" s="13" t="s">
        <v>226</v>
      </c>
      <c r="G259" s="13" t="s">
        <v>551</v>
      </c>
      <c r="H259" s="16">
        <f ca="1">IFERROR(VLOOKUP(C259,'Дни на ВБ'!A:C,3,0),"Нет продаж")</f>
        <v>714</v>
      </c>
      <c r="I259" s="17">
        <v>0</v>
      </c>
      <c r="J259" s="18">
        <f t="shared" si="0"/>
        <v>0</v>
      </c>
      <c r="K259" s="18">
        <v>0.99999999999999933</v>
      </c>
      <c r="L259" s="19" t="str">
        <f t="shared" si="1"/>
        <v>C</v>
      </c>
      <c r="M259" s="19" t="s">
        <v>114</v>
      </c>
      <c r="N259" s="19" t="b">
        <f t="shared" si="2"/>
        <v>0</v>
      </c>
      <c r="O259" s="19" t="s">
        <v>28</v>
      </c>
      <c r="P259" s="20" t="str">
        <f t="shared" si="3"/>
        <v>CX</v>
      </c>
      <c r="Q259" s="19" t="str">
        <f>VLOOKUP(C259,'По кабинетам'!B:J,9,0)</f>
        <v>C</v>
      </c>
      <c r="R259" s="20" t="b">
        <f t="shared" si="6"/>
        <v>1</v>
      </c>
      <c r="S259" s="21" t="str">
        <f t="shared" si="5"/>
        <v>Вывод</v>
      </c>
      <c r="T259" s="22">
        <f>IFERROR(VLOOKUP(C259,'Заказы за 3 месяца'!A:B,2,0),0)</f>
        <v>0</v>
      </c>
      <c r="U259" s="23"/>
      <c r="V259" s="23">
        <f>VLOOKUP(S259,Сортировка!A:B,2,0)</f>
        <v>11</v>
      </c>
    </row>
    <row r="260" spans="1:22" ht="14.25" customHeight="1" x14ac:dyDescent="0.25">
      <c r="A260" s="13" t="s">
        <v>401</v>
      </c>
      <c r="B260" s="14" t="s">
        <v>552</v>
      </c>
      <c r="C260" s="15">
        <v>55879801</v>
      </c>
      <c r="D260" s="13" t="s">
        <v>33</v>
      </c>
      <c r="E260" s="13" t="s">
        <v>24</v>
      </c>
      <c r="F260" s="13" t="s">
        <v>553</v>
      </c>
      <c r="G260" s="13" t="s">
        <v>554</v>
      </c>
      <c r="H260" s="16">
        <f ca="1">IFERROR(VLOOKUP(C260,'Дни на ВБ'!A:C,3,0),"Нет продаж")</f>
        <v>1352</v>
      </c>
      <c r="I260" s="17">
        <v>0</v>
      </c>
      <c r="J260" s="18">
        <f t="shared" si="0"/>
        <v>0</v>
      </c>
      <c r="K260" s="18">
        <v>0.99999999999999933</v>
      </c>
      <c r="L260" s="19" t="str">
        <f t="shared" si="1"/>
        <v>C</v>
      </c>
      <c r="M260" s="19" t="s">
        <v>114</v>
      </c>
      <c r="N260" s="19" t="b">
        <f t="shared" si="2"/>
        <v>0</v>
      </c>
      <c r="O260" s="19" t="s">
        <v>70</v>
      </c>
      <c r="P260" s="20" t="str">
        <f t="shared" si="3"/>
        <v>CZ</v>
      </c>
      <c r="Q260" s="19" t="str">
        <f>VLOOKUP(C260,'По кабинетам'!B:J,9,0)</f>
        <v>C</v>
      </c>
      <c r="R260" s="20" t="b">
        <f t="shared" si="6"/>
        <v>1</v>
      </c>
      <c r="S260" s="21" t="str">
        <f t="shared" si="5"/>
        <v>Вывод</v>
      </c>
      <c r="T260" s="22">
        <f>IFERROR(VLOOKUP(C260,'Заказы за 3 месяца'!A:B,2,0),0)</f>
        <v>0</v>
      </c>
      <c r="U260" s="23"/>
      <c r="V260" s="23">
        <f>VLOOKUP(S260,Сортировка!A:B,2,0)</f>
        <v>11</v>
      </c>
    </row>
    <row r="261" spans="1:22" ht="14.25" customHeight="1" x14ac:dyDescent="0.25">
      <c r="A261" s="13" t="s">
        <v>401</v>
      </c>
      <c r="B261" s="14" t="s">
        <v>555</v>
      </c>
      <c r="C261" s="24">
        <v>144846820</v>
      </c>
      <c r="D261" s="13" t="s">
        <v>33</v>
      </c>
      <c r="E261" s="13" t="s">
        <v>24</v>
      </c>
      <c r="F261" s="13" t="s">
        <v>422</v>
      </c>
      <c r="G261" s="13" t="s">
        <v>556</v>
      </c>
      <c r="H261" s="16">
        <f ca="1">IFERROR(VLOOKUP(C261,'Дни на ВБ'!A:C,3,0),"Нет продаж")</f>
        <v>942</v>
      </c>
      <c r="I261" s="17">
        <v>0</v>
      </c>
      <c r="J261" s="18">
        <f t="shared" si="0"/>
        <v>0</v>
      </c>
      <c r="K261" s="18">
        <v>0.99999999999999933</v>
      </c>
      <c r="L261" s="19" t="str">
        <f t="shared" si="1"/>
        <v>C</v>
      </c>
      <c r="M261" s="19">
        <v>0</v>
      </c>
      <c r="N261" s="19" t="b">
        <f t="shared" si="2"/>
        <v>0</v>
      </c>
      <c r="O261" s="19" t="s">
        <v>70</v>
      </c>
      <c r="P261" s="20" t="str">
        <f t="shared" si="3"/>
        <v>CZ</v>
      </c>
      <c r="Q261" s="19" t="str">
        <f>VLOOKUP(C261,'По кабинетам'!B:J,9,0)</f>
        <v>C</v>
      </c>
      <c r="R261" s="20" t="b">
        <f t="shared" si="6"/>
        <v>1</v>
      </c>
      <c r="S261" s="21" t="str">
        <f t="shared" si="5"/>
        <v>Вывод</v>
      </c>
      <c r="T261" s="22">
        <f>IFERROR(VLOOKUP(C261,'Заказы за 3 месяца'!A:B,2,0),0)</f>
        <v>0</v>
      </c>
      <c r="U261" s="23"/>
      <c r="V261" s="23">
        <f>VLOOKUP(S261,Сортировка!A:B,2,0)</f>
        <v>11</v>
      </c>
    </row>
    <row r="262" spans="1:22" ht="14.25" customHeight="1" x14ac:dyDescent="0.25">
      <c r="A262" s="13" t="s">
        <v>401</v>
      </c>
      <c r="B262" s="14" t="s">
        <v>557</v>
      </c>
      <c r="C262" s="24">
        <v>144846829</v>
      </c>
      <c r="D262" s="13" t="s">
        <v>33</v>
      </c>
      <c r="E262" s="13" t="s">
        <v>24</v>
      </c>
      <c r="F262" s="13" t="s">
        <v>422</v>
      </c>
      <c r="G262" s="13" t="s">
        <v>558</v>
      </c>
      <c r="H262" s="16">
        <f ca="1">IFERROR(VLOOKUP(C262,'Дни на ВБ'!A:C,3,0),"Нет продаж")</f>
        <v>942</v>
      </c>
      <c r="I262" s="17">
        <v>0</v>
      </c>
      <c r="J262" s="18">
        <f t="shared" si="0"/>
        <v>0</v>
      </c>
      <c r="K262" s="18">
        <v>0.99999999999999933</v>
      </c>
      <c r="L262" s="19" t="str">
        <f t="shared" si="1"/>
        <v>C</v>
      </c>
      <c r="M262" s="19" t="s">
        <v>60</v>
      </c>
      <c r="N262" s="19" t="b">
        <f t="shared" si="2"/>
        <v>1</v>
      </c>
      <c r="O262" s="19" t="s">
        <v>70</v>
      </c>
      <c r="P262" s="20" t="str">
        <f t="shared" si="3"/>
        <v>CZ</v>
      </c>
      <c r="Q262" s="19" t="str">
        <f>VLOOKUP(C262,'По кабинетам'!B:J,9,0)</f>
        <v>C</v>
      </c>
      <c r="R262" s="20" t="b">
        <f t="shared" si="6"/>
        <v>1</v>
      </c>
      <c r="S262" s="21" t="str">
        <f t="shared" si="5"/>
        <v>Вывод</v>
      </c>
      <c r="T262" s="22">
        <f>IFERROR(VLOOKUP(C262,'Заказы за 3 месяца'!A:B,2,0),0)</f>
        <v>0</v>
      </c>
      <c r="U262" s="23"/>
      <c r="V262" s="23">
        <f>VLOOKUP(S262,Сортировка!A:B,2,0)</f>
        <v>11</v>
      </c>
    </row>
    <row r="263" spans="1:22" ht="14.25" customHeight="1" x14ac:dyDescent="0.25">
      <c r="A263" s="13" t="s">
        <v>401</v>
      </c>
      <c r="B263" s="14" t="s">
        <v>559</v>
      </c>
      <c r="C263" s="24">
        <v>144846821</v>
      </c>
      <c r="D263" s="13" t="s">
        <v>33</v>
      </c>
      <c r="E263" s="13" t="s">
        <v>24</v>
      </c>
      <c r="F263" s="13" t="s">
        <v>422</v>
      </c>
      <c r="G263" s="13" t="s">
        <v>560</v>
      </c>
      <c r="H263" s="16">
        <f ca="1">IFERROR(VLOOKUP(C263,'Дни на ВБ'!A:C,3,0),"Нет продаж")</f>
        <v>943</v>
      </c>
      <c r="I263" s="17">
        <v>0</v>
      </c>
      <c r="J263" s="18">
        <f t="shared" si="0"/>
        <v>0</v>
      </c>
      <c r="K263" s="18">
        <v>0.99999999999999933</v>
      </c>
      <c r="L263" s="19" t="str">
        <f t="shared" si="1"/>
        <v>C</v>
      </c>
      <c r="M263" s="19" t="s">
        <v>60</v>
      </c>
      <c r="N263" s="19" t="b">
        <f t="shared" si="2"/>
        <v>1</v>
      </c>
      <c r="O263" s="19" t="s">
        <v>70</v>
      </c>
      <c r="P263" s="20" t="str">
        <f t="shared" si="3"/>
        <v>CZ</v>
      </c>
      <c r="Q263" s="19" t="str">
        <f>VLOOKUP(C263,'По кабинетам'!B:J,9,0)</f>
        <v>C</v>
      </c>
      <c r="R263" s="20" t="b">
        <f t="shared" si="6"/>
        <v>1</v>
      </c>
      <c r="S263" s="21" t="str">
        <f t="shared" si="5"/>
        <v>Вывод</v>
      </c>
      <c r="T263" s="22">
        <f>IFERROR(VLOOKUP(C263,'Заказы за 3 месяца'!A:B,2,0),0)</f>
        <v>0</v>
      </c>
      <c r="U263" s="23"/>
      <c r="V263" s="23">
        <f>VLOOKUP(S263,Сортировка!A:B,2,0)</f>
        <v>11</v>
      </c>
    </row>
    <row r="264" spans="1:22" ht="14.25" customHeight="1" x14ac:dyDescent="0.25">
      <c r="A264" s="13" t="s">
        <v>401</v>
      </c>
      <c r="B264" s="14" t="s">
        <v>561</v>
      </c>
      <c r="C264" s="15">
        <v>245106315</v>
      </c>
      <c r="D264" s="13" t="s">
        <v>33</v>
      </c>
      <c r="E264" s="13" t="s">
        <v>24</v>
      </c>
      <c r="F264" s="13" t="s">
        <v>310</v>
      </c>
      <c r="G264" s="13" t="s">
        <v>562</v>
      </c>
      <c r="H264" s="16">
        <f ca="1">IFERROR(VLOOKUP(C264,'Дни на ВБ'!A:C,3,0),"Нет продаж")</f>
        <v>398</v>
      </c>
      <c r="I264" s="17">
        <v>0</v>
      </c>
      <c r="J264" s="18">
        <f t="shared" si="0"/>
        <v>0</v>
      </c>
      <c r="K264" s="18">
        <v>0.99999999999999933</v>
      </c>
      <c r="L264" s="19" t="str">
        <f t="shared" si="1"/>
        <v>C</v>
      </c>
      <c r="M264" s="19" t="s">
        <v>60</v>
      </c>
      <c r="N264" s="19" t="b">
        <f t="shared" si="2"/>
        <v>1</v>
      </c>
      <c r="O264" s="19" t="s">
        <v>70</v>
      </c>
      <c r="P264" s="20" t="str">
        <f t="shared" si="3"/>
        <v>CZ</v>
      </c>
      <c r="Q264" s="19" t="str">
        <f>VLOOKUP(C264,'По кабинетам'!B:J,9,0)</f>
        <v>C</v>
      </c>
      <c r="R264" s="20" t="b">
        <f t="shared" si="6"/>
        <v>1</v>
      </c>
      <c r="S264" s="21" t="str">
        <f t="shared" si="5"/>
        <v>Вывод</v>
      </c>
      <c r="T264" s="22">
        <f>IFERROR(VLOOKUP(C264,'Заказы за 3 месяца'!A:B,2,0),0)</f>
        <v>0</v>
      </c>
      <c r="U264" s="23"/>
      <c r="V264" s="23">
        <f>VLOOKUP(S264,Сортировка!A:B,2,0)</f>
        <v>11</v>
      </c>
    </row>
    <row r="265" spans="1:22" ht="14.25" customHeight="1" x14ac:dyDescent="0.25">
      <c r="A265" s="13" t="s">
        <v>401</v>
      </c>
      <c r="B265" s="14" t="s">
        <v>167</v>
      </c>
      <c r="C265" s="15">
        <v>67020285</v>
      </c>
      <c r="D265" s="13" t="s">
        <v>33</v>
      </c>
      <c r="E265" s="13" t="s">
        <v>24</v>
      </c>
      <c r="F265" s="13" t="s">
        <v>30</v>
      </c>
      <c r="G265" s="13" t="s">
        <v>563</v>
      </c>
      <c r="H265" s="16">
        <f ca="1">IFERROR(VLOOKUP(C265,'Дни на ВБ'!A:C,3,0),"Нет продаж")</f>
        <v>1290</v>
      </c>
      <c r="I265" s="17">
        <v>0</v>
      </c>
      <c r="J265" s="18">
        <f t="shared" si="0"/>
        <v>0</v>
      </c>
      <c r="K265" s="18">
        <v>0.99999999999999933</v>
      </c>
      <c r="L265" s="19" t="str">
        <f t="shared" si="1"/>
        <v>C</v>
      </c>
      <c r="M265" s="19" t="s">
        <v>60</v>
      </c>
      <c r="N265" s="19" t="b">
        <f t="shared" si="2"/>
        <v>1</v>
      </c>
      <c r="O265" s="19" t="s">
        <v>70</v>
      </c>
      <c r="P265" s="20" t="str">
        <f t="shared" si="3"/>
        <v>CZ</v>
      </c>
      <c r="Q265" s="19" t="str">
        <f>VLOOKUP(C265,'По кабинетам'!B:J,9,0)</f>
        <v>C</v>
      </c>
      <c r="R265" s="20" t="b">
        <f t="shared" si="6"/>
        <v>1</v>
      </c>
      <c r="S265" s="21" t="str">
        <f t="shared" si="5"/>
        <v>Вывод</v>
      </c>
      <c r="T265" s="22">
        <f>IFERROR(VLOOKUP(C265,'Заказы за 3 месяца'!A:B,2,0),0)</f>
        <v>0</v>
      </c>
      <c r="U265" s="23"/>
      <c r="V265" s="23">
        <f>VLOOKUP(S265,Сортировка!A:B,2,0)</f>
        <v>11</v>
      </c>
    </row>
    <row r="266" spans="1:22" ht="14.25" customHeight="1" x14ac:dyDescent="0.25">
      <c r="A266" s="13" t="s">
        <v>401</v>
      </c>
      <c r="B266" s="14">
        <v>382859</v>
      </c>
      <c r="C266" s="15">
        <v>15633801</v>
      </c>
      <c r="D266" s="13" t="s">
        <v>33</v>
      </c>
      <c r="E266" s="13" t="s">
        <v>24</v>
      </c>
      <c r="F266" s="13" t="s">
        <v>226</v>
      </c>
      <c r="G266" s="13" t="s">
        <v>564</v>
      </c>
      <c r="H266" s="16">
        <f ca="1">IFERROR(VLOOKUP(C266,'Дни на ВБ'!A:C,3,0),"Нет продаж")</f>
        <v>1796</v>
      </c>
      <c r="I266" s="17">
        <v>0</v>
      </c>
      <c r="J266" s="18">
        <f t="shared" si="0"/>
        <v>0</v>
      </c>
      <c r="K266" s="18">
        <v>0.99999999999999933</v>
      </c>
      <c r="L266" s="19" t="str">
        <f t="shared" si="1"/>
        <v>C</v>
      </c>
      <c r="M266" s="19" t="s">
        <v>114</v>
      </c>
      <c r="N266" s="19" t="b">
        <f t="shared" si="2"/>
        <v>0</v>
      </c>
      <c r="O266" s="19" t="s">
        <v>70</v>
      </c>
      <c r="P266" s="20" t="str">
        <f t="shared" si="3"/>
        <v>CZ</v>
      </c>
      <c r="Q266" s="19" t="str">
        <f>VLOOKUP(C266,'По кабинетам'!B:J,9,0)</f>
        <v>C</v>
      </c>
      <c r="R266" s="20" t="b">
        <f t="shared" si="6"/>
        <v>1</v>
      </c>
      <c r="S266" s="21" t="str">
        <f t="shared" si="5"/>
        <v>Вывод</v>
      </c>
      <c r="T266" s="22">
        <f>IFERROR(VLOOKUP(C266,'Заказы за 3 месяца'!A:B,2,0),0)</f>
        <v>0</v>
      </c>
      <c r="U266" s="23"/>
      <c r="V266" s="23">
        <f>VLOOKUP(S266,Сортировка!A:B,2,0)</f>
        <v>11</v>
      </c>
    </row>
    <row r="267" spans="1:22" ht="14.25" customHeight="1" x14ac:dyDescent="0.25">
      <c r="A267" s="13" t="s">
        <v>401</v>
      </c>
      <c r="B267" s="14" t="s">
        <v>565</v>
      </c>
      <c r="C267" s="24">
        <v>120573587</v>
      </c>
      <c r="D267" s="13" t="s">
        <v>33</v>
      </c>
      <c r="E267" s="13" t="s">
        <v>24</v>
      </c>
      <c r="F267" s="13" t="s">
        <v>226</v>
      </c>
      <c r="G267" s="13" t="s">
        <v>566</v>
      </c>
      <c r="H267" s="16">
        <f ca="1">IFERROR(VLOOKUP(C267,'Дни на ВБ'!A:C,3,0),"Нет продаж")</f>
        <v>1102</v>
      </c>
      <c r="I267" s="17">
        <v>0</v>
      </c>
      <c r="J267" s="18">
        <f t="shared" si="0"/>
        <v>0</v>
      </c>
      <c r="K267" s="18">
        <v>0.99999999999999933</v>
      </c>
      <c r="L267" s="19" t="str">
        <f t="shared" si="1"/>
        <v>C</v>
      </c>
      <c r="M267" s="19" t="s">
        <v>114</v>
      </c>
      <c r="N267" s="19" t="b">
        <f t="shared" si="2"/>
        <v>0</v>
      </c>
      <c r="O267" s="19" t="s">
        <v>70</v>
      </c>
      <c r="P267" s="20" t="str">
        <f t="shared" si="3"/>
        <v>CZ</v>
      </c>
      <c r="Q267" s="19" t="str">
        <f>VLOOKUP(C267,'По кабинетам'!B:J,9,0)</f>
        <v>C</v>
      </c>
      <c r="R267" s="20" t="b">
        <f t="shared" si="6"/>
        <v>1</v>
      </c>
      <c r="S267" s="21" t="str">
        <f t="shared" si="5"/>
        <v>Вывод</v>
      </c>
      <c r="T267" s="22">
        <f>IFERROR(VLOOKUP(C267,'Заказы за 3 месяца'!A:B,2,0),0)</f>
        <v>0</v>
      </c>
      <c r="U267" s="23"/>
      <c r="V267" s="23">
        <f>VLOOKUP(S267,Сортировка!A:B,2,0)</f>
        <v>11</v>
      </c>
    </row>
    <row r="268" spans="1:22" ht="14.25" customHeight="1" x14ac:dyDescent="0.25">
      <c r="A268" s="13" t="s">
        <v>401</v>
      </c>
      <c r="B268" s="14" t="s">
        <v>567</v>
      </c>
      <c r="C268" s="15">
        <v>47269536</v>
      </c>
      <c r="D268" s="13" t="s">
        <v>33</v>
      </c>
      <c r="E268" s="13" t="s">
        <v>24</v>
      </c>
      <c r="F268" s="13" t="s">
        <v>226</v>
      </c>
      <c r="G268" s="13" t="s">
        <v>568</v>
      </c>
      <c r="H268" s="16">
        <f ca="1">IFERROR(VLOOKUP(C268,'Дни на ВБ'!A:C,3,0),"Нет продаж")</f>
        <v>1404</v>
      </c>
      <c r="I268" s="17">
        <v>0</v>
      </c>
      <c r="J268" s="18">
        <f t="shared" si="0"/>
        <v>0</v>
      </c>
      <c r="K268" s="18">
        <v>0.99999999999999933</v>
      </c>
      <c r="L268" s="19" t="str">
        <f t="shared" si="1"/>
        <v>C</v>
      </c>
      <c r="M268" s="19" t="s">
        <v>114</v>
      </c>
      <c r="N268" s="19" t="b">
        <f t="shared" si="2"/>
        <v>0</v>
      </c>
      <c r="O268" s="19" t="s">
        <v>70</v>
      </c>
      <c r="P268" s="20" t="str">
        <f t="shared" si="3"/>
        <v>CZ</v>
      </c>
      <c r="Q268" s="19" t="str">
        <f>VLOOKUP(C268,'По кабинетам'!B:J,9,0)</f>
        <v>C</v>
      </c>
      <c r="R268" s="20" t="b">
        <f t="shared" si="6"/>
        <v>1</v>
      </c>
      <c r="S268" s="21" t="str">
        <f t="shared" si="5"/>
        <v>Вывод</v>
      </c>
      <c r="T268" s="22">
        <f>IFERROR(VLOOKUP(C268,'Заказы за 3 месяца'!A:B,2,0),0)</f>
        <v>0</v>
      </c>
      <c r="U268" s="23"/>
      <c r="V268" s="23">
        <f>VLOOKUP(S268,Сортировка!A:B,2,0)</f>
        <v>11</v>
      </c>
    </row>
    <row r="269" spans="1:22" ht="14.25" customHeight="1" x14ac:dyDescent="0.25">
      <c r="A269" s="13" t="s">
        <v>401</v>
      </c>
      <c r="B269" s="14" t="s">
        <v>569</v>
      </c>
      <c r="C269" s="15">
        <v>144639849</v>
      </c>
      <c r="D269" s="13" t="s">
        <v>33</v>
      </c>
      <c r="E269" s="13" t="s">
        <v>24</v>
      </c>
      <c r="F269" s="13" t="s">
        <v>226</v>
      </c>
      <c r="G269" s="13" t="s">
        <v>433</v>
      </c>
      <c r="H269" s="16">
        <f ca="1">IFERROR(VLOOKUP(C269,'Дни на ВБ'!A:C,3,0),"Нет продаж")</f>
        <v>913</v>
      </c>
      <c r="I269" s="17">
        <v>0</v>
      </c>
      <c r="J269" s="18">
        <f t="shared" si="0"/>
        <v>0</v>
      </c>
      <c r="K269" s="18">
        <v>0.99999999999999933</v>
      </c>
      <c r="L269" s="19" t="str">
        <f t="shared" si="1"/>
        <v>C</v>
      </c>
      <c r="M269" s="19" t="s">
        <v>114</v>
      </c>
      <c r="N269" s="19" t="b">
        <f t="shared" si="2"/>
        <v>0</v>
      </c>
      <c r="O269" s="19" t="s">
        <v>70</v>
      </c>
      <c r="P269" s="20" t="str">
        <f t="shared" si="3"/>
        <v>CZ</v>
      </c>
      <c r="Q269" s="19" t="str">
        <f>VLOOKUP(C269,'По кабинетам'!B:J,9,0)</f>
        <v>C</v>
      </c>
      <c r="R269" s="20" t="b">
        <f t="shared" si="6"/>
        <v>1</v>
      </c>
      <c r="S269" s="21" t="str">
        <f t="shared" si="5"/>
        <v>Вывод</v>
      </c>
      <c r="T269" s="22">
        <f>IFERROR(VLOOKUP(C269,'Заказы за 3 месяца'!A:B,2,0),0)</f>
        <v>0</v>
      </c>
      <c r="U269" s="23"/>
      <c r="V269" s="23">
        <f>VLOOKUP(S269,Сортировка!A:B,2,0)</f>
        <v>11</v>
      </c>
    </row>
    <row r="270" spans="1:22" ht="14.25" customHeight="1" x14ac:dyDescent="0.25">
      <c r="A270" s="13" t="s">
        <v>401</v>
      </c>
      <c r="B270" s="14">
        <v>930261</v>
      </c>
      <c r="C270" s="15">
        <v>15628686</v>
      </c>
      <c r="D270" s="13" t="s">
        <v>33</v>
      </c>
      <c r="E270" s="13" t="s">
        <v>24</v>
      </c>
      <c r="F270" s="13" t="s">
        <v>226</v>
      </c>
      <c r="G270" s="13" t="s">
        <v>570</v>
      </c>
      <c r="H270" s="16">
        <f ca="1">IFERROR(VLOOKUP(C270,'Дни на ВБ'!A:C,3,0),"Нет продаж")</f>
        <v>1796</v>
      </c>
      <c r="I270" s="17">
        <v>0</v>
      </c>
      <c r="J270" s="18">
        <f t="shared" si="0"/>
        <v>0</v>
      </c>
      <c r="K270" s="18">
        <v>0.99999999999999933</v>
      </c>
      <c r="L270" s="19" t="str">
        <f t="shared" si="1"/>
        <v>C</v>
      </c>
      <c r="M270" s="19" t="s">
        <v>114</v>
      </c>
      <c r="N270" s="19" t="b">
        <f t="shared" si="2"/>
        <v>0</v>
      </c>
      <c r="O270" s="19" t="s">
        <v>70</v>
      </c>
      <c r="P270" s="20" t="str">
        <f t="shared" si="3"/>
        <v>CZ</v>
      </c>
      <c r="Q270" s="19" t="str">
        <f>VLOOKUP(C270,'По кабинетам'!B:J,9,0)</f>
        <v>C</v>
      </c>
      <c r="R270" s="20" t="b">
        <f t="shared" si="6"/>
        <v>1</v>
      </c>
      <c r="S270" s="21" t="str">
        <f t="shared" si="5"/>
        <v>Вывод</v>
      </c>
      <c r="T270" s="22">
        <f>IFERROR(VLOOKUP(C270,'Заказы за 3 месяца'!A:B,2,0),0)</f>
        <v>0</v>
      </c>
      <c r="U270" s="23"/>
      <c r="V270" s="23">
        <f>VLOOKUP(S270,Сортировка!A:B,2,0)</f>
        <v>11</v>
      </c>
    </row>
    <row r="271" spans="1:22" ht="14.25" customHeight="1" x14ac:dyDescent="0.25">
      <c r="A271" s="13" t="s">
        <v>401</v>
      </c>
      <c r="B271" s="14">
        <v>1622841</v>
      </c>
      <c r="C271" s="24">
        <v>297283959</v>
      </c>
      <c r="D271" s="13" t="s">
        <v>33</v>
      </c>
      <c r="E271" s="13" t="s">
        <v>307</v>
      </c>
      <c r="F271" s="13" t="s">
        <v>226</v>
      </c>
      <c r="G271" s="13" t="s">
        <v>571</v>
      </c>
      <c r="H271" s="16">
        <f ca="1">IFERROR(VLOOKUP(C271,'Дни на ВБ'!A:C,3,0),"Нет продаж")</f>
        <v>129</v>
      </c>
      <c r="I271" s="17">
        <v>0</v>
      </c>
      <c r="J271" s="18">
        <f t="shared" si="0"/>
        <v>0</v>
      </c>
      <c r="K271" s="18">
        <v>0.99999999999999933</v>
      </c>
      <c r="L271" s="19" t="str">
        <f t="shared" si="1"/>
        <v>C</v>
      </c>
      <c r="M271" s="19" t="s">
        <v>60</v>
      </c>
      <c r="N271" s="19" t="b">
        <f t="shared" si="2"/>
        <v>1</v>
      </c>
      <c r="O271" s="19" t="s">
        <v>70</v>
      </c>
      <c r="P271" s="20" t="str">
        <f t="shared" si="3"/>
        <v>CZ</v>
      </c>
      <c r="Q271" s="19" t="str">
        <f>VLOOKUP(C271,'По кабинетам'!B:J,9,0)</f>
        <v>C</v>
      </c>
      <c r="R271" s="20" t="b">
        <f t="shared" si="6"/>
        <v>1</v>
      </c>
      <c r="S271" s="21" t="str">
        <f t="shared" si="5"/>
        <v>Вывод</v>
      </c>
      <c r="T271" s="22">
        <f>IFERROR(VLOOKUP(C271,'Заказы за 3 месяца'!A:B,2,0),0)</f>
        <v>0</v>
      </c>
      <c r="U271" s="23"/>
      <c r="V271" s="23">
        <f>VLOOKUP(S271,Сортировка!A:B,2,0)</f>
        <v>11</v>
      </c>
    </row>
    <row r="272" spans="1:22" ht="14.25" customHeight="1" x14ac:dyDescent="0.25">
      <c r="A272" s="13" t="s">
        <v>401</v>
      </c>
      <c r="B272" s="14" t="s">
        <v>572</v>
      </c>
      <c r="C272" s="15">
        <v>113269759</v>
      </c>
      <c r="D272" s="13" t="s">
        <v>33</v>
      </c>
      <c r="E272" s="13" t="s">
        <v>573</v>
      </c>
      <c r="F272" s="13" t="s">
        <v>226</v>
      </c>
      <c r="G272" s="13" t="s">
        <v>574</v>
      </c>
      <c r="H272" s="16">
        <f ca="1">IFERROR(VLOOKUP(C272,'Дни на ВБ'!A:C,3,0),"Нет продаж")</f>
        <v>1155</v>
      </c>
      <c r="I272" s="17">
        <v>0</v>
      </c>
      <c r="J272" s="18">
        <f t="shared" si="0"/>
        <v>0</v>
      </c>
      <c r="K272" s="18">
        <v>0.99999999999999933</v>
      </c>
      <c r="L272" s="19" t="str">
        <f t="shared" si="1"/>
        <v>C</v>
      </c>
      <c r="M272" s="19" t="s">
        <v>114</v>
      </c>
      <c r="N272" s="19" t="b">
        <f t="shared" si="2"/>
        <v>0</v>
      </c>
      <c r="O272" s="19" t="s">
        <v>70</v>
      </c>
      <c r="P272" s="20" t="str">
        <f t="shared" si="3"/>
        <v>CZ</v>
      </c>
      <c r="Q272" s="19" t="str">
        <f>VLOOKUP(C272,'По кабинетам'!B:J,9,0)</f>
        <v>C</v>
      </c>
      <c r="R272" s="20" t="b">
        <f t="shared" si="6"/>
        <v>1</v>
      </c>
      <c r="S272" s="21" t="str">
        <f t="shared" si="5"/>
        <v>Вывод</v>
      </c>
      <c r="T272" s="22">
        <f>IFERROR(VLOOKUP(C272,'Заказы за 3 месяца'!A:B,2,0),0)</f>
        <v>0</v>
      </c>
      <c r="U272" s="23"/>
      <c r="V272" s="23">
        <f>VLOOKUP(S272,Сортировка!A:B,2,0)</f>
        <v>11</v>
      </c>
    </row>
    <row r="273" spans="1:22" ht="14.25" customHeight="1" x14ac:dyDescent="0.25">
      <c r="A273" s="13" t="s">
        <v>401</v>
      </c>
      <c r="B273" s="14" t="s">
        <v>575</v>
      </c>
      <c r="C273" s="24">
        <v>113183223</v>
      </c>
      <c r="D273" s="13" t="s">
        <v>33</v>
      </c>
      <c r="E273" s="13" t="s">
        <v>573</v>
      </c>
      <c r="F273" s="13" t="s">
        <v>226</v>
      </c>
      <c r="G273" s="13" t="s">
        <v>576</v>
      </c>
      <c r="H273" s="16">
        <f ca="1">IFERROR(VLOOKUP(C273,'Дни на ВБ'!A:C,3,0),"Нет продаж")</f>
        <v>1150</v>
      </c>
      <c r="I273" s="17">
        <v>0</v>
      </c>
      <c r="J273" s="18">
        <f t="shared" si="0"/>
        <v>0</v>
      </c>
      <c r="K273" s="18">
        <v>0.99999999999999933</v>
      </c>
      <c r="L273" s="19" t="str">
        <f t="shared" si="1"/>
        <v>C</v>
      </c>
      <c r="M273" s="19" t="s">
        <v>114</v>
      </c>
      <c r="N273" s="19" t="b">
        <f t="shared" si="2"/>
        <v>0</v>
      </c>
      <c r="O273" s="19" t="s">
        <v>70</v>
      </c>
      <c r="P273" s="20" t="str">
        <f t="shared" si="3"/>
        <v>CZ</v>
      </c>
      <c r="Q273" s="19" t="str">
        <f>VLOOKUP(C273,'По кабинетам'!B:J,9,0)</f>
        <v>C</v>
      </c>
      <c r="R273" s="20" t="b">
        <f t="shared" si="6"/>
        <v>1</v>
      </c>
      <c r="S273" s="21" t="str">
        <f t="shared" si="5"/>
        <v>Вывод</v>
      </c>
      <c r="T273" s="22">
        <f>IFERROR(VLOOKUP(C273,'Заказы за 3 месяца'!A:B,2,0),0)</f>
        <v>0</v>
      </c>
      <c r="U273" s="23"/>
      <c r="V273" s="23">
        <f>VLOOKUP(S273,Сортировка!A:B,2,0)</f>
        <v>11</v>
      </c>
    </row>
    <row r="274" spans="1:22" ht="14.25" customHeight="1" x14ac:dyDescent="0.25">
      <c r="A274" s="13" t="s">
        <v>401</v>
      </c>
      <c r="B274" s="14" t="s">
        <v>577</v>
      </c>
      <c r="C274" s="24">
        <v>245099507</v>
      </c>
      <c r="D274" s="13" t="s">
        <v>33</v>
      </c>
      <c r="E274" s="13" t="s">
        <v>24</v>
      </c>
      <c r="F274" s="13" t="s">
        <v>226</v>
      </c>
      <c r="G274" s="13" t="s">
        <v>578</v>
      </c>
      <c r="H274" s="16">
        <f ca="1">IFERROR(VLOOKUP(C274,'Дни на ВБ'!A:C,3,0),"Нет продаж")</f>
        <v>413</v>
      </c>
      <c r="I274" s="17">
        <v>0</v>
      </c>
      <c r="J274" s="18">
        <f t="shared" si="0"/>
        <v>0</v>
      </c>
      <c r="K274" s="18">
        <v>0.99999999999999933</v>
      </c>
      <c r="L274" s="19" t="str">
        <f t="shared" si="1"/>
        <v>C</v>
      </c>
      <c r="M274" s="19">
        <v>0</v>
      </c>
      <c r="N274" s="19" t="b">
        <f t="shared" si="2"/>
        <v>0</v>
      </c>
      <c r="O274" s="19" t="s">
        <v>70</v>
      </c>
      <c r="P274" s="20" t="str">
        <f t="shared" si="3"/>
        <v>CZ</v>
      </c>
      <c r="Q274" s="19" t="str">
        <f>VLOOKUP(C274,'По кабинетам'!B:J,9,0)</f>
        <v>C</v>
      </c>
      <c r="R274" s="20" t="b">
        <f t="shared" si="6"/>
        <v>1</v>
      </c>
      <c r="S274" s="21" t="str">
        <f t="shared" si="5"/>
        <v>Вывод</v>
      </c>
      <c r="T274" s="22">
        <f>IFERROR(VLOOKUP(C274,'Заказы за 3 месяца'!A:B,2,0),0)</f>
        <v>0</v>
      </c>
      <c r="U274" s="23"/>
      <c r="V274" s="23">
        <f>VLOOKUP(S274,Сортировка!A:B,2,0)</f>
        <v>11</v>
      </c>
    </row>
    <row r="275" spans="1:22" ht="14.25" customHeight="1" x14ac:dyDescent="0.25">
      <c r="A275" s="13" t="s">
        <v>401</v>
      </c>
      <c r="B275" s="14">
        <v>1053866</v>
      </c>
      <c r="C275" s="24">
        <v>26299169</v>
      </c>
      <c r="D275" s="13" t="s">
        <v>33</v>
      </c>
      <c r="E275" s="13" t="s">
        <v>356</v>
      </c>
      <c r="F275" s="13" t="s">
        <v>226</v>
      </c>
      <c r="G275" s="13" t="s">
        <v>579</v>
      </c>
      <c r="H275" s="16">
        <f ca="1">IFERROR(VLOOKUP(C275,'Дни на ВБ'!A:C,3,0),"Нет продаж")</f>
        <v>1611</v>
      </c>
      <c r="I275" s="17">
        <v>0</v>
      </c>
      <c r="J275" s="18">
        <f t="shared" si="0"/>
        <v>0</v>
      </c>
      <c r="K275" s="18">
        <v>0.99999999999999933</v>
      </c>
      <c r="L275" s="19" t="str">
        <f t="shared" si="1"/>
        <v>C</v>
      </c>
      <c r="M275" s="19" t="s">
        <v>114</v>
      </c>
      <c r="N275" s="19" t="b">
        <f t="shared" si="2"/>
        <v>0</v>
      </c>
      <c r="O275" s="19" t="s">
        <v>70</v>
      </c>
      <c r="P275" s="20" t="str">
        <f t="shared" si="3"/>
        <v>CZ</v>
      </c>
      <c r="Q275" s="19" t="str">
        <f>VLOOKUP(C275,'По кабинетам'!B:J,9,0)</f>
        <v>C</v>
      </c>
      <c r="R275" s="20" t="b">
        <f t="shared" si="6"/>
        <v>1</v>
      </c>
      <c r="S275" s="21" t="str">
        <f t="shared" si="5"/>
        <v>Вывод</v>
      </c>
      <c r="T275" s="22">
        <f>IFERROR(VLOOKUP(C275,'Заказы за 3 месяца'!A:B,2,0),0)</f>
        <v>0</v>
      </c>
      <c r="U275" s="23"/>
      <c r="V275" s="23">
        <f>VLOOKUP(S275,Сортировка!A:B,2,0)</f>
        <v>11</v>
      </c>
    </row>
    <row r="276" spans="1:22" ht="14.25" customHeight="1" x14ac:dyDescent="0.25">
      <c r="A276" s="13" t="s">
        <v>401</v>
      </c>
      <c r="B276" s="14">
        <v>1475749</v>
      </c>
      <c r="C276" s="15">
        <v>296839064</v>
      </c>
      <c r="D276" s="13" t="s">
        <v>33</v>
      </c>
      <c r="E276" s="13" t="s">
        <v>580</v>
      </c>
      <c r="F276" s="13" t="s">
        <v>226</v>
      </c>
      <c r="G276" s="13" t="s">
        <v>581</v>
      </c>
      <c r="H276" s="16">
        <f ca="1">IFERROR(VLOOKUP(C276,'Дни на ВБ'!A:C,3,0),"Нет продаж")</f>
        <v>268</v>
      </c>
      <c r="I276" s="17">
        <v>0</v>
      </c>
      <c r="J276" s="18">
        <f t="shared" si="0"/>
        <v>0</v>
      </c>
      <c r="K276" s="18">
        <v>0.99999999999999933</v>
      </c>
      <c r="L276" s="19" t="str">
        <f t="shared" si="1"/>
        <v>C</v>
      </c>
      <c r="M276" s="19" t="s">
        <v>114</v>
      </c>
      <c r="N276" s="19" t="b">
        <f t="shared" si="2"/>
        <v>0</v>
      </c>
      <c r="O276" s="19" t="s">
        <v>70</v>
      </c>
      <c r="P276" s="20" t="str">
        <f t="shared" si="3"/>
        <v>CZ</v>
      </c>
      <c r="Q276" s="19" t="str">
        <f>VLOOKUP(C276,'По кабинетам'!B:J,9,0)</f>
        <v>C</v>
      </c>
      <c r="R276" s="20" t="b">
        <f t="shared" si="6"/>
        <v>1</v>
      </c>
      <c r="S276" s="21" t="str">
        <f t="shared" si="5"/>
        <v>Вывод</v>
      </c>
      <c r="T276" s="22">
        <f>IFERROR(VLOOKUP(C276,'Заказы за 3 месяца'!A:B,2,0),0)</f>
        <v>0</v>
      </c>
      <c r="U276" s="23"/>
      <c r="V276" s="23">
        <f>VLOOKUP(S276,Сортировка!A:B,2,0)</f>
        <v>11</v>
      </c>
    </row>
    <row r="277" spans="1:22" ht="14.25" customHeight="1" x14ac:dyDescent="0.25">
      <c r="A277" s="13" t="s">
        <v>401</v>
      </c>
      <c r="B277" s="14" t="s">
        <v>582</v>
      </c>
      <c r="C277" s="24">
        <v>17638681</v>
      </c>
      <c r="D277" s="13" t="s">
        <v>33</v>
      </c>
      <c r="E277" s="13" t="s">
        <v>583</v>
      </c>
      <c r="F277" s="13" t="s">
        <v>226</v>
      </c>
      <c r="G277" s="13" t="s">
        <v>584</v>
      </c>
      <c r="H277" s="16">
        <f ca="1">IFERROR(VLOOKUP(C277,'Дни на ВБ'!A:C,3,0),"Нет продаж")</f>
        <v>1729</v>
      </c>
      <c r="I277" s="17">
        <v>0</v>
      </c>
      <c r="J277" s="18">
        <f t="shared" si="0"/>
        <v>0</v>
      </c>
      <c r="K277" s="18">
        <v>0.99999999999999933</v>
      </c>
      <c r="L277" s="19" t="str">
        <f t="shared" si="1"/>
        <v>C</v>
      </c>
      <c r="M277" s="19" t="s">
        <v>114</v>
      </c>
      <c r="N277" s="19" t="b">
        <f t="shared" si="2"/>
        <v>0</v>
      </c>
      <c r="O277" s="19" t="s">
        <v>70</v>
      </c>
      <c r="P277" s="20" t="str">
        <f t="shared" si="3"/>
        <v>CZ</v>
      </c>
      <c r="Q277" s="19" t="str">
        <f>VLOOKUP(C277,'По кабинетам'!B:J,9,0)</f>
        <v>C</v>
      </c>
      <c r="R277" s="20" t="b">
        <f t="shared" si="6"/>
        <v>1</v>
      </c>
      <c r="S277" s="21" t="str">
        <f t="shared" si="5"/>
        <v>Вывод</v>
      </c>
      <c r="T277" s="22">
        <f>IFERROR(VLOOKUP(C277,'Заказы за 3 месяца'!A:B,2,0),0)</f>
        <v>0</v>
      </c>
      <c r="U277" s="23"/>
      <c r="V277" s="23">
        <f>VLOOKUP(S277,Сортировка!A:B,2,0)</f>
        <v>11</v>
      </c>
    </row>
    <row r="278" spans="1:22" ht="14.25" customHeight="1" x14ac:dyDescent="0.25">
      <c r="A278" s="13" t="s">
        <v>401</v>
      </c>
      <c r="B278" s="14">
        <v>94853</v>
      </c>
      <c r="C278" s="15">
        <v>293440824</v>
      </c>
      <c r="D278" s="13" t="s">
        <v>74</v>
      </c>
      <c r="E278" s="13" t="s">
        <v>307</v>
      </c>
      <c r="F278" s="13" t="s">
        <v>503</v>
      </c>
      <c r="G278" s="13" t="s">
        <v>585</v>
      </c>
      <c r="H278" s="16">
        <f ca="1">IFERROR(VLOOKUP(C278,'Дни на ВБ'!A:C,3,0),"Нет продаж")</f>
        <v>282</v>
      </c>
      <c r="I278" s="17">
        <v>0</v>
      </c>
      <c r="J278" s="18">
        <f t="shared" si="0"/>
        <v>0</v>
      </c>
      <c r="K278" s="18">
        <v>0.99999999999999933</v>
      </c>
      <c r="L278" s="19" t="str">
        <f t="shared" si="1"/>
        <v>C</v>
      </c>
      <c r="M278" s="19">
        <v>0</v>
      </c>
      <c r="N278" s="19" t="b">
        <f t="shared" si="2"/>
        <v>0</v>
      </c>
      <c r="O278" s="19" t="s">
        <v>70</v>
      </c>
      <c r="P278" s="20" t="str">
        <f t="shared" si="3"/>
        <v>CZ</v>
      </c>
      <c r="Q278" s="19" t="str">
        <f>VLOOKUP(C278,'По кабинетам'!B:J,9,0)</f>
        <v>C</v>
      </c>
      <c r="R278" s="20" t="b">
        <f t="shared" si="6"/>
        <v>1</v>
      </c>
      <c r="S278" s="21" t="str">
        <f t="shared" si="5"/>
        <v>Вывод</v>
      </c>
      <c r="T278" s="22">
        <f>IFERROR(VLOOKUP(C278,'Заказы за 3 месяца'!A:B,2,0),0)</f>
        <v>0</v>
      </c>
      <c r="U278" s="23"/>
      <c r="V278" s="23">
        <f>VLOOKUP(S278,Сортировка!A:B,2,0)</f>
        <v>11</v>
      </c>
    </row>
    <row r="279" spans="1:22" ht="14.25" customHeight="1" x14ac:dyDescent="0.25">
      <c r="A279" s="13" t="s">
        <v>586</v>
      </c>
      <c r="B279" s="14" t="s">
        <v>587</v>
      </c>
      <c r="C279" s="24">
        <v>181159572</v>
      </c>
      <c r="D279" s="13" t="s">
        <v>74</v>
      </c>
      <c r="E279" s="13" t="s">
        <v>586</v>
      </c>
      <c r="F279" s="13" t="s">
        <v>588</v>
      </c>
      <c r="G279" s="13" t="s">
        <v>589</v>
      </c>
      <c r="H279" s="16">
        <f ca="1">IFERROR(VLOOKUP(C279,'Дни на ВБ'!A:C,3,0),"Нет продаж")</f>
        <v>702</v>
      </c>
      <c r="I279" s="17">
        <v>2011807</v>
      </c>
      <c r="J279" s="18">
        <f t="shared" si="0"/>
        <v>1.5477518640043684E-2</v>
      </c>
      <c r="K279" s="18">
        <v>0.48327622924828795</v>
      </c>
      <c r="L279" s="19" t="str">
        <f t="shared" si="1"/>
        <v>A</v>
      </c>
      <c r="M279" s="19" t="s">
        <v>36</v>
      </c>
      <c r="N279" s="19" t="b">
        <f t="shared" si="2"/>
        <v>0</v>
      </c>
      <c r="O279" s="19" t="s">
        <v>28</v>
      </c>
      <c r="P279" s="20" t="str">
        <f t="shared" si="3"/>
        <v>AX</v>
      </c>
      <c r="Q279" s="19" t="str">
        <f>VLOOKUP(C279,'По кабинетам'!B:J,9,0)</f>
        <v>A</v>
      </c>
      <c r="R279" s="20" t="b">
        <f t="shared" si="6"/>
        <v>1</v>
      </c>
      <c r="S279" s="21" t="str">
        <f t="shared" ca="1" si="5"/>
        <v>AA</v>
      </c>
      <c r="T279" s="22">
        <f>IFERROR(VLOOKUP(C279,'Заказы за 3 месяца'!A:B,2,0),0)</f>
        <v>4206398</v>
      </c>
      <c r="U279" s="23"/>
      <c r="V279" s="23">
        <f ca="1">VLOOKUP(S279,Сортировка!A:B,2,0)</f>
        <v>1</v>
      </c>
    </row>
    <row r="280" spans="1:22" ht="14.25" customHeight="1" x14ac:dyDescent="0.25">
      <c r="A280" s="13" t="s">
        <v>586</v>
      </c>
      <c r="B280" s="14" t="s">
        <v>590</v>
      </c>
      <c r="C280" s="24">
        <v>403330100</v>
      </c>
      <c r="D280" s="13" t="s">
        <v>74</v>
      </c>
      <c r="E280" s="13" t="s">
        <v>307</v>
      </c>
      <c r="F280" s="13" t="s">
        <v>591</v>
      </c>
      <c r="G280" s="13" t="s">
        <v>592</v>
      </c>
      <c r="H280" s="16">
        <f ca="1">IFERROR(VLOOKUP(C280,'Дни на ВБ'!A:C,3,0),"Нет продаж")</f>
        <v>134</v>
      </c>
      <c r="I280" s="17">
        <v>1781363</v>
      </c>
      <c r="J280" s="18">
        <f t="shared" si="0"/>
        <v>1.3704634210530203E-2</v>
      </c>
      <c r="K280" s="18">
        <v>0.54030442460697503</v>
      </c>
      <c r="L280" s="19" t="str">
        <f t="shared" si="1"/>
        <v>A</v>
      </c>
      <c r="M280" s="19" t="s">
        <v>27</v>
      </c>
      <c r="N280" s="19" t="b">
        <f t="shared" si="2"/>
        <v>1</v>
      </c>
      <c r="O280" s="19" t="s">
        <v>28</v>
      </c>
      <c r="P280" s="20" t="str">
        <f t="shared" si="3"/>
        <v>AX</v>
      </c>
      <c r="Q280" s="19" t="str">
        <f>VLOOKUP(C280,'По кабинетам'!B:J,9,0)</f>
        <v>A</v>
      </c>
      <c r="R280" s="20" t="b">
        <f t="shared" si="6"/>
        <v>1</v>
      </c>
      <c r="S280" s="21" t="str">
        <f t="shared" ca="1" si="5"/>
        <v>AA</v>
      </c>
      <c r="T280" s="22">
        <f>IFERROR(VLOOKUP(C280,'Заказы за 3 месяца'!A:B,2,0),0)</f>
        <v>2650117</v>
      </c>
      <c r="U280" s="23"/>
      <c r="V280" s="23">
        <f ca="1">VLOOKUP(S280,Сортировка!A:B,2,0)</f>
        <v>1</v>
      </c>
    </row>
    <row r="281" spans="1:22" ht="14.25" customHeight="1" x14ac:dyDescent="0.25">
      <c r="A281" s="13" t="s">
        <v>586</v>
      </c>
      <c r="B281" s="14" t="s">
        <v>593</v>
      </c>
      <c r="C281" s="24">
        <v>316801438</v>
      </c>
      <c r="D281" s="13" t="s">
        <v>74</v>
      </c>
      <c r="E281" s="13" t="s">
        <v>586</v>
      </c>
      <c r="F281" s="13" t="s">
        <v>62</v>
      </c>
      <c r="G281" s="13" t="s">
        <v>594</v>
      </c>
      <c r="H281" s="16">
        <f ca="1">IFERROR(VLOOKUP(C281,'Дни на ВБ'!A:C,3,0),"Нет продаж")</f>
        <v>225</v>
      </c>
      <c r="I281" s="17">
        <v>835466</v>
      </c>
      <c r="J281" s="18">
        <f t="shared" si="0"/>
        <v>6.4275253978750132E-3</v>
      </c>
      <c r="K281" s="18">
        <v>0.76110359232280844</v>
      </c>
      <c r="L281" s="19" t="str">
        <f t="shared" si="1"/>
        <v>A</v>
      </c>
      <c r="M281" s="19" t="s">
        <v>60</v>
      </c>
      <c r="N281" s="19" t="b">
        <f t="shared" si="2"/>
        <v>0</v>
      </c>
      <c r="O281" s="19" t="s">
        <v>28</v>
      </c>
      <c r="P281" s="20" t="str">
        <f t="shared" si="3"/>
        <v>AX</v>
      </c>
      <c r="Q281" s="19" t="str">
        <f>VLOOKUP(C281,'По кабинетам'!B:J,9,0)</f>
        <v>A</v>
      </c>
      <c r="R281" s="20" t="b">
        <f t="shared" si="6"/>
        <v>1</v>
      </c>
      <c r="S281" s="21" t="str">
        <f t="shared" ca="1" si="5"/>
        <v>AA</v>
      </c>
      <c r="T281" s="22">
        <f>IFERROR(VLOOKUP(C281,'Заказы за 3 месяца'!A:B,2,0),0)</f>
        <v>1018642</v>
      </c>
      <c r="U281" s="23"/>
      <c r="V281" s="23">
        <f ca="1">VLOOKUP(S281,Сортировка!A:B,2,0)</f>
        <v>1</v>
      </c>
    </row>
    <row r="282" spans="1:22" ht="14.25" customHeight="1" x14ac:dyDescent="0.25">
      <c r="A282" s="13" t="s">
        <v>586</v>
      </c>
      <c r="B282" s="14" t="s">
        <v>595</v>
      </c>
      <c r="C282" s="24">
        <v>403339705</v>
      </c>
      <c r="D282" s="13" t="s">
        <v>74</v>
      </c>
      <c r="E282" s="13" t="s">
        <v>307</v>
      </c>
      <c r="F282" s="13" t="s">
        <v>591</v>
      </c>
      <c r="G282" s="13" t="s">
        <v>596</v>
      </c>
      <c r="H282" s="16">
        <f ca="1">IFERROR(VLOOKUP(C282,'Дни на ВБ'!A:C,3,0),"Нет продаж")</f>
        <v>135</v>
      </c>
      <c r="I282" s="17">
        <v>913252</v>
      </c>
      <c r="J282" s="18">
        <f t="shared" si="0"/>
        <v>7.0259596735955162E-3</v>
      </c>
      <c r="K282" s="18">
        <v>0.73481943665536353</v>
      </c>
      <c r="L282" s="19" t="str">
        <f t="shared" si="1"/>
        <v>A</v>
      </c>
      <c r="M282" s="19" t="s">
        <v>27</v>
      </c>
      <c r="N282" s="19" t="b">
        <f t="shared" si="2"/>
        <v>1</v>
      </c>
      <c r="O282" s="19" t="s">
        <v>37</v>
      </c>
      <c r="P282" s="20" t="str">
        <f t="shared" si="3"/>
        <v>AY</v>
      </c>
      <c r="Q282" s="19" t="str">
        <f>VLOOKUP(C282,'По кабинетам'!B:J,9,0)</f>
        <v>A</v>
      </c>
      <c r="R282" s="20" t="b">
        <f t="shared" si="6"/>
        <v>1</v>
      </c>
      <c r="S282" s="21" t="str">
        <f t="shared" ca="1" si="5"/>
        <v>AA</v>
      </c>
      <c r="T282" s="22">
        <f>IFERROR(VLOOKUP(C282,'Заказы за 3 месяца'!A:B,2,0),0)</f>
        <v>1311974</v>
      </c>
      <c r="U282" s="23"/>
      <c r="V282" s="23">
        <f ca="1">VLOOKUP(S282,Сортировка!A:B,2,0)</f>
        <v>1</v>
      </c>
    </row>
    <row r="283" spans="1:22" ht="14.25" customHeight="1" x14ac:dyDescent="0.25">
      <c r="A283" s="13" t="s">
        <v>586</v>
      </c>
      <c r="B283" s="14" t="s">
        <v>597</v>
      </c>
      <c r="C283" s="15">
        <v>277034230</v>
      </c>
      <c r="D283" s="13" t="s">
        <v>74</v>
      </c>
      <c r="E283" s="13" t="s">
        <v>586</v>
      </c>
      <c r="F283" s="13" t="s">
        <v>598</v>
      </c>
      <c r="G283" s="13" t="s">
        <v>599</v>
      </c>
      <c r="H283" s="16">
        <f ca="1">IFERROR(VLOOKUP(C283,'Дни на ВБ'!A:C,3,0),"Нет продаж")</f>
        <v>311</v>
      </c>
      <c r="I283" s="17">
        <v>850702</v>
      </c>
      <c r="J283" s="18">
        <f t="shared" si="0"/>
        <v>6.5447411516723229E-3</v>
      </c>
      <c r="K283" s="18">
        <v>0.74818928740945878</v>
      </c>
      <c r="L283" s="19" t="str">
        <f t="shared" si="1"/>
        <v>A</v>
      </c>
      <c r="M283" s="19" t="s">
        <v>27</v>
      </c>
      <c r="N283" s="19" t="b">
        <f t="shared" si="2"/>
        <v>1</v>
      </c>
      <c r="O283" s="19" t="s">
        <v>37</v>
      </c>
      <c r="P283" s="20" t="str">
        <f t="shared" si="3"/>
        <v>AY</v>
      </c>
      <c r="Q283" s="19" t="str">
        <f>VLOOKUP(C283,'По кабинетам'!B:J,9,0)</f>
        <v>A</v>
      </c>
      <c r="R283" s="20" t="b">
        <f t="shared" si="6"/>
        <v>1</v>
      </c>
      <c r="S283" s="21" t="str">
        <f t="shared" ca="1" si="5"/>
        <v>AA</v>
      </c>
      <c r="T283" s="22">
        <f>IFERROR(VLOOKUP(C283,'Заказы за 3 месяца'!A:B,2,0),0)</f>
        <v>870246</v>
      </c>
      <c r="U283" s="23"/>
      <c r="V283" s="23">
        <f ca="1">VLOOKUP(S283,Сортировка!A:B,2,0)</f>
        <v>1</v>
      </c>
    </row>
    <row r="284" spans="1:22" ht="14.25" customHeight="1" x14ac:dyDescent="0.25">
      <c r="A284" s="13" t="s">
        <v>586</v>
      </c>
      <c r="B284" s="14" t="s">
        <v>600</v>
      </c>
      <c r="C284" s="24">
        <v>190882936</v>
      </c>
      <c r="D284" s="13" t="s">
        <v>74</v>
      </c>
      <c r="E284" s="13" t="s">
        <v>586</v>
      </c>
      <c r="F284" s="13" t="s">
        <v>588</v>
      </c>
      <c r="G284" s="13" t="s">
        <v>601</v>
      </c>
      <c r="H284" s="16">
        <f ca="1">IFERROR(VLOOKUP(C284,'Дни на ВБ'!A:C,3,0),"Нет продаж")</f>
        <v>658</v>
      </c>
      <c r="I284" s="17">
        <v>727679</v>
      </c>
      <c r="J284" s="18">
        <f t="shared" si="0"/>
        <v>5.598283178489958E-3</v>
      </c>
      <c r="K284" s="18">
        <v>0.78471264230220261</v>
      </c>
      <c r="L284" s="19" t="str">
        <f t="shared" si="1"/>
        <v>A</v>
      </c>
      <c r="M284" s="19" t="s">
        <v>36</v>
      </c>
      <c r="N284" s="19" t="b">
        <f t="shared" si="2"/>
        <v>0</v>
      </c>
      <c r="O284" s="19" t="s">
        <v>37</v>
      </c>
      <c r="P284" s="20" t="str">
        <f t="shared" si="3"/>
        <v>AY</v>
      </c>
      <c r="Q284" s="19" t="str">
        <f>VLOOKUP(C284,'По кабинетам'!B:J,9,0)</f>
        <v>A</v>
      </c>
      <c r="R284" s="20" t="b">
        <f t="shared" si="6"/>
        <v>1</v>
      </c>
      <c r="S284" s="21" t="str">
        <f t="shared" ca="1" si="5"/>
        <v>AA</v>
      </c>
      <c r="T284" s="22">
        <f>IFERROR(VLOOKUP(C284,'Заказы за 3 месяца'!A:B,2,0),0)</f>
        <v>2242619</v>
      </c>
      <c r="U284" s="23"/>
      <c r="V284" s="23">
        <f ca="1">VLOOKUP(S284,Сортировка!A:B,2,0)</f>
        <v>1</v>
      </c>
    </row>
    <row r="285" spans="1:22" ht="14.25" customHeight="1" x14ac:dyDescent="0.25">
      <c r="A285" s="13" t="s">
        <v>586</v>
      </c>
      <c r="B285" s="14" t="s">
        <v>602</v>
      </c>
      <c r="C285" s="24">
        <v>197256813</v>
      </c>
      <c r="D285" s="13" t="s">
        <v>74</v>
      </c>
      <c r="E285" s="13" t="s">
        <v>586</v>
      </c>
      <c r="F285" s="13" t="s">
        <v>603</v>
      </c>
      <c r="G285" s="13" t="s">
        <v>604</v>
      </c>
      <c r="H285" s="16">
        <f ca="1">IFERROR(VLOOKUP(C285,'Дни на ВБ'!A:C,3,0),"Нет продаж")</f>
        <v>632</v>
      </c>
      <c r="I285" s="17">
        <v>1273235</v>
      </c>
      <c r="J285" s="18">
        <f t="shared" si="0"/>
        <v>9.7954318906614893E-3</v>
      </c>
      <c r="K285" s="18">
        <v>0.64356449506813729</v>
      </c>
      <c r="L285" s="19" t="str">
        <f t="shared" si="1"/>
        <v>A</v>
      </c>
      <c r="M285" s="19" t="s">
        <v>36</v>
      </c>
      <c r="N285" s="19" t="b">
        <f t="shared" si="2"/>
        <v>0</v>
      </c>
      <c r="O285" s="19" t="s">
        <v>70</v>
      </c>
      <c r="P285" s="20" t="str">
        <f t="shared" si="3"/>
        <v>AZ</v>
      </c>
      <c r="Q285" s="19" t="str">
        <f>VLOOKUP(C285,'По кабинетам'!B:J,9,0)</f>
        <v>A</v>
      </c>
      <c r="R285" s="20" t="b">
        <f t="shared" si="6"/>
        <v>1</v>
      </c>
      <c r="S285" s="21" t="str">
        <f t="shared" ca="1" si="5"/>
        <v>AA</v>
      </c>
      <c r="T285" s="22">
        <f>IFERROR(VLOOKUP(C285,'Заказы за 3 месяца'!A:B,2,0),0)</f>
        <v>2835146</v>
      </c>
      <c r="U285" s="23"/>
      <c r="V285" s="23">
        <f ca="1">VLOOKUP(S285,Сортировка!A:B,2,0)</f>
        <v>1</v>
      </c>
    </row>
    <row r="286" spans="1:22" ht="14.25" customHeight="1" x14ac:dyDescent="0.25">
      <c r="A286" s="13" t="s">
        <v>586</v>
      </c>
      <c r="B286" s="14" t="s">
        <v>605</v>
      </c>
      <c r="C286" s="24">
        <v>273514132</v>
      </c>
      <c r="D286" s="13" t="s">
        <v>74</v>
      </c>
      <c r="E286" s="13" t="s">
        <v>586</v>
      </c>
      <c r="F286" s="13" t="s">
        <v>453</v>
      </c>
      <c r="G286" s="13" t="s">
        <v>606</v>
      </c>
      <c r="H286" s="16">
        <f ca="1">IFERROR(VLOOKUP(C286,'Дни на ВБ'!A:C,3,0),"Нет продаж")</f>
        <v>320</v>
      </c>
      <c r="I286" s="17">
        <v>940024</v>
      </c>
      <c r="J286" s="18">
        <f t="shared" si="0"/>
        <v>7.2319258169836484E-3</v>
      </c>
      <c r="K286" s="18">
        <v>0.72779347698176799</v>
      </c>
      <c r="L286" s="19" t="str">
        <f t="shared" si="1"/>
        <v>A</v>
      </c>
      <c r="M286" s="19" t="s">
        <v>27</v>
      </c>
      <c r="N286" s="19" t="b">
        <f t="shared" si="2"/>
        <v>1</v>
      </c>
      <c r="O286" s="19" t="s">
        <v>70</v>
      </c>
      <c r="P286" s="20" t="str">
        <f t="shared" si="3"/>
        <v>AZ</v>
      </c>
      <c r="Q286" s="19" t="str">
        <f>VLOOKUP(C286,'По кабинетам'!B:J,9,0)</f>
        <v>A</v>
      </c>
      <c r="R286" s="20" t="b">
        <f t="shared" si="6"/>
        <v>1</v>
      </c>
      <c r="S286" s="21" t="str">
        <f t="shared" ca="1" si="5"/>
        <v>AA</v>
      </c>
      <c r="T286" s="22">
        <f>IFERROR(VLOOKUP(C286,'Заказы за 3 месяца'!A:B,2,0),0)</f>
        <v>1116382</v>
      </c>
      <c r="U286" s="23"/>
      <c r="V286" s="23">
        <f ca="1">VLOOKUP(S286,Сортировка!A:B,2,0)</f>
        <v>1</v>
      </c>
    </row>
    <row r="287" spans="1:22" ht="14.25" customHeight="1" x14ac:dyDescent="0.25">
      <c r="A287" s="13" t="s">
        <v>586</v>
      </c>
      <c r="B287" s="14" t="s">
        <v>607</v>
      </c>
      <c r="C287" s="15">
        <v>273500080</v>
      </c>
      <c r="D287" s="13" t="s">
        <v>74</v>
      </c>
      <c r="E287" s="13" t="s">
        <v>586</v>
      </c>
      <c r="F287" s="13" t="s">
        <v>608</v>
      </c>
      <c r="G287" s="13" t="s">
        <v>609</v>
      </c>
      <c r="H287" s="16">
        <f ca="1">IFERROR(VLOOKUP(C287,'Дни на ВБ'!A:C,3,0),"Нет продаж")</f>
        <v>320</v>
      </c>
      <c r="I287" s="17">
        <v>2817100</v>
      </c>
      <c r="J287" s="18">
        <f t="shared" si="0"/>
        <v>2.1672912839485626E-2</v>
      </c>
      <c r="K287" s="18">
        <v>0.37571598084321001</v>
      </c>
      <c r="L287" s="19" t="str">
        <f t="shared" si="1"/>
        <v>A</v>
      </c>
      <c r="M287" s="19" t="s">
        <v>60</v>
      </c>
      <c r="N287" s="19" t="b">
        <f t="shared" si="2"/>
        <v>0</v>
      </c>
      <c r="O287" s="19" t="s">
        <v>37</v>
      </c>
      <c r="P287" s="20" t="str">
        <f t="shared" si="3"/>
        <v>AY</v>
      </c>
      <c r="Q287" s="19" t="str">
        <f>VLOOKUP(C287,'По кабинетам'!B:J,9,0)</f>
        <v>A</v>
      </c>
      <c r="R287" s="20" t="b">
        <f t="shared" si="6"/>
        <v>1</v>
      </c>
      <c r="S287" s="21" t="str">
        <f t="shared" ca="1" si="5"/>
        <v>Сезон</v>
      </c>
      <c r="T287" s="22">
        <f>IFERROR(VLOOKUP(C287,'Заказы за 3 месяца'!A:B,2,0),0)</f>
        <v>2605478</v>
      </c>
      <c r="U287" s="23"/>
      <c r="V287" s="23">
        <f ca="1">VLOOKUP(S287,Сортировка!A:B,2,0)</f>
        <v>3</v>
      </c>
    </row>
    <row r="288" spans="1:22" ht="14.25" customHeight="1" x14ac:dyDescent="0.25">
      <c r="A288" s="13" t="s">
        <v>586</v>
      </c>
      <c r="B288" s="14">
        <v>57444</v>
      </c>
      <c r="C288" s="15">
        <v>399631072</v>
      </c>
      <c r="D288" s="13" t="s">
        <v>74</v>
      </c>
      <c r="E288" s="13" t="s">
        <v>294</v>
      </c>
      <c r="F288" s="13" t="s">
        <v>610</v>
      </c>
      <c r="G288" s="13" t="s">
        <v>611</v>
      </c>
      <c r="H288" s="16">
        <f ca="1">IFERROR(VLOOKUP(C288,'Дни на ВБ'!A:C,3,0),"Нет продаж")</f>
        <v>140</v>
      </c>
      <c r="I288" s="17">
        <v>2669788</v>
      </c>
      <c r="J288" s="18">
        <f t="shared" si="0"/>
        <v>2.0539591290300186E-2</v>
      </c>
      <c r="K288" s="18">
        <v>0.3962555721335102</v>
      </c>
      <c r="L288" s="19" t="str">
        <f t="shared" si="1"/>
        <v>A</v>
      </c>
      <c r="M288" s="19" t="s">
        <v>27</v>
      </c>
      <c r="N288" s="19" t="b">
        <f t="shared" si="2"/>
        <v>1</v>
      </c>
      <c r="O288" s="19" t="s">
        <v>70</v>
      </c>
      <c r="P288" s="20" t="str">
        <f t="shared" si="3"/>
        <v>AZ</v>
      </c>
      <c r="Q288" s="19" t="str">
        <f>VLOOKUP(C288,'По кабинетам'!B:J,9,0)</f>
        <v>A</v>
      </c>
      <c r="R288" s="20" t="b">
        <f t="shared" si="6"/>
        <v>1</v>
      </c>
      <c r="S288" s="21" t="str">
        <f t="shared" ca="1" si="5"/>
        <v>Сезон</v>
      </c>
      <c r="T288" s="22">
        <f>IFERROR(VLOOKUP(C288,'Заказы за 3 месяца'!A:B,2,0),0)</f>
        <v>5429415</v>
      </c>
      <c r="U288" s="23"/>
      <c r="V288" s="23">
        <f ca="1">VLOOKUP(S288,Сортировка!A:B,2,0)</f>
        <v>3</v>
      </c>
    </row>
    <row r="289" spans="1:22" ht="14.25" customHeight="1" x14ac:dyDescent="0.25">
      <c r="A289" s="13" t="s">
        <v>586</v>
      </c>
      <c r="B289" s="14">
        <v>57165</v>
      </c>
      <c r="C289" s="15">
        <v>30593662</v>
      </c>
      <c r="D289" s="13" t="s">
        <v>74</v>
      </c>
      <c r="E289" s="13" t="s">
        <v>294</v>
      </c>
      <c r="F289" s="13" t="s">
        <v>610</v>
      </c>
      <c r="G289" s="13" t="s">
        <v>612</v>
      </c>
      <c r="H289" s="16">
        <f ca="1">IFERROR(VLOOKUP(C289,'Дни на ВБ'!A:C,3,0),"Нет продаж")</f>
        <v>1556</v>
      </c>
      <c r="I289" s="17">
        <v>950105</v>
      </c>
      <c r="J289" s="18">
        <f t="shared" si="0"/>
        <v>7.309482394433812E-3</v>
      </c>
      <c r="K289" s="18">
        <v>0.72056155116478438</v>
      </c>
      <c r="L289" s="19" t="str">
        <f t="shared" si="1"/>
        <v>A</v>
      </c>
      <c r="M289" s="19" t="s">
        <v>41</v>
      </c>
      <c r="N289" s="19" t="b">
        <f t="shared" si="2"/>
        <v>0</v>
      </c>
      <c r="O289" s="19" t="s">
        <v>70</v>
      </c>
      <c r="P289" s="20" t="str">
        <f t="shared" si="3"/>
        <v>AZ</v>
      </c>
      <c r="Q289" s="19" t="str">
        <f>VLOOKUP(C289,'По кабинетам'!B:J,9,0)</f>
        <v>A</v>
      </c>
      <c r="R289" s="20" t="b">
        <f t="shared" si="6"/>
        <v>1</v>
      </c>
      <c r="S289" s="21" t="str">
        <f t="shared" ca="1" si="5"/>
        <v>Сезон</v>
      </c>
      <c r="T289" s="22">
        <f>IFERROR(VLOOKUP(C289,'Заказы за 3 месяца'!A:B,2,0),0)</f>
        <v>2446219</v>
      </c>
      <c r="U289" s="23"/>
      <c r="V289" s="23">
        <f ca="1">VLOOKUP(S289,Сортировка!A:B,2,0)</f>
        <v>3</v>
      </c>
    </row>
    <row r="290" spans="1:22" ht="14.25" customHeight="1" x14ac:dyDescent="0.25">
      <c r="A290" s="13" t="s">
        <v>586</v>
      </c>
      <c r="B290" s="14">
        <v>1757509</v>
      </c>
      <c r="C290" s="24">
        <v>246638184</v>
      </c>
      <c r="D290" s="13" t="s">
        <v>74</v>
      </c>
      <c r="E290" s="13" t="s">
        <v>586</v>
      </c>
      <c r="F290" s="13" t="s">
        <v>613</v>
      </c>
      <c r="G290" s="13" t="s">
        <v>614</v>
      </c>
      <c r="H290" s="16">
        <f ca="1">IFERROR(VLOOKUP(C290,'Дни на ВБ'!A:C,3,0),"Нет продаж")</f>
        <v>406</v>
      </c>
      <c r="I290" s="17">
        <v>654548</v>
      </c>
      <c r="J290" s="18">
        <f t="shared" si="0"/>
        <v>5.0356614082778884E-3</v>
      </c>
      <c r="K290" s="18">
        <v>0.82198635958211275</v>
      </c>
      <c r="L290" s="19" t="str">
        <f t="shared" si="1"/>
        <v>B</v>
      </c>
      <c r="M290" s="19" t="s">
        <v>41</v>
      </c>
      <c r="N290" s="19" t="b">
        <f t="shared" si="2"/>
        <v>1</v>
      </c>
      <c r="O290" s="19" t="s">
        <v>70</v>
      </c>
      <c r="P290" s="20" t="str">
        <f t="shared" si="3"/>
        <v>BZ</v>
      </c>
      <c r="Q290" s="19" t="str">
        <f>VLOOKUP(C290,'По кабинетам'!B:J,9,0)</f>
        <v>A</v>
      </c>
      <c r="R290" s="20" t="b">
        <f t="shared" si="6"/>
        <v>0</v>
      </c>
      <c r="S290" s="21" t="str">
        <f t="shared" ca="1" si="5"/>
        <v>Сезон</v>
      </c>
      <c r="T290" s="22">
        <f>IFERROR(VLOOKUP(C290,'Заказы за 3 месяца'!A:B,2,0),0)</f>
        <v>1815096</v>
      </c>
      <c r="U290" s="23"/>
      <c r="V290" s="23">
        <f ca="1">VLOOKUP(S290,Сортировка!A:B,2,0)</f>
        <v>3</v>
      </c>
    </row>
    <row r="291" spans="1:22" ht="14.25" customHeight="1" x14ac:dyDescent="0.25">
      <c r="A291" s="13" t="s">
        <v>586</v>
      </c>
      <c r="B291" s="14">
        <v>57114</v>
      </c>
      <c r="C291" s="24">
        <v>30561101</v>
      </c>
      <c r="D291" s="13" t="s">
        <v>74</v>
      </c>
      <c r="E291" s="13" t="s">
        <v>294</v>
      </c>
      <c r="F291" s="13" t="s">
        <v>610</v>
      </c>
      <c r="G291" s="13" t="s">
        <v>615</v>
      </c>
      <c r="H291" s="16">
        <f ca="1">IFERROR(VLOOKUP(C291,'Дни на ВБ'!A:C,3,0),"Нет продаж")</f>
        <v>1556</v>
      </c>
      <c r="I291" s="17">
        <v>584015</v>
      </c>
      <c r="J291" s="18">
        <f t="shared" si="0"/>
        <v>4.4930269397437782E-3</v>
      </c>
      <c r="K291" s="18">
        <v>0.84059529139177869</v>
      </c>
      <c r="L291" s="19" t="str">
        <f t="shared" si="1"/>
        <v>B</v>
      </c>
      <c r="M291" s="19" t="s">
        <v>60</v>
      </c>
      <c r="N291" s="19" t="b">
        <f t="shared" si="2"/>
        <v>0</v>
      </c>
      <c r="O291" s="19" t="s">
        <v>70</v>
      </c>
      <c r="P291" s="20" t="str">
        <f t="shared" si="3"/>
        <v>BZ</v>
      </c>
      <c r="Q291" s="19" t="str">
        <f>VLOOKUP(C291,'По кабинетам'!B:J,9,0)</f>
        <v>A</v>
      </c>
      <c r="R291" s="20" t="b">
        <f t="shared" si="6"/>
        <v>0</v>
      </c>
      <c r="S291" s="21" t="str">
        <f t="shared" ca="1" si="5"/>
        <v>Сезон</v>
      </c>
      <c r="T291" s="22">
        <f>IFERROR(VLOOKUP(C291,'Заказы за 3 месяца'!A:B,2,0),0)</f>
        <v>2465673</v>
      </c>
      <c r="U291" s="23"/>
      <c r="V291" s="23">
        <f ca="1">VLOOKUP(S291,Сортировка!A:B,2,0)</f>
        <v>3</v>
      </c>
    </row>
    <row r="292" spans="1:22" ht="14.25" customHeight="1" x14ac:dyDescent="0.25">
      <c r="A292" s="13" t="s">
        <v>586</v>
      </c>
      <c r="B292" s="14">
        <v>58448</v>
      </c>
      <c r="C292" s="24">
        <v>30590270</v>
      </c>
      <c r="D292" s="13" t="s">
        <v>74</v>
      </c>
      <c r="E292" s="13" t="s">
        <v>294</v>
      </c>
      <c r="F292" s="13" t="s">
        <v>610</v>
      </c>
      <c r="G292" s="13" t="s">
        <v>616</v>
      </c>
      <c r="H292" s="16">
        <f ca="1">IFERROR(VLOOKUP(C292,'Дни на ВБ'!A:C,3,0),"Нет продаж")</f>
        <v>1556</v>
      </c>
      <c r="I292" s="17">
        <v>186832</v>
      </c>
      <c r="J292" s="18">
        <f t="shared" si="0"/>
        <v>1.4373624122774409E-3</v>
      </c>
      <c r="K292" s="18">
        <v>0.95341005369583209</v>
      </c>
      <c r="L292" s="19" t="str">
        <f t="shared" si="1"/>
        <v>C</v>
      </c>
      <c r="M292" s="19" t="s">
        <v>60</v>
      </c>
      <c r="N292" s="19" t="b">
        <f t="shared" si="2"/>
        <v>1</v>
      </c>
      <c r="O292" s="19" t="s">
        <v>70</v>
      </c>
      <c r="P292" s="20" t="str">
        <f t="shared" si="3"/>
        <v>CZ</v>
      </c>
      <c r="Q292" s="19" t="str">
        <f>VLOOKUP(C292,'По кабинетам'!B:J,9,0)</f>
        <v>B</v>
      </c>
      <c r="R292" s="20" t="b">
        <f t="shared" si="6"/>
        <v>0</v>
      </c>
      <c r="S292" s="21" t="str">
        <f t="shared" ca="1" si="5"/>
        <v>Сезон</v>
      </c>
      <c r="T292" s="22">
        <f>IFERROR(VLOOKUP(C292,'Заказы за 3 месяца'!A:B,2,0),0)</f>
        <v>1422644</v>
      </c>
      <c r="U292" s="23"/>
      <c r="V292" s="23">
        <f ca="1">VLOOKUP(S292,Сортировка!A:B,2,0)</f>
        <v>3</v>
      </c>
    </row>
    <row r="293" spans="1:22" ht="14.25" customHeight="1" x14ac:dyDescent="0.25">
      <c r="A293" s="13" t="s">
        <v>586</v>
      </c>
      <c r="B293" s="14">
        <v>57135</v>
      </c>
      <c r="C293" s="24">
        <v>30969871</v>
      </c>
      <c r="D293" s="13" t="s">
        <v>74</v>
      </c>
      <c r="E293" s="13" t="s">
        <v>294</v>
      </c>
      <c r="F293" s="13" t="s">
        <v>610</v>
      </c>
      <c r="G293" s="13" t="s">
        <v>617</v>
      </c>
      <c r="H293" s="16">
        <f ca="1">IFERROR(VLOOKUP(C293,'Дни на ВБ'!A:C,3,0),"Нет продаж")</f>
        <v>1556</v>
      </c>
      <c r="I293" s="17">
        <v>181484</v>
      </c>
      <c r="J293" s="18">
        <f t="shared" si="0"/>
        <v>1.3962184209865497E-3</v>
      </c>
      <c r="K293" s="18">
        <v>0.95480627211681868</v>
      </c>
      <c r="L293" s="19" t="str">
        <f t="shared" si="1"/>
        <v>C</v>
      </c>
      <c r="M293" s="19" t="s">
        <v>60</v>
      </c>
      <c r="N293" s="19" t="b">
        <f t="shared" si="2"/>
        <v>1</v>
      </c>
      <c r="O293" s="19" t="s">
        <v>70</v>
      </c>
      <c r="P293" s="20" t="str">
        <f t="shared" si="3"/>
        <v>CZ</v>
      </c>
      <c r="Q293" s="19" t="str">
        <f>VLOOKUP(C293,'По кабинетам'!B:J,9,0)</f>
        <v>B</v>
      </c>
      <c r="R293" s="20" t="b">
        <f t="shared" si="6"/>
        <v>0</v>
      </c>
      <c r="S293" s="21" t="str">
        <f t="shared" ca="1" si="5"/>
        <v>Сезон</v>
      </c>
      <c r="T293" s="22">
        <f>IFERROR(VLOOKUP(C293,'Заказы за 3 месяца'!A:B,2,0),0)</f>
        <v>999918</v>
      </c>
      <c r="U293" s="23"/>
      <c r="V293" s="23">
        <f ca="1">VLOOKUP(S293,Сортировка!A:B,2,0)</f>
        <v>3</v>
      </c>
    </row>
    <row r="294" spans="1:22" ht="14.25" customHeight="1" x14ac:dyDescent="0.25">
      <c r="A294" s="13" t="s">
        <v>586</v>
      </c>
      <c r="B294" s="14">
        <v>52127</v>
      </c>
      <c r="C294" s="24">
        <v>399391125</v>
      </c>
      <c r="D294" s="13" t="s">
        <v>74</v>
      </c>
      <c r="E294" s="13" t="s">
        <v>294</v>
      </c>
      <c r="F294" s="13" t="s">
        <v>618</v>
      </c>
      <c r="G294" s="13" t="s">
        <v>619</v>
      </c>
      <c r="H294" s="16">
        <f ca="1">IFERROR(VLOOKUP(C294,'Дни на ВБ'!A:C,3,0),"Нет продаж")</f>
        <v>137</v>
      </c>
      <c r="I294" s="17">
        <v>92328</v>
      </c>
      <c r="J294" s="18">
        <f t="shared" si="0"/>
        <v>7.1031085039367748E-4</v>
      </c>
      <c r="K294" s="18">
        <v>0.98151017650618366</v>
      </c>
      <c r="L294" s="19" t="str">
        <f t="shared" si="1"/>
        <v>C</v>
      </c>
      <c r="M294" s="19" t="s">
        <v>60</v>
      </c>
      <c r="N294" s="19" t="b">
        <f t="shared" si="2"/>
        <v>1</v>
      </c>
      <c r="O294" s="19" t="s">
        <v>70</v>
      </c>
      <c r="P294" s="20" t="str">
        <f t="shared" si="3"/>
        <v>CZ</v>
      </c>
      <c r="Q294" s="19" t="str">
        <f>VLOOKUP(C294,'По кабинетам'!B:J,9,0)</f>
        <v>C</v>
      </c>
      <c r="R294" s="20" t="b">
        <f t="shared" si="6"/>
        <v>1</v>
      </c>
      <c r="S294" s="21" t="str">
        <f t="shared" ca="1" si="5"/>
        <v>Сезон</v>
      </c>
      <c r="T294" s="22">
        <f>IFERROR(VLOOKUP(C294,'Заказы за 3 месяца'!A:B,2,0),0)</f>
        <v>269962</v>
      </c>
      <c r="U294" s="23"/>
      <c r="V294" s="23">
        <f ca="1">VLOOKUP(S294,Сортировка!A:B,2,0)</f>
        <v>3</v>
      </c>
    </row>
    <row r="295" spans="1:22" ht="14.25" customHeight="1" x14ac:dyDescent="0.25">
      <c r="A295" s="13" t="s">
        <v>586</v>
      </c>
      <c r="B295" s="14">
        <v>59640</v>
      </c>
      <c r="C295" s="15">
        <v>399382897</v>
      </c>
      <c r="D295" s="13" t="s">
        <v>74</v>
      </c>
      <c r="E295" s="13" t="s">
        <v>294</v>
      </c>
      <c r="F295" s="13" t="s">
        <v>618</v>
      </c>
      <c r="G295" s="13" t="s">
        <v>620</v>
      </c>
      <c r="H295" s="16">
        <f ca="1">IFERROR(VLOOKUP(C295,'Дни на ВБ'!A:C,3,0),"Нет продаж")</f>
        <v>137</v>
      </c>
      <c r="I295" s="17">
        <v>49330</v>
      </c>
      <c r="J295" s="18">
        <f t="shared" si="0"/>
        <v>3.7951254494757939E-4</v>
      </c>
      <c r="K295" s="18">
        <v>0.99057728743358464</v>
      </c>
      <c r="L295" s="19" t="str">
        <f t="shared" si="1"/>
        <v>C</v>
      </c>
      <c r="M295" s="19" t="s">
        <v>60</v>
      </c>
      <c r="N295" s="19" t="b">
        <f t="shared" si="2"/>
        <v>1</v>
      </c>
      <c r="O295" s="19" t="s">
        <v>70</v>
      </c>
      <c r="P295" s="20" t="str">
        <f t="shared" si="3"/>
        <v>CZ</v>
      </c>
      <c r="Q295" s="19" t="str">
        <f>VLOOKUP(C295,'По кабинетам'!B:J,9,0)</f>
        <v>C</v>
      </c>
      <c r="R295" s="20" t="b">
        <f t="shared" si="6"/>
        <v>1</v>
      </c>
      <c r="S295" s="21" t="str">
        <f t="shared" ca="1" si="5"/>
        <v>Сезон</v>
      </c>
      <c r="T295" s="22">
        <f>IFERROR(VLOOKUP(C295,'Заказы за 3 месяца'!A:B,2,0),0)</f>
        <v>269760</v>
      </c>
      <c r="U295" s="23"/>
      <c r="V295" s="23">
        <f ca="1">VLOOKUP(S295,Сортировка!A:B,2,0)</f>
        <v>3</v>
      </c>
    </row>
    <row r="296" spans="1:22" ht="14.25" customHeight="1" x14ac:dyDescent="0.25">
      <c r="A296" s="13" t="s">
        <v>586</v>
      </c>
      <c r="B296" s="14">
        <v>58449</v>
      </c>
      <c r="C296" s="15">
        <v>399655167</v>
      </c>
      <c r="D296" s="13" t="s">
        <v>74</v>
      </c>
      <c r="E296" s="13" t="s">
        <v>294</v>
      </c>
      <c r="F296" s="13" t="s">
        <v>610</v>
      </c>
      <c r="G296" s="13" t="s">
        <v>621</v>
      </c>
      <c r="H296" s="16">
        <f ca="1">IFERROR(VLOOKUP(C296,'Дни на ВБ'!A:C,3,0),"Нет продаж")</f>
        <v>139</v>
      </c>
      <c r="I296" s="17">
        <v>9015</v>
      </c>
      <c r="J296" s="18">
        <f t="shared" si="0"/>
        <v>6.9355475222023682E-5</v>
      </c>
      <c r="K296" s="18">
        <v>0.99909520147200048</v>
      </c>
      <c r="L296" s="19" t="str">
        <f t="shared" si="1"/>
        <v>C</v>
      </c>
      <c r="M296" s="19" t="s">
        <v>36</v>
      </c>
      <c r="N296" s="19" t="b">
        <f t="shared" si="2"/>
        <v>0</v>
      </c>
      <c r="O296" s="19" t="s">
        <v>70</v>
      </c>
      <c r="P296" s="20" t="str">
        <f t="shared" si="3"/>
        <v>CZ</v>
      </c>
      <c r="Q296" s="19" t="str">
        <f>VLOOKUP(C296,'По кабинетам'!B:J,9,0)</f>
        <v>C</v>
      </c>
      <c r="R296" s="20" t="b">
        <f t="shared" si="6"/>
        <v>1</v>
      </c>
      <c r="S296" s="21" t="str">
        <f t="shared" ca="1" si="5"/>
        <v>Сезон</v>
      </c>
      <c r="T296" s="22">
        <f>IFERROR(VLOOKUP(C296,'Заказы за 3 месяца'!A:B,2,0),0)</f>
        <v>877076</v>
      </c>
      <c r="U296" s="23"/>
      <c r="V296" s="23">
        <f ca="1">VLOOKUP(S296,Сортировка!A:B,2,0)</f>
        <v>3</v>
      </c>
    </row>
    <row r="297" spans="1:22" ht="14.25" customHeight="1" x14ac:dyDescent="0.25">
      <c r="A297" s="13" t="s">
        <v>586</v>
      </c>
      <c r="B297" s="14">
        <v>57403</v>
      </c>
      <c r="C297" s="15">
        <v>418749948</v>
      </c>
      <c r="D297" s="13" t="s">
        <v>74</v>
      </c>
      <c r="E297" s="13" t="s">
        <v>294</v>
      </c>
      <c r="F297" s="13" t="s">
        <v>295</v>
      </c>
      <c r="G297" s="13" t="s">
        <v>622</v>
      </c>
      <c r="H297" s="16">
        <f ca="1">IFERROR(VLOOKUP(C297,'Дни на ВБ'!A:C,3,0),"Нет продаж")</f>
        <v>118</v>
      </c>
      <c r="I297" s="17">
        <v>0</v>
      </c>
      <c r="J297" s="18">
        <f t="shared" si="0"/>
        <v>0</v>
      </c>
      <c r="K297" s="18">
        <v>0.99999999999999933</v>
      </c>
      <c r="L297" s="19" t="str">
        <f t="shared" si="1"/>
        <v>C</v>
      </c>
      <c r="M297" s="19">
        <v>0</v>
      </c>
      <c r="N297" s="19" t="b">
        <f t="shared" si="2"/>
        <v>0</v>
      </c>
      <c r="O297" s="19" t="s">
        <v>70</v>
      </c>
      <c r="P297" s="20" t="str">
        <f t="shared" si="3"/>
        <v>CZ</v>
      </c>
      <c r="Q297" s="19" t="str">
        <f>VLOOKUP(C297,'По кабинетам'!B:J,9,0)</f>
        <v>C</v>
      </c>
      <c r="R297" s="20" t="b">
        <f t="shared" si="6"/>
        <v>1</v>
      </c>
      <c r="S297" s="21" t="str">
        <f t="shared" ca="1" si="5"/>
        <v>Сезон</v>
      </c>
      <c r="T297" s="22">
        <f>IFERROR(VLOOKUP(C297,'Заказы за 3 месяца'!A:B,2,0),0)</f>
        <v>5824</v>
      </c>
      <c r="U297" s="23"/>
      <c r="V297" s="23">
        <f ca="1">VLOOKUP(S297,Сортировка!A:B,2,0)</f>
        <v>3</v>
      </c>
    </row>
    <row r="298" spans="1:22" ht="14.25" customHeight="1" x14ac:dyDescent="0.25">
      <c r="A298" s="13" t="s">
        <v>586</v>
      </c>
      <c r="B298" s="14" t="s">
        <v>623</v>
      </c>
      <c r="C298" s="15">
        <v>174538699</v>
      </c>
      <c r="D298" s="13" t="s">
        <v>74</v>
      </c>
      <c r="E298" s="13" t="s">
        <v>586</v>
      </c>
      <c r="F298" s="13" t="s">
        <v>613</v>
      </c>
      <c r="G298" s="13" t="s">
        <v>624</v>
      </c>
      <c r="H298" s="16">
        <f ca="1">IFERROR(VLOOKUP(C298,'Дни на ВБ'!A:C,3,0),"Нет продаж")</f>
        <v>747</v>
      </c>
      <c r="I298" s="17">
        <v>0</v>
      </c>
      <c r="J298" s="18">
        <f t="shared" si="0"/>
        <v>0</v>
      </c>
      <c r="K298" s="18">
        <v>0.99999999999999933</v>
      </c>
      <c r="L298" s="19" t="str">
        <f t="shared" si="1"/>
        <v>C</v>
      </c>
      <c r="M298" s="19">
        <v>0</v>
      </c>
      <c r="N298" s="19" t="b">
        <f t="shared" si="2"/>
        <v>0</v>
      </c>
      <c r="O298" s="19" t="s">
        <v>70</v>
      </c>
      <c r="P298" s="20" t="str">
        <f t="shared" si="3"/>
        <v>CZ</v>
      </c>
      <c r="Q298" s="19" t="str">
        <f>VLOOKUP(C298,'По кабинетам'!B:J,9,0)</f>
        <v>C</v>
      </c>
      <c r="R298" s="20" t="b">
        <f t="shared" si="6"/>
        <v>1</v>
      </c>
      <c r="S298" s="21" t="str">
        <f t="shared" ca="1" si="5"/>
        <v>Сезон</v>
      </c>
      <c r="T298" s="22">
        <f>IFERROR(VLOOKUP(C298,'Заказы за 3 месяца'!A:B,2,0),0)</f>
        <v>866</v>
      </c>
      <c r="U298" s="23"/>
      <c r="V298" s="23">
        <f ca="1">VLOOKUP(S298,Сортировка!A:B,2,0)</f>
        <v>3</v>
      </c>
    </row>
    <row r="299" spans="1:22" ht="14.25" customHeight="1" x14ac:dyDescent="0.25">
      <c r="A299" s="13" t="s">
        <v>586</v>
      </c>
      <c r="B299" s="14">
        <v>958569</v>
      </c>
      <c r="C299" s="24">
        <v>486575472</v>
      </c>
      <c r="D299" s="13" t="s">
        <v>74</v>
      </c>
      <c r="E299" s="13" t="s">
        <v>307</v>
      </c>
      <c r="F299" s="13" t="s">
        <v>625</v>
      </c>
      <c r="G299" s="13" t="s">
        <v>626</v>
      </c>
      <c r="H299" s="16">
        <f ca="1">IFERROR(VLOOKUP(C299,'Дни на ВБ'!A:C,3,0),"Нет продаж")</f>
        <v>34</v>
      </c>
      <c r="I299" s="17">
        <v>26130</v>
      </c>
      <c r="J299" s="18">
        <f t="shared" si="0"/>
        <v>2.010270180312234E-4</v>
      </c>
      <c r="K299" s="18">
        <v>0.99571221602952653</v>
      </c>
      <c r="L299" s="19" t="str">
        <f t="shared" si="1"/>
        <v>C</v>
      </c>
      <c r="M299" s="19" t="s">
        <v>627</v>
      </c>
      <c r="N299" s="19" t="b">
        <f t="shared" si="2"/>
        <v>0</v>
      </c>
      <c r="O299" s="19" t="s">
        <v>70</v>
      </c>
      <c r="P299" s="20" t="str">
        <f t="shared" si="3"/>
        <v>CZ</v>
      </c>
      <c r="Q299" s="19" t="str">
        <f>VLOOKUP(C299,'По кабинетам'!B:J,9,0)</f>
        <v>C</v>
      </c>
      <c r="R299" s="20" t="b">
        <f t="shared" si="6"/>
        <v>1</v>
      </c>
      <c r="S299" s="21" t="str">
        <f t="shared" si="5"/>
        <v>Новинка</v>
      </c>
      <c r="T299" s="22">
        <f>IFERROR(VLOOKUP(C299,'Заказы за 3 месяца'!A:B,2,0),0)</f>
        <v>36019</v>
      </c>
      <c r="U299" s="23" t="s">
        <v>92</v>
      </c>
      <c r="V299" s="23">
        <f>VLOOKUP(S299,Сортировка!A:B,2,0)</f>
        <v>4</v>
      </c>
    </row>
    <row r="300" spans="1:22" ht="14.25" customHeight="1" x14ac:dyDescent="0.25">
      <c r="A300" s="13" t="s">
        <v>586</v>
      </c>
      <c r="B300" s="14" t="s">
        <v>628</v>
      </c>
      <c r="C300" s="24">
        <v>485198069</v>
      </c>
      <c r="D300" s="13" t="s">
        <v>74</v>
      </c>
      <c r="E300" s="13" t="s">
        <v>307</v>
      </c>
      <c r="F300" s="13" t="s">
        <v>625</v>
      </c>
      <c r="G300" s="13" t="s">
        <v>629</v>
      </c>
      <c r="H300" s="16">
        <f ca="1">IFERROR(VLOOKUP(C300,'Дни на ВБ'!A:C,3,0),"Нет продаж")</f>
        <v>34</v>
      </c>
      <c r="I300" s="17">
        <v>19226</v>
      </c>
      <c r="J300" s="18">
        <f t="shared" si="0"/>
        <v>1.4791218709025262E-4</v>
      </c>
      <c r="K300" s="18">
        <v>0.99708668537359091</v>
      </c>
      <c r="L300" s="19" t="str">
        <f t="shared" si="1"/>
        <v>C</v>
      </c>
      <c r="M300" s="19" t="s">
        <v>627</v>
      </c>
      <c r="N300" s="19" t="b">
        <f t="shared" si="2"/>
        <v>0</v>
      </c>
      <c r="O300" s="19" t="s">
        <v>70</v>
      </c>
      <c r="P300" s="20" t="str">
        <f t="shared" si="3"/>
        <v>CZ</v>
      </c>
      <c r="Q300" s="19" t="str">
        <f>VLOOKUP(C300,'По кабинетам'!B:J,9,0)</f>
        <v>C</v>
      </c>
      <c r="R300" s="20" t="b">
        <f t="shared" si="6"/>
        <v>1</v>
      </c>
      <c r="S300" s="21" t="str">
        <f t="shared" si="5"/>
        <v>Новинка</v>
      </c>
      <c r="T300" s="22">
        <f>IFERROR(VLOOKUP(C300,'Заказы за 3 месяца'!A:B,2,0),0)</f>
        <v>36777</v>
      </c>
      <c r="U300" s="23" t="s">
        <v>92</v>
      </c>
      <c r="V300" s="23">
        <f>VLOOKUP(S300,Сортировка!A:B,2,0)</f>
        <v>4</v>
      </c>
    </row>
    <row r="301" spans="1:22" ht="14.25" customHeight="1" x14ac:dyDescent="0.25">
      <c r="A301" s="13" t="s">
        <v>586</v>
      </c>
      <c r="B301" s="14" t="s">
        <v>630</v>
      </c>
      <c r="C301" s="15">
        <v>273525998</v>
      </c>
      <c r="D301" s="13" t="s">
        <v>74</v>
      </c>
      <c r="E301" s="13" t="s">
        <v>586</v>
      </c>
      <c r="F301" s="13" t="s">
        <v>598</v>
      </c>
      <c r="G301" s="13" t="s">
        <v>631</v>
      </c>
      <c r="H301" s="16">
        <f ca="1">IFERROR(VLOOKUP(C301,'Дни на ВБ'!A:C,3,0),"Нет продаж")</f>
        <v>281</v>
      </c>
      <c r="I301" s="17">
        <v>15596</v>
      </c>
      <c r="J301" s="18">
        <f t="shared" si="0"/>
        <v>1.1998535680118485E-4</v>
      </c>
      <c r="K301" s="18">
        <v>0.99759824643508976</v>
      </c>
      <c r="L301" s="19" t="str">
        <f t="shared" si="1"/>
        <v>C</v>
      </c>
      <c r="M301" s="19" t="s">
        <v>627</v>
      </c>
      <c r="N301" s="19" t="b">
        <f t="shared" si="2"/>
        <v>0</v>
      </c>
      <c r="O301" s="19" t="s">
        <v>70</v>
      </c>
      <c r="P301" s="20" t="str">
        <f t="shared" si="3"/>
        <v>CZ</v>
      </c>
      <c r="Q301" s="19" t="str">
        <f>VLOOKUP(C301,'По кабинетам'!B:J,9,0)</f>
        <v>C</v>
      </c>
      <c r="R301" s="20" t="b">
        <f t="shared" si="6"/>
        <v>1</v>
      </c>
      <c r="S301" s="21" t="str">
        <f t="shared" si="5"/>
        <v>Новинка</v>
      </c>
      <c r="T301" s="22">
        <f>IFERROR(VLOOKUP(C301,'Заказы за 3 месяца'!A:B,2,0),0)</f>
        <v>20294</v>
      </c>
      <c r="U301" s="23" t="s">
        <v>92</v>
      </c>
      <c r="V301" s="23">
        <f>VLOOKUP(S301,Сортировка!A:B,2,0)</f>
        <v>4</v>
      </c>
    </row>
    <row r="302" spans="1:22" ht="14.25" customHeight="1" x14ac:dyDescent="0.25">
      <c r="A302" s="13" t="s">
        <v>586</v>
      </c>
      <c r="B302" s="14" t="s">
        <v>632</v>
      </c>
      <c r="C302" s="24">
        <v>460056037</v>
      </c>
      <c r="D302" s="13" t="s">
        <v>74</v>
      </c>
      <c r="E302" s="13" t="s">
        <v>586</v>
      </c>
      <c r="F302" s="13" t="s">
        <v>598</v>
      </c>
      <c r="G302" s="13" t="s">
        <v>633</v>
      </c>
      <c r="H302" s="16">
        <f ca="1">IFERROR(VLOOKUP(C302,'Дни на ВБ'!A:C,3,0),"Нет продаж")</f>
        <v>58</v>
      </c>
      <c r="I302" s="17">
        <v>14454</v>
      </c>
      <c r="J302" s="18">
        <f t="shared" si="0"/>
        <v>1.1119956060556077E-4</v>
      </c>
      <c r="K302" s="18">
        <v>0.99770944599569533</v>
      </c>
      <c r="L302" s="19" t="str">
        <f t="shared" si="1"/>
        <v>C</v>
      </c>
      <c r="M302" s="19" t="s">
        <v>627</v>
      </c>
      <c r="N302" s="19" t="b">
        <f t="shared" si="2"/>
        <v>0</v>
      </c>
      <c r="O302" s="19" t="s">
        <v>70</v>
      </c>
      <c r="P302" s="20" t="str">
        <f t="shared" si="3"/>
        <v>CZ</v>
      </c>
      <c r="Q302" s="19" t="str">
        <f>VLOOKUP(C302,'По кабинетам'!B:J,9,0)</f>
        <v>C</v>
      </c>
      <c r="R302" s="20" t="b">
        <f t="shared" si="6"/>
        <v>1</v>
      </c>
      <c r="S302" s="21" t="str">
        <f t="shared" si="5"/>
        <v>Новинка</v>
      </c>
      <c r="T302" s="22">
        <f>IFERROR(VLOOKUP(C302,'Заказы за 3 месяца'!A:B,2,0),0)</f>
        <v>20160</v>
      </c>
      <c r="U302" s="23" t="s">
        <v>92</v>
      </c>
      <c r="V302" s="23">
        <f>VLOOKUP(S302,Сортировка!A:B,2,0)</f>
        <v>4</v>
      </c>
    </row>
    <row r="303" spans="1:22" ht="14.25" customHeight="1" x14ac:dyDescent="0.25">
      <c r="A303" s="13" t="s">
        <v>586</v>
      </c>
      <c r="B303" s="14" t="s">
        <v>634</v>
      </c>
      <c r="C303" s="15">
        <v>453211281</v>
      </c>
      <c r="D303" s="13" t="s">
        <v>74</v>
      </c>
      <c r="E303" s="13" t="s">
        <v>586</v>
      </c>
      <c r="F303" s="13" t="s">
        <v>635</v>
      </c>
      <c r="G303" s="13" t="s">
        <v>636</v>
      </c>
      <c r="H303" s="16">
        <f ca="1">IFERROR(VLOOKUP(C303,'Дни на ВБ'!A:C,3,0),"Нет продаж")</f>
        <v>73</v>
      </c>
      <c r="I303" s="17">
        <v>8070</v>
      </c>
      <c r="J303" s="18">
        <f t="shared" si="0"/>
        <v>6.2085267336853148E-5</v>
      </c>
      <c r="K303" s="18">
        <v>0.99934935101431432</v>
      </c>
      <c r="L303" s="19" t="str">
        <f t="shared" si="1"/>
        <v>C</v>
      </c>
      <c r="M303" s="19" t="s">
        <v>627</v>
      </c>
      <c r="N303" s="19" t="b">
        <f t="shared" si="2"/>
        <v>0</v>
      </c>
      <c r="O303" s="19" t="s">
        <v>70</v>
      </c>
      <c r="P303" s="20" t="str">
        <f t="shared" si="3"/>
        <v>CZ</v>
      </c>
      <c r="Q303" s="19" t="str">
        <f>VLOOKUP(C303,'По кабинетам'!B:J,9,0)</f>
        <v>C</v>
      </c>
      <c r="R303" s="20" t="b">
        <f t="shared" si="6"/>
        <v>1</v>
      </c>
      <c r="S303" s="21" t="str">
        <f t="shared" si="5"/>
        <v>Новинка</v>
      </c>
      <c r="T303" s="22">
        <f>IFERROR(VLOOKUP(C303,'Заказы за 3 месяца'!A:B,2,0),0)</f>
        <v>10731</v>
      </c>
      <c r="U303" s="23" t="s">
        <v>92</v>
      </c>
      <c r="V303" s="23">
        <f>VLOOKUP(S303,Сортировка!A:B,2,0)</f>
        <v>4</v>
      </c>
    </row>
    <row r="304" spans="1:22" ht="14.25" customHeight="1" x14ac:dyDescent="0.25">
      <c r="A304" s="13" t="s">
        <v>586</v>
      </c>
      <c r="B304" s="14">
        <v>892707</v>
      </c>
      <c r="C304" s="24">
        <v>486573541</v>
      </c>
      <c r="D304" s="13" t="s">
        <v>74</v>
      </c>
      <c r="E304" s="13" t="s">
        <v>307</v>
      </c>
      <c r="F304" s="13" t="s">
        <v>625</v>
      </c>
      <c r="G304" s="13" t="s">
        <v>637</v>
      </c>
      <c r="H304" s="16">
        <f ca="1">IFERROR(VLOOKUP(C304,'Дни на ВБ'!A:C,3,0),"Нет продаж")</f>
        <v>34</v>
      </c>
      <c r="I304" s="17">
        <v>7133</v>
      </c>
      <c r="J304" s="18">
        <f t="shared" si="0"/>
        <v>5.4876606185102048E-5</v>
      </c>
      <c r="K304" s="18">
        <v>0.99951568875472196</v>
      </c>
      <c r="L304" s="19" t="str">
        <f t="shared" si="1"/>
        <v>C</v>
      </c>
      <c r="M304" s="19" t="s">
        <v>627</v>
      </c>
      <c r="N304" s="19" t="b">
        <f t="shared" si="2"/>
        <v>0</v>
      </c>
      <c r="O304" s="19" t="s">
        <v>70</v>
      </c>
      <c r="P304" s="20" t="str">
        <f t="shared" si="3"/>
        <v>CZ</v>
      </c>
      <c r="Q304" s="19" t="str">
        <f>VLOOKUP(C304,'По кабинетам'!B:J,9,0)</f>
        <v>C</v>
      </c>
      <c r="R304" s="20" t="b">
        <f t="shared" si="6"/>
        <v>1</v>
      </c>
      <c r="S304" s="21" t="str">
        <f t="shared" si="5"/>
        <v>Новинка</v>
      </c>
      <c r="T304" s="22">
        <f>IFERROR(VLOOKUP(C304,'Заказы за 3 месяца'!A:B,2,0),0)</f>
        <v>10024</v>
      </c>
      <c r="U304" s="23" t="s">
        <v>92</v>
      </c>
      <c r="V304" s="23">
        <f>VLOOKUP(S304,Сортировка!A:B,2,0)</f>
        <v>4</v>
      </c>
    </row>
    <row r="305" spans="1:22" ht="14.25" customHeight="1" x14ac:dyDescent="0.25">
      <c r="A305" s="13" t="s">
        <v>586</v>
      </c>
      <c r="B305" s="14" t="s">
        <v>638</v>
      </c>
      <c r="C305" s="24">
        <v>453213368</v>
      </c>
      <c r="D305" s="13" t="s">
        <v>74</v>
      </c>
      <c r="E305" s="13" t="s">
        <v>586</v>
      </c>
      <c r="F305" s="13" t="s">
        <v>635</v>
      </c>
      <c r="G305" s="13" t="s">
        <v>639</v>
      </c>
      <c r="H305" s="16">
        <f ca="1">IFERROR(VLOOKUP(C305,'Дни на ВБ'!A:C,3,0),"Нет продаж")</f>
        <v>73</v>
      </c>
      <c r="I305" s="17">
        <v>2648</v>
      </c>
      <c r="J305" s="18">
        <f t="shared" si="0"/>
        <v>2.0371968761832359E-5</v>
      </c>
      <c r="K305" s="18">
        <v>0.99985759624555026</v>
      </c>
      <c r="L305" s="19" t="str">
        <f t="shared" si="1"/>
        <v>C</v>
      </c>
      <c r="M305" s="19" t="s">
        <v>627</v>
      </c>
      <c r="N305" s="19" t="b">
        <f t="shared" si="2"/>
        <v>0</v>
      </c>
      <c r="O305" s="19" t="s">
        <v>70</v>
      </c>
      <c r="P305" s="20" t="str">
        <f t="shared" si="3"/>
        <v>CZ</v>
      </c>
      <c r="Q305" s="19" t="str">
        <f>VLOOKUP(C305,'По кабинетам'!B:J,9,0)</f>
        <v>C</v>
      </c>
      <c r="R305" s="20" t="b">
        <f t="shared" si="6"/>
        <v>1</v>
      </c>
      <c r="S305" s="21" t="str">
        <f t="shared" si="5"/>
        <v>Новинка</v>
      </c>
      <c r="T305" s="22">
        <f>IFERROR(VLOOKUP(C305,'Заказы за 3 месяца'!A:B,2,0),0)</f>
        <v>3234</v>
      </c>
      <c r="U305" s="23" t="s">
        <v>92</v>
      </c>
      <c r="V305" s="23">
        <f>VLOOKUP(S305,Сортировка!A:B,2,0)</f>
        <v>4</v>
      </c>
    </row>
    <row r="306" spans="1:22" ht="14.25" customHeight="1" x14ac:dyDescent="0.25">
      <c r="A306" s="13" t="s">
        <v>586</v>
      </c>
      <c r="B306" s="14">
        <v>1384136</v>
      </c>
      <c r="C306" s="15">
        <v>486570793</v>
      </c>
      <c r="D306" s="13" t="s">
        <v>74</v>
      </c>
      <c r="E306" s="13" t="s">
        <v>307</v>
      </c>
      <c r="F306" s="13" t="s">
        <v>591</v>
      </c>
      <c r="G306" s="13" t="s">
        <v>640</v>
      </c>
      <c r="H306" s="16">
        <f ca="1">IFERROR(VLOOKUP(C306,'Дни на ВБ'!A:C,3,0),"Нет продаж")</f>
        <v>37</v>
      </c>
      <c r="I306" s="17">
        <v>1982</v>
      </c>
      <c r="J306" s="18">
        <f t="shared" si="0"/>
        <v>1.5248203204664553E-5</v>
      </c>
      <c r="K306" s="18">
        <v>0.99991218050475161</v>
      </c>
      <c r="L306" s="19" t="str">
        <f t="shared" si="1"/>
        <v>C</v>
      </c>
      <c r="M306" s="19" t="s">
        <v>627</v>
      </c>
      <c r="N306" s="19" t="b">
        <f t="shared" si="2"/>
        <v>0</v>
      </c>
      <c r="O306" s="19" t="s">
        <v>70</v>
      </c>
      <c r="P306" s="20" t="str">
        <f t="shared" si="3"/>
        <v>CZ</v>
      </c>
      <c r="Q306" s="19" t="str">
        <f>VLOOKUP(C306,'По кабинетам'!B:J,9,0)</f>
        <v>C</v>
      </c>
      <c r="R306" s="20" t="b">
        <f t="shared" si="6"/>
        <v>1</v>
      </c>
      <c r="S306" s="21" t="str">
        <f t="shared" si="5"/>
        <v>Новинка</v>
      </c>
      <c r="T306" s="22">
        <f>IFERROR(VLOOKUP(C306,'Заказы за 3 месяца'!A:B,2,0),0)</f>
        <v>1675</v>
      </c>
      <c r="U306" s="23" t="s">
        <v>92</v>
      </c>
      <c r="V306" s="23">
        <f>VLOOKUP(S306,Сортировка!A:B,2,0)</f>
        <v>4</v>
      </c>
    </row>
    <row r="307" spans="1:22" ht="14.25" customHeight="1" x14ac:dyDescent="0.25">
      <c r="A307" s="13" t="s">
        <v>586</v>
      </c>
      <c r="B307" s="14" t="s">
        <v>641</v>
      </c>
      <c r="C307" s="24">
        <v>453209328</v>
      </c>
      <c r="D307" s="13" t="s">
        <v>74</v>
      </c>
      <c r="E307" s="13" t="s">
        <v>586</v>
      </c>
      <c r="F307" s="13" t="s">
        <v>635</v>
      </c>
      <c r="G307" s="13" t="s">
        <v>642</v>
      </c>
      <c r="H307" s="16">
        <f ca="1">IFERROR(VLOOKUP(C307,'Дни на ВБ'!A:C,3,0),"Нет продаж")</f>
        <v>73</v>
      </c>
      <c r="I307" s="17">
        <v>1620</v>
      </c>
      <c r="J307" s="18">
        <f t="shared" si="0"/>
        <v>1.2463213517435204E-5</v>
      </c>
      <c r="K307" s="18">
        <v>0.9999385763600469</v>
      </c>
      <c r="L307" s="19" t="str">
        <f t="shared" si="1"/>
        <v>C</v>
      </c>
      <c r="M307" s="19" t="s">
        <v>627</v>
      </c>
      <c r="N307" s="19" t="b">
        <f t="shared" si="2"/>
        <v>0</v>
      </c>
      <c r="O307" s="19" t="s">
        <v>70</v>
      </c>
      <c r="P307" s="20" t="str">
        <f t="shared" si="3"/>
        <v>CZ</v>
      </c>
      <c r="Q307" s="19" t="str">
        <f>VLOOKUP(C307,'По кабинетам'!B:J,9,0)</f>
        <v>C</v>
      </c>
      <c r="R307" s="20" t="b">
        <f t="shared" si="6"/>
        <v>1</v>
      </c>
      <c r="S307" s="21" t="str">
        <f t="shared" si="5"/>
        <v>Новинка</v>
      </c>
      <c r="T307" s="22">
        <f>IFERROR(VLOOKUP(C307,'Заказы за 3 месяца'!A:B,2,0),0)</f>
        <v>1800</v>
      </c>
      <c r="U307" s="23" t="s">
        <v>92</v>
      </c>
      <c r="V307" s="23">
        <f>VLOOKUP(S307,Сортировка!A:B,2,0)</f>
        <v>4</v>
      </c>
    </row>
    <row r="308" spans="1:22" ht="14.25" customHeight="1" x14ac:dyDescent="0.25">
      <c r="A308" s="13" t="s">
        <v>586</v>
      </c>
      <c r="B308" s="14" t="s">
        <v>643</v>
      </c>
      <c r="C308" s="24">
        <v>478456400</v>
      </c>
      <c r="D308" s="13" t="s">
        <v>74</v>
      </c>
      <c r="E308" s="13" t="s">
        <v>586</v>
      </c>
      <c r="F308" s="13" t="s">
        <v>635</v>
      </c>
      <c r="G308" s="13" t="s">
        <v>644</v>
      </c>
      <c r="H308" s="16">
        <f ca="1">IFERROR(VLOOKUP(C308,'Дни на ВБ'!A:C,3,0),"Нет продаж")</f>
        <v>31</v>
      </c>
      <c r="I308" s="17">
        <v>870</v>
      </c>
      <c r="J308" s="18">
        <f t="shared" si="0"/>
        <v>6.6932072593633508E-6</v>
      </c>
      <c r="K308" s="18">
        <v>0.99996771104497928</v>
      </c>
      <c r="L308" s="19" t="str">
        <f t="shared" si="1"/>
        <v>C</v>
      </c>
      <c r="M308" s="19" t="s">
        <v>627</v>
      </c>
      <c r="N308" s="19" t="b">
        <f t="shared" si="2"/>
        <v>0</v>
      </c>
      <c r="O308" s="19" t="s">
        <v>70</v>
      </c>
      <c r="P308" s="20" t="str">
        <f t="shared" si="3"/>
        <v>CZ</v>
      </c>
      <c r="Q308" s="19" t="str">
        <f>VLOOKUP(C308,'По кабинетам'!B:J,9,0)</f>
        <v>C</v>
      </c>
      <c r="R308" s="20" t="b">
        <f t="shared" si="6"/>
        <v>1</v>
      </c>
      <c r="S308" s="21" t="str">
        <f t="shared" si="5"/>
        <v>Новинка</v>
      </c>
      <c r="T308" s="22">
        <f>IFERROR(VLOOKUP(C308,'Заказы за 3 месяца'!A:B,2,0),0)</f>
        <v>870</v>
      </c>
      <c r="U308" s="23" t="s">
        <v>92</v>
      </c>
      <c r="V308" s="23">
        <f>VLOOKUP(S308,Сортировка!A:B,2,0)</f>
        <v>4</v>
      </c>
    </row>
    <row r="309" spans="1:22" ht="14.25" customHeight="1" x14ac:dyDescent="0.25">
      <c r="A309" s="28" t="s">
        <v>586</v>
      </c>
      <c r="B309" s="31">
        <v>10393</v>
      </c>
      <c r="C309" s="32">
        <v>495575782</v>
      </c>
      <c r="D309" s="28" t="s">
        <v>74</v>
      </c>
      <c r="E309" s="28" t="s">
        <v>101</v>
      </c>
      <c r="F309" s="28" t="s">
        <v>645</v>
      </c>
      <c r="G309" s="28" t="s">
        <v>646</v>
      </c>
      <c r="H309" s="16">
        <f ca="1">IFERROR(VLOOKUP(C309,'Дни на ВБ'!A:C,3,0),"Нет продаж")</f>
        <v>28</v>
      </c>
      <c r="I309" s="17">
        <v>0</v>
      </c>
      <c r="J309" s="18">
        <f t="shared" si="0"/>
        <v>0</v>
      </c>
      <c r="K309" s="18">
        <v>0.99999999999999933</v>
      </c>
      <c r="L309" s="19" t="str">
        <f t="shared" si="1"/>
        <v>C</v>
      </c>
      <c r="M309" s="33" t="s">
        <v>627</v>
      </c>
      <c r="N309" s="19" t="b">
        <f t="shared" si="2"/>
        <v>0</v>
      </c>
      <c r="O309" s="19" t="s">
        <v>70</v>
      </c>
      <c r="P309" s="20" t="str">
        <f t="shared" si="3"/>
        <v>CZ</v>
      </c>
      <c r="Q309" s="29" t="s">
        <v>60</v>
      </c>
      <c r="R309" s="20" t="b">
        <f t="shared" si="6"/>
        <v>1</v>
      </c>
      <c r="S309" s="21" t="str">
        <f t="shared" si="5"/>
        <v>Новинка</v>
      </c>
      <c r="T309" s="34">
        <v>4548</v>
      </c>
      <c r="U309" s="23" t="s">
        <v>92</v>
      </c>
      <c r="V309" s="23">
        <f>VLOOKUP(S309,Сортировка!A:B,2,0)</f>
        <v>4</v>
      </c>
    </row>
    <row r="310" spans="1:22" ht="14.25" customHeight="1" x14ac:dyDescent="0.25">
      <c r="A310" s="13" t="s">
        <v>586</v>
      </c>
      <c r="B310" s="14" t="s">
        <v>80</v>
      </c>
      <c r="C310" s="24">
        <v>481238317</v>
      </c>
      <c r="D310" s="13" t="s">
        <v>74</v>
      </c>
      <c r="E310" s="13" t="s">
        <v>24</v>
      </c>
      <c r="F310" s="13" t="s">
        <v>30</v>
      </c>
      <c r="G310" s="13" t="s">
        <v>647</v>
      </c>
      <c r="H310" s="16">
        <f ca="1">IFERROR(VLOOKUP(C310,'Дни на ВБ'!A:C,3,0),"Нет продаж")</f>
        <v>37</v>
      </c>
      <c r="I310" s="17">
        <v>15872</v>
      </c>
      <c r="J310" s="18">
        <f t="shared" si="0"/>
        <v>1.221087191041553E-4</v>
      </c>
      <c r="K310" s="18">
        <v>0.99747826107828863</v>
      </c>
      <c r="L310" s="19" t="str">
        <f t="shared" si="1"/>
        <v>C</v>
      </c>
      <c r="M310" s="19" t="s">
        <v>627</v>
      </c>
      <c r="N310" s="19" t="b">
        <f t="shared" si="2"/>
        <v>0</v>
      </c>
      <c r="O310" s="19" t="s">
        <v>70</v>
      </c>
      <c r="P310" s="20" t="str">
        <f t="shared" si="3"/>
        <v>CZ</v>
      </c>
      <c r="Q310" s="19" t="str">
        <f>VLOOKUP(C310,'По кабинетам'!B:J,9,0)</f>
        <v>C</v>
      </c>
      <c r="R310" s="20" t="b">
        <f t="shared" si="6"/>
        <v>1</v>
      </c>
      <c r="S310" s="21" t="str">
        <f t="shared" si="5"/>
        <v>Новинка</v>
      </c>
      <c r="T310" s="22">
        <f>IFERROR(VLOOKUP(C310,'Заказы за 3 месяца'!A:B,2,0),0)</f>
        <v>1325</v>
      </c>
      <c r="U310" s="27" t="s">
        <v>92</v>
      </c>
      <c r="V310" s="23">
        <f>VLOOKUP(S310,Сортировка!A:B,2,0)</f>
        <v>4</v>
      </c>
    </row>
    <row r="311" spans="1:22" ht="14.25" customHeight="1" x14ac:dyDescent="0.25">
      <c r="A311" s="13" t="s">
        <v>586</v>
      </c>
      <c r="B311" s="14" t="s">
        <v>447</v>
      </c>
      <c r="C311" s="15">
        <v>482100353</v>
      </c>
      <c r="D311" s="35" t="s">
        <v>33</v>
      </c>
      <c r="E311" s="13" t="s">
        <v>24</v>
      </c>
      <c r="F311" s="13" t="s">
        <v>310</v>
      </c>
      <c r="G311" s="13" t="s">
        <v>648</v>
      </c>
      <c r="H311" s="16">
        <f ca="1">IFERROR(VLOOKUP(C311,'Дни на ВБ'!A:C,3,0),"Нет продаж")</f>
        <v>36</v>
      </c>
      <c r="I311" s="17">
        <v>9522</v>
      </c>
      <c r="J311" s="18">
        <f t="shared" si="0"/>
        <v>7.3255999452480266E-5</v>
      </c>
      <c r="K311" s="18">
        <v>0.99888283446833681</v>
      </c>
      <c r="L311" s="19" t="str">
        <f t="shared" si="1"/>
        <v>C</v>
      </c>
      <c r="M311" s="19" t="s">
        <v>627</v>
      </c>
      <c r="N311" s="19" t="b">
        <f t="shared" si="2"/>
        <v>0</v>
      </c>
      <c r="O311" s="19" t="s">
        <v>70</v>
      </c>
      <c r="P311" s="20" t="str">
        <f t="shared" si="3"/>
        <v>CZ</v>
      </c>
      <c r="Q311" s="19" t="str">
        <f>VLOOKUP(C311,'По кабинетам'!B:J,9,0)</f>
        <v>C</v>
      </c>
      <c r="R311" s="20" t="b">
        <f t="shared" si="6"/>
        <v>1</v>
      </c>
      <c r="S311" s="21" t="str">
        <f t="shared" si="5"/>
        <v>Новинка</v>
      </c>
      <c r="T311" s="22">
        <f>IFERROR(VLOOKUP(C311,'Заказы за 3 месяца'!A:B,2,0),0)</f>
        <v>8855</v>
      </c>
      <c r="U311" s="27" t="s">
        <v>92</v>
      </c>
      <c r="V311" s="23">
        <f>VLOOKUP(S311,Сортировка!A:B,2,0)</f>
        <v>4</v>
      </c>
    </row>
    <row r="312" spans="1:22" ht="14.25" customHeight="1" x14ac:dyDescent="0.25">
      <c r="A312" s="13" t="s">
        <v>586</v>
      </c>
      <c r="B312" s="14" t="s">
        <v>415</v>
      </c>
      <c r="C312" s="15">
        <v>482089841</v>
      </c>
      <c r="D312" s="35" t="s">
        <v>33</v>
      </c>
      <c r="E312" s="13" t="s">
        <v>24</v>
      </c>
      <c r="F312" s="13" t="s">
        <v>310</v>
      </c>
      <c r="G312" s="13" t="s">
        <v>648</v>
      </c>
      <c r="H312" s="16">
        <f ca="1">IFERROR(VLOOKUP(C312,'Дни на ВБ'!A:C,3,0),"Нет продаж")</f>
        <v>36</v>
      </c>
      <c r="I312" s="17">
        <v>7254</v>
      </c>
      <c r="J312" s="18">
        <f t="shared" si="0"/>
        <v>5.5807500528070972E-5</v>
      </c>
      <c r="K312" s="18">
        <v>0.99940515851484235</v>
      </c>
      <c r="L312" s="19" t="str">
        <f t="shared" si="1"/>
        <v>C</v>
      </c>
      <c r="M312" s="19" t="s">
        <v>627</v>
      </c>
      <c r="N312" s="19" t="b">
        <f t="shared" si="2"/>
        <v>0</v>
      </c>
      <c r="O312" s="19" t="s">
        <v>70</v>
      </c>
      <c r="P312" s="20" t="str">
        <f t="shared" si="3"/>
        <v>CZ</v>
      </c>
      <c r="Q312" s="19" t="str">
        <f>VLOOKUP(C312,'По кабинетам'!B:J,9,0)</f>
        <v>C</v>
      </c>
      <c r="R312" s="20" t="b">
        <f t="shared" si="6"/>
        <v>1</v>
      </c>
      <c r="S312" s="21" t="str">
        <f t="shared" si="5"/>
        <v>Новинка</v>
      </c>
      <c r="T312" s="22">
        <f>IFERROR(VLOOKUP(C312,'Заказы за 3 месяца'!A:B,2,0),0)</f>
        <v>7533</v>
      </c>
      <c r="U312" s="27" t="s">
        <v>92</v>
      </c>
      <c r="V312" s="23">
        <f>VLOOKUP(S312,Сортировка!A:B,2,0)</f>
        <v>4</v>
      </c>
    </row>
    <row r="313" spans="1:22" ht="14.25" customHeight="1" x14ac:dyDescent="0.25">
      <c r="A313" s="13" t="s">
        <v>586</v>
      </c>
      <c r="B313" s="14" t="s">
        <v>649</v>
      </c>
      <c r="C313" s="24">
        <v>171768570</v>
      </c>
      <c r="D313" s="13" t="s">
        <v>74</v>
      </c>
      <c r="E313" s="13" t="s">
        <v>586</v>
      </c>
      <c r="F313" s="13" t="s">
        <v>650</v>
      </c>
      <c r="G313" s="13" t="s">
        <v>651</v>
      </c>
      <c r="H313" s="16">
        <f ca="1">IFERROR(VLOOKUP(C313,'Дни на ВБ'!A:C,3,0),"Нет продаж")</f>
        <v>759</v>
      </c>
      <c r="I313" s="17">
        <v>613742</v>
      </c>
      <c r="J313" s="18">
        <f t="shared" si="0"/>
        <v>4.7217269077887147E-3</v>
      </c>
      <c r="K313" s="18">
        <v>0.82670808648990146</v>
      </c>
      <c r="L313" s="19" t="str">
        <f t="shared" si="1"/>
        <v>B</v>
      </c>
      <c r="M313" s="19" t="s">
        <v>27</v>
      </c>
      <c r="N313" s="19" t="b">
        <f t="shared" si="2"/>
        <v>0</v>
      </c>
      <c r="O313" s="19" t="s">
        <v>70</v>
      </c>
      <c r="P313" s="20" t="str">
        <f t="shared" si="3"/>
        <v>BZ</v>
      </c>
      <c r="Q313" s="19" t="str">
        <f>VLOOKUP(C313,'По кабинетам'!B:J,9,0)</f>
        <v>A</v>
      </c>
      <c r="R313" s="20" t="b">
        <f t="shared" si="6"/>
        <v>0</v>
      </c>
      <c r="S313" s="21" t="str">
        <f t="shared" ca="1" si="5"/>
        <v>BA</v>
      </c>
      <c r="T313" s="22">
        <f>IFERROR(VLOOKUP(C313,'Заказы за 3 месяца'!A:B,2,0),0)</f>
        <v>1273184</v>
      </c>
      <c r="U313" s="23"/>
      <c r="V313" s="23">
        <f ca="1">VLOOKUP(S313,Сортировка!A:B,2,0)</f>
        <v>5</v>
      </c>
    </row>
    <row r="314" spans="1:22" ht="14.25" customHeight="1" x14ac:dyDescent="0.25">
      <c r="A314" s="13" t="s">
        <v>586</v>
      </c>
      <c r="B314" s="14" t="s">
        <v>652</v>
      </c>
      <c r="C314" s="24">
        <v>273529918</v>
      </c>
      <c r="D314" s="13" t="s">
        <v>74</v>
      </c>
      <c r="E314" s="13" t="s">
        <v>586</v>
      </c>
      <c r="F314" s="13" t="s">
        <v>598</v>
      </c>
      <c r="G314" s="13" t="s">
        <v>653</v>
      </c>
      <c r="H314" s="16">
        <f ca="1">IFERROR(VLOOKUP(C314,'Дни на ВБ'!A:C,3,0),"Нет продаж")</f>
        <v>312</v>
      </c>
      <c r="I314" s="17">
        <v>570806</v>
      </c>
      <c r="J314" s="18">
        <f t="shared" si="0"/>
        <v>4.3914055895266169E-3</v>
      </c>
      <c r="K314" s="18">
        <v>0.84498669698130535</v>
      </c>
      <c r="L314" s="19" t="str">
        <f t="shared" si="1"/>
        <v>B</v>
      </c>
      <c r="M314" s="19" t="s">
        <v>27</v>
      </c>
      <c r="N314" s="19" t="b">
        <f t="shared" si="2"/>
        <v>0</v>
      </c>
      <c r="O314" s="19" t="s">
        <v>37</v>
      </c>
      <c r="P314" s="20" t="str">
        <f t="shared" si="3"/>
        <v>BY</v>
      </c>
      <c r="Q314" s="19" t="str">
        <f>VLOOKUP(C314,'По кабинетам'!B:J,9,0)</f>
        <v>B</v>
      </c>
      <c r="R314" s="20" t="b">
        <f t="shared" si="6"/>
        <v>1</v>
      </c>
      <c r="S314" s="21" t="str">
        <f t="shared" ca="1" si="5"/>
        <v>BB</v>
      </c>
      <c r="T314" s="22">
        <f>IFERROR(VLOOKUP(C314,'Заказы за 3 месяца'!A:B,2,0),0)</f>
        <v>1092329</v>
      </c>
      <c r="U314" s="23"/>
      <c r="V314" s="23">
        <f ca="1">VLOOKUP(S314,Сортировка!A:B,2,0)</f>
        <v>6</v>
      </c>
    </row>
    <row r="315" spans="1:22" ht="14.25" customHeight="1" x14ac:dyDescent="0.25">
      <c r="A315" s="13" t="s">
        <v>586</v>
      </c>
      <c r="B315" s="14" t="s">
        <v>654</v>
      </c>
      <c r="C315" s="24">
        <v>197891321</v>
      </c>
      <c r="D315" s="13" t="s">
        <v>74</v>
      </c>
      <c r="E315" s="13" t="s">
        <v>586</v>
      </c>
      <c r="F315" s="13" t="s">
        <v>625</v>
      </c>
      <c r="G315" s="13" t="s">
        <v>655</v>
      </c>
      <c r="H315" s="16">
        <f ca="1">IFERROR(VLOOKUP(C315,'Дни на ВБ'!A:C,3,0),"Нет продаж")</f>
        <v>626</v>
      </c>
      <c r="I315" s="17">
        <v>506326</v>
      </c>
      <c r="J315" s="18">
        <f t="shared" si="0"/>
        <v>3.8953389181659863E-3</v>
      </c>
      <c r="K315" s="18">
        <v>0.86948310468311574</v>
      </c>
      <c r="L315" s="19" t="str">
        <f t="shared" si="1"/>
        <v>B</v>
      </c>
      <c r="M315" s="19" t="s">
        <v>27</v>
      </c>
      <c r="N315" s="19" t="b">
        <f t="shared" si="2"/>
        <v>0</v>
      </c>
      <c r="O315" s="19" t="s">
        <v>37</v>
      </c>
      <c r="P315" s="20" t="str">
        <f t="shared" si="3"/>
        <v>BY</v>
      </c>
      <c r="Q315" s="19" t="str">
        <f>VLOOKUP(C315,'По кабинетам'!B:J,9,0)</f>
        <v>B</v>
      </c>
      <c r="R315" s="20" t="b">
        <f t="shared" si="6"/>
        <v>1</v>
      </c>
      <c r="S315" s="21" t="str">
        <f t="shared" ca="1" si="5"/>
        <v>BB</v>
      </c>
      <c r="T315" s="22">
        <f>IFERROR(VLOOKUP(C315,'Заказы за 3 месяца'!A:B,2,0),0)</f>
        <v>1237071</v>
      </c>
      <c r="U315" s="23"/>
      <c r="V315" s="23">
        <f ca="1">VLOOKUP(S315,Сортировка!A:B,2,0)</f>
        <v>6</v>
      </c>
    </row>
    <row r="316" spans="1:22" ht="14.25" customHeight="1" x14ac:dyDescent="0.25">
      <c r="A316" s="13" t="s">
        <v>586</v>
      </c>
      <c r="B316" s="14" t="s">
        <v>656</v>
      </c>
      <c r="C316" s="24">
        <v>431627871</v>
      </c>
      <c r="D316" s="13" t="s">
        <v>74</v>
      </c>
      <c r="E316" s="13" t="s">
        <v>307</v>
      </c>
      <c r="F316" s="13" t="s">
        <v>625</v>
      </c>
      <c r="G316" s="13" t="s">
        <v>657</v>
      </c>
      <c r="H316" s="16">
        <f ca="1">IFERROR(VLOOKUP(C316,'Дни на ВБ'!A:C,3,0),"Нет продаж")</f>
        <v>105</v>
      </c>
      <c r="I316" s="17">
        <v>237689</v>
      </c>
      <c r="J316" s="18">
        <f t="shared" si="0"/>
        <v>1.8286226899664546E-3</v>
      </c>
      <c r="K316" s="18">
        <v>0.92911420371821041</v>
      </c>
      <c r="L316" s="19" t="str">
        <f t="shared" si="1"/>
        <v>B</v>
      </c>
      <c r="M316" s="19" t="s">
        <v>41</v>
      </c>
      <c r="N316" s="19" t="b">
        <f t="shared" si="2"/>
        <v>1</v>
      </c>
      <c r="O316" s="19" t="s">
        <v>37</v>
      </c>
      <c r="P316" s="20" t="str">
        <f t="shared" si="3"/>
        <v>BY</v>
      </c>
      <c r="Q316" s="19" t="str">
        <f>VLOOKUP(C316,'По кабинетам'!B:J,9,0)</f>
        <v>B</v>
      </c>
      <c r="R316" s="20" t="b">
        <f t="shared" si="6"/>
        <v>1</v>
      </c>
      <c r="S316" s="21" t="str">
        <f t="shared" ca="1" si="5"/>
        <v>BB</v>
      </c>
      <c r="T316" s="22">
        <f>IFERROR(VLOOKUP(C316,'Заказы за 3 месяца'!A:B,2,0),0)</f>
        <v>460265</v>
      </c>
      <c r="U316" s="23"/>
      <c r="V316" s="23">
        <f ca="1">VLOOKUP(S316,Сортировка!A:B,2,0)</f>
        <v>6</v>
      </c>
    </row>
    <row r="317" spans="1:22" ht="14.25" customHeight="1" x14ac:dyDescent="0.25">
      <c r="A317" s="13" t="s">
        <v>586</v>
      </c>
      <c r="B317" s="14" t="s">
        <v>658</v>
      </c>
      <c r="C317" s="15">
        <v>300904125</v>
      </c>
      <c r="D317" s="13" t="s">
        <v>74</v>
      </c>
      <c r="E317" s="13" t="s">
        <v>586</v>
      </c>
      <c r="F317" s="13" t="s">
        <v>603</v>
      </c>
      <c r="G317" s="13" t="s">
        <v>659</v>
      </c>
      <c r="H317" s="16">
        <f ca="1">IFERROR(VLOOKUP(C317,'Дни на ВБ'!A:C,3,0),"Нет продаж")</f>
        <v>272</v>
      </c>
      <c r="I317" s="17">
        <v>434416</v>
      </c>
      <c r="J317" s="18">
        <f t="shared" si="0"/>
        <v>3.3421107181420568E-3</v>
      </c>
      <c r="K317" s="18">
        <v>0.87992053055007535</v>
      </c>
      <c r="L317" s="19" t="str">
        <f t="shared" si="1"/>
        <v>B</v>
      </c>
      <c r="M317" s="19" t="s">
        <v>36</v>
      </c>
      <c r="N317" s="19" t="b">
        <f t="shared" si="2"/>
        <v>0</v>
      </c>
      <c r="O317" s="19" t="s">
        <v>70</v>
      </c>
      <c r="P317" s="20" t="str">
        <f t="shared" si="3"/>
        <v>BZ</v>
      </c>
      <c r="Q317" s="19" t="str">
        <f>VLOOKUP(C317,'По кабинетам'!B:J,9,0)</f>
        <v>B</v>
      </c>
      <c r="R317" s="20" t="b">
        <f t="shared" si="6"/>
        <v>1</v>
      </c>
      <c r="S317" s="21" t="str">
        <f t="shared" ca="1" si="5"/>
        <v>BB</v>
      </c>
      <c r="T317" s="22">
        <f>IFERROR(VLOOKUP(C317,'Заказы за 3 месяца'!A:B,2,0),0)</f>
        <v>1438674</v>
      </c>
      <c r="U317" s="23"/>
      <c r="V317" s="23">
        <f ca="1">VLOOKUP(S317,Сортировка!A:B,2,0)</f>
        <v>6</v>
      </c>
    </row>
    <row r="318" spans="1:22" ht="14.25" customHeight="1" x14ac:dyDescent="0.25">
      <c r="A318" s="13" t="s">
        <v>586</v>
      </c>
      <c r="B318" s="14" t="s">
        <v>660</v>
      </c>
      <c r="C318" s="15">
        <v>86180716</v>
      </c>
      <c r="D318" s="13" t="s">
        <v>74</v>
      </c>
      <c r="E318" s="13" t="s">
        <v>586</v>
      </c>
      <c r="F318" s="13" t="s">
        <v>603</v>
      </c>
      <c r="G318" s="13" t="s">
        <v>661</v>
      </c>
      <c r="H318" s="16">
        <f ca="1">IFERROR(VLOOKUP(C318,'Дни на ВБ'!A:C,3,0),"Нет продаж")</f>
        <v>1197</v>
      </c>
      <c r="I318" s="17">
        <v>296099</v>
      </c>
      <c r="J318" s="18">
        <f t="shared" si="0"/>
        <v>2.2779907773450908E-3</v>
      </c>
      <c r="K318" s="18">
        <v>0.9111522588635913</v>
      </c>
      <c r="L318" s="19" t="str">
        <f t="shared" si="1"/>
        <v>B</v>
      </c>
      <c r="M318" s="19" t="s">
        <v>41</v>
      </c>
      <c r="N318" s="19" t="b">
        <f t="shared" si="2"/>
        <v>1</v>
      </c>
      <c r="O318" s="19" t="s">
        <v>70</v>
      </c>
      <c r="P318" s="20" t="str">
        <f t="shared" si="3"/>
        <v>BZ</v>
      </c>
      <c r="Q318" s="19" t="str">
        <f>VLOOKUP(C318,'По кабинетам'!B:J,9,0)</f>
        <v>B</v>
      </c>
      <c r="R318" s="20" t="b">
        <f t="shared" si="6"/>
        <v>1</v>
      </c>
      <c r="S318" s="21" t="str">
        <f t="shared" ca="1" si="5"/>
        <v>BB</v>
      </c>
      <c r="T318" s="22">
        <f>IFERROR(VLOOKUP(C318,'Заказы за 3 месяца'!A:B,2,0),0)</f>
        <v>1067750</v>
      </c>
      <c r="U318" s="23"/>
      <c r="V318" s="23">
        <f ca="1">VLOOKUP(S318,Сортировка!A:B,2,0)</f>
        <v>6</v>
      </c>
    </row>
    <row r="319" spans="1:22" ht="14.25" customHeight="1" x14ac:dyDescent="0.25">
      <c r="A319" s="13" t="s">
        <v>586</v>
      </c>
      <c r="B319" s="14">
        <v>1384113</v>
      </c>
      <c r="C319" s="24">
        <v>403325430</v>
      </c>
      <c r="D319" s="13" t="s">
        <v>74</v>
      </c>
      <c r="E319" s="13" t="s">
        <v>307</v>
      </c>
      <c r="F319" s="13" t="s">
        <v>591</v>
      </c>
      <c r="G319" s="13" t="s">
        <v>662</v>
      </c>
      <c r="H319" s="16">
        <f ca="1">IFERROR(VLOOKUP(C319,'Дни на ВБ'!A:C,3,0),"Нет продаж")</f>
        <v>134</v>
      </c>
      <c r="I319" s="17">
        <v>271175</v>
      </c>
      <c r="J319" s="18">
        <f t="shared" si="0"/>
        <v>2.0862419293768467E-3</v>
      </c>
      <c r="K319" s="18">
        <v>0.91548763384568121</v>
      </c>
      <c r="L319" s="19" t="str">
        <f t="shared" si="1"/>
        <v>B</v>
      </c>
      <c r="M319" s="19" t="s">
        <v>60</v>
      </c>
      <c r="N319" s="19" t="b">
        <f t="shared" si="2"/>
        <v>0</v>
      </c>
      <c r="O319" s="19" t="s">
        <v>70</v>
      </c>
      <c r="P319" s="20" t="str">
        <f t="shared" si="3"/>
        <v>BZ</v>
      </c>
      <c r="Q319" s="19" t="str">
        <f>VLOOKUP(C319,'По кабинетам'!B:J,9,0)</f>
        <v>B</v>
      </c>
      <c r="R319" s="20" t="b">
        <f t="shared" si="6"/>
        <v>1</v>
      </c>
      <c r="S319" s="21" t="str">
        <f t="shared" ca="1" si="5"/>
        <v>BB</v>
      </c>
      <c r="T319" s="22">
        <f>IFERROR(VLOOKUP(C319,'Заказы за 3 месяца'!A:B,2,0),0)</f>
        <v>365581</v>
      </c>
      <c r="U319" s="23"/>
      <c r="V319" s="23">
        <f ca="1">VLOOKUP(S319,Сортировка!A:B,2,0)</f>
        <v>6</v>
      </c>
    </row>
    <row r="320" spans="1:22" ht="14.25" customHeight="1" x14ac:dyDescent="0.25">
      <c r="A320" s="13" t="s">
        <v>586</v>
      </c>
      <c r="B320" s="14" t="s">
        <v>663</v>
      </c>
      <c r="C320" s="24">
        <v>299575125</v>
      </c>
      <c r="D320" s="13" t="s">
        <v>74</v>
      </c>
      <c r="E320" s="13" t="s">
        <v>586</v>
      </c>
      <c r="F320" s="13" t="s">
        <v>625</v>
      </c>
      <c r="G320" s="13" t="s">
        <v>637</v>
      </c>
      <c r="H320" s="16">
        <f ca="1">IFERROR(VLOOKUP(C320,'Дни на ВБ'!A:C,3,0),"Нет продаж")</f>
        <v>269</v>
      </c>
      <c r="I320" s="17">
        <v>259245</v>
      </c>
      <c r="J320" s="18">
        <f t="shared" si="0"/>
        <v>1.9944603631651169E-3</v>
      </c>
      <c r="K320" s="18">
        <v>0.92155448769237658</v>
      </c>
      <c r="L320" s="19" t="str">
        <f t="shared" si="1"/>
        <v>B</v>
      </c>
      <c r="M320" s="19" t="s">
        <v>60</v>
      </c>
      <c r="N320" s="19" t="b">
        <f t="shared" si="2"/>
        <v>0</v>
      </c>
      <c r="O320" s="19" t="s">
        <v>70</v>
      </c>
      <c r="P320" s="20" t="str">
        <f t="shared" si="3"/>
        <v>BZ</v>
      </c>
      <c r="Q320" s="19" t="str">
        <f>VLOOKUP(C320,'По кабинетам'!B:J,9,0)</f>
        <v>B</v>
      </c>
      <c r="R320" s="20" t="b">
        <f t="shared" si="6"/>
        <v>1</v>
      </c>
      <c r="S320" s="21" t="str">
        <f t="shared" ca="1" si="5"/>
        <v>BB</v>
      </c>
      <c r="T320" s="22">
        <f>IFERROR(VLOOKUP(C320,'Заказы за 3 месяца'!A:B,2,0),0)</f>
        <v>311864</v>
      </c>
      <c r="U320" s="23"/>
      <c r="V320" s="23">
        <f ca="1">VLOOKUP(S320,Сортировка!A:B,2,0)</f>
        <v>6</v>
      </c>
    </row>
    <row r="321" spans="1:22" ht="14.25" customHeight="1" x14ac:dyDescent="0.25">
      <c r="A321" s="13" t="s">
        <v>586</v>
      </c>
      <c r="B321" s="14">
        <v>10463093</v>
      </c>
      <c r="C321" s="15">
        <v>440401239</v>
      </c>
      <c r="D321" s="13" t="s">
        <v>74</v>
      </c>
      <c r="E321" s="13" t="s">
        <v>225</v>
      </c>
      <c r="F321" s="13" t="s">
        <v>664</v>
      </c>
      <c r="G321" s="13" t="s">
        <v>665</v>
      </c>
      <c r="H321" s="16">
        <f ca="1">IFERROR(VLOOKUP(C321,'Дни на ВБ'!A:C,3,0),"Нет продаж")</f>
        <v>92</v>
      </c>
      <c r="I321" s="17">
        <v>222199</v>
      </c>
      <c r="J321" s="18">
        <f t="shared" si="0"/>
        <v>1.7094528273830772E-3</v>
      </c>
      <c r="K321" s="18">
        <v>0.94137204347956671</v>
      </c>
      <c r="L321" s="19" t="str">
        <f t="shared" si="1"/>
        <v>B</v>
      </c>
      <c r="M321" s="19" t="s">
        <v>41</v>
      </c>
      <c r="N321" s="19" t="b">
        <f t="shared" si="2"/>
        <v>1</v>
      </c>
      <c r="O321" s="19" t="s">
        <v>70</v>
      </c>
      <c r="P321" s="20" t="str">
        <f t="shared" si="3"/>
        <v>BZ</v>
      </c>
      <c r="Q321" s="19" t="str">
        <f>VLOOKUP(C321,'По кабинетам'!B:J,9,0)</f>
        <v>B</v>
      </c>
      <c r="R321" s="20" t="b">
        <f t="shared" si="6"/>
        <v>1</v>
      </c>
      <c r="S321" s="21" t="str">
        <f t="shared" ca="1" si="5"/>
        <v>BB</v>
      </c>
      <c r="T321" s="22">
        <f>IFERROR(VLOOKUP(C321,'Заказы за 3 месяца'!A:B,2,0),0)</f>
        <v>468537</v>
      </c>
      <c r="U321" s="23"/>
      <c r="V321" s="23">
        <f ca="1">VLOOKUP(S321,Сортировка!A:B,2,0)</f>
        <v>6</v>
      </c>
    </row>
    <row r="322" spans="1:22" ht="14.25" customHeight="1" x14ac:dyDescent="0.25">
      <c r="A322" s="13" t="s">
        <v>586</v>
      </c>
      <c r="B322" s="14" t="s">
        <v>666</v>
      </c>
      <c r="C322" s="24">
        <v>85949780</v>
      </c>
      <c r="D322" s="13" t="s">
        <v>74</v>
      </c>
      <c r="E322" s="13" t="s">
        <v>586</v>
      </c>
      <c r="F322" s="13" t="s">
        <v>603</v>
      </c>
      <c r="G322" s="13" t="s">
        <v>667</v>
      </c>
      <c r="H322" s="16">
        <f ca="1">IFERROR(VLOOKUP(C322,'Дни на ВБ'!A:C,3,0),"Нет продаж")</f>
        <v>1198</v>
      </c>
      <c r="I322" s="17">
        <v>170409</v>
      </c>
      <c r="J322" s="18">
        <f t="shared" si="0"/>
        <v>1.3110146619090221E-3</v>
      </c>
      <c r="K322" s="18">
        <v>0.95883061298823169</v>
      </c>
      <c r="L322" s="19" t="str">
        <f t="shared" si="1"/>
        <v>C</v>
      </c>
      <c r="M322" s="19" t="s">
        <v>41</v>
      </c>
      <c r="N322" s="19" t="b">
        <f t="shared" si="2"/>
        <v>0</v>
      </c>
      <c r="O322" s="19" t="s">
        <v>70</v>
      </c>
      <c r="P322" s="20" t="str">
        <f t="shared" si="3"/>
        <v>CZ</v>
      </c>
      <c r="Q322" s="19" t="str">
        <f>VLOOKUP(C322,'По кабинетам'!B:J,9,0)</f>
        <v>B</v>
      </c>
      <c r="R322" s="20" t="b">
        <f t="shared" si="6"/>
        <v>0</v>
      </c>
      <c r="S322" s="21" t="str">
        <f t="shared" ca="1" si="5"/>
        <v>CB</v>
      </c>
      <c r="T322" s="22">
        <f>IFERROR(VLOOKUP(C322,'Заказы за 3 месяца'!A:B,2,0),0)</f>
        <v>613369</v>
      </c>
      <c r="U322" s="23"/>
      <c r="V322" s="23">
        <f ca="1">VLOOKUP(S322,Сортировка!A:B,2,0)</f>
        <v>8</v>
      </c>
    </row>
    <row r="323" spans="1:22" ht="14.25" customHeight="1" x14ac:dyDescent="0.25">
      <c r="A323" s="13" t="s">
        <v>586</v>
      </c>
      <c r="B323" s="14">
        <v>1384115</v>
      </c>
      <c r="C323" s="24">
        <v>403335621</v>
      </c>
      <c r="D323" s="13" t="s">
        <v>74</v>
      </c>
      <c r="E323" s="13" t="s">
        <v>307</v>
      </c>
      <c r="F323" s="13" t="s">
        <v>591</v>
      </c>
      <c r="G323" s="13" t="s">
        <v>668</v>
      </c>
      <c r="H323" s="16">
        <f ca="1">IFERROR(VLOOKUP(C323,'Дни на ВБ'!A:C,3,0),"Нет продаж")</f>
        <v>134</v>
      </c>
      <c r="I323" s="17">
        <v>142507</v>
      </c>
      <c r="J323" s="18">
        <f t="shared" si="0"/>
        <v>1.0963550424253942E-3</v>
      </c>
      <c r="K323" s="18">
        <v>0.96347875308287578</v>
      </c>
      <c r="L323" s="19" t="str">
        <f t="shared" si="1"/>
        <v>C</v>
      </c>
      <c r="M323" s="19" t="s">
        <v>60</v>
      </c>
      <c r="N323" s="19" t="b">
        <f t="shared" si="2"/>
        <v>1</v>
      </c>
      <c r="O323" s="19" t="s">
        <v>37</v>
      </c>
      <c r="P323" s="20" t="str">
        <f t="shared" si="3"/>
        <v>CY</v>
      </c>
      <c r="Q323" s="19" t="str">
        <f>VLOOKUP(C323,'По кабинетам'!B:J,9,0)</f>
        <v>C</v>
      </c>
      <c r="R323" s="20" t="b">
        <f t="shared" si="6"/>
        <v>1</v>
      </c>
      <c r="S323" s="21" t="str">
        <f t="shared" ca="1" si="5"/>
        <v>CC</v>
      </c>
      <c r="T323" s="22">
        <f>IFERROR(VLOOKUP(C323,'Заказы за 3 месяца'!A:B,2,0),0)</f>
        <v>196536</v>
      </c>
      <c r="U323" s="23"/>
      <c r="V323" s="23">
        <f ca="1">VLOOKUP(S323,Сортировка!A:B,2,0)</f>
        <v>9</v>
      </c>
    </row>
    <row r="324" spans="1:22" ht="14.25" customHeight="1" x14ac:dyDescent="0.25">
      <c r="A324" s="13" t="s">
        <v>586</v>
      </c>
      <c r="B324" s="14" t="s">
        <v>669</v>
      </c>
      <c r="C324" s="24">
        <v>303764491</v>
      </c>
      <c r="D324" s="13" t="s">
        <v>74</v>
      </c>
      <c r="E324" s="13" t="s">
        <v>586</v>
      </c>
      <c r="F324" s="13" t="s">
        <v>453</v>
      </c>
      <c r="G324" s="13" t="s">
        <v>670</v>
      </c>
      <c r="H324" s="16">
        <f ca="1">IFERROR(VLOOKUP(C324,'Дни на ВБ'!A:C,3,0),"Нет продаж")</f>
        <v>266</v>
      </c>
      <c r="I324" s="17">
        <v>133894</v>
      </c>
      <c r="J324" s="18">
        <f t="shared" si="0"/>
        <v>1.0300922905576971E-3</v>
      </c>
      <c r="K324" s="18">
        <v>0.96882201737144225</v>
      </c>
      <c r="L324" s="19" t="str">
        <f t="shared" si="1"/>
        <v>C</v>
      </c>
      <c r="M324" s="19" t="s">
        <v>60</v>
      </c>
      <c r="N324" s="19" t="b">
        <f t="shared" si="2"/>
        <v>1</v>
      </c>
      <c r="O324" s="19" t="s">
        <v>37</v>
      </c>
      <c r="P324" s="20" t="str">
        <f t="shared" si="3"/>
        <v>CY</v>
      </c>
      <c r="Q324" s="19" t="str">
        <f>VLOOKUP(C324,'По кабинетам'!B:J,9,0)</f>
        <v>C</v>
      </c>
      <c r="R324" s="20" t="b">
        <f t="shared" si="6"/>
        <v>1</v>
      </c>
      <c r="S324" s="21" t="str">
        <f t="shared" ca="1" si="5"/>
        <v>CC</v>
      </c>
      <c r="T324" s="22">
        <f>IFERROR(VLOOKUP(C324,'Заказы за 3 месяца'!A:B,2,0),0)</f>
        <v>255185</v>
      </c>
      <c r="U324" s="23"/>
      <c r="V324" s="23">
        <f ca="1">VLOOKUP(S324,Сортировка!A:B,2,0)</f>
        <v>9</v>
      </c>
    </row>
    <row r="325" spans="1:22" ht="14.25" customHeight="1" x14ac:dyDescent="0.25">
      <c r="A325" s="13" t="s">
        <v>586</v>
      </c>
      <c r="B325" s="14">
        <v>475786</v>
      </c>
      <c r="C325" s="24">
        <v>376632043</v>
      </c>
      <c r="D325" s="13" t="s">
        <v>74</v>
      </c>
      <c r="E325" s="13" t="s">
        <v>307</v>
      </c>
      <c r="F325" s="13" t="s">
        <v>625</v>
      </c>
      <c r="G325" s="13" t="s">
        <v>671</v>
      </c>
      <c r="H325" s="16">
        <f ca="1">IFERROR(VLOOKUP(C325,'Дни на ВБ'!A:C,3,0),"Нет продаж")</f>
        <v>160</v>
      </c>
      <c r="I325" s="17">
        <v>121771</v>
      </c>
      <c r="J325" s="18">
        <f t="shared" si="0"/>
        <v>9.3682590940222363E-4</v>
      </c>
      <c r="K325" s="18">
        <v>0.97266978835801665</v>
      </c>
      <c r="L325" s="19" t="str">
        <f t="shared" si="1"/>
        <v>C</v>
      </c>
      <c r="M325" s="19" t="s">
        <v>60</v>
      </c>
      <c r="N325" s="19" t="b">
        <f t="shared" si="2"/>
        <v>1</v>
      </c>
      <c r="O325" s="19" t="s">
        <v>37</v>
      </c>
      <c r="P325" s="20" t="str">
        <f t="shared" si="3"/>
        <v>CY</v>
      </c>
      <c r="Q325" s="19" t="str">
        <f>VLOOKUP(C325,'По кабинетам'!B:J,9,0)</f>
        <v>C</v>
      </c>
      <c r="R325" s="20" t="b">
        <f t="shared" si="6"/>
        <v>1</v>
      </c>
      <c r="S325" s="21" t="str">
        <f t="shared" ca="1" si="5"/>
        <v>CC</v>
      </c>
      <c r="T325" s="22">
        <f>IFERROR(VLOOKUP(C325,'Заказы за 3 месяца'!A:B,2,0),0)</f>
        <v>677195</v>
      </c>
      <c r="U325" s="23"/>
      <c r="V325" s="23">
        <f ca="1">VLOOKUP(S325,Сортировка!A:B,2,0)</f>
        <v>9</v>
      </c>
    </row>
    <row r="326" spans="1:22" ht="14.25" customHeight="1" x14ac:dyDescent="0.25">
      <c r="A326" s="13" t="s">
        <v>586</v>
      </c>
      <c r="B326" s="14">
        <v>1399288</v>
      </c>
      <c r="C326" s="15">
        <v>299571660</v>
      </c>
      <c r="D326" s="13" t="s">
        <v>74</v>
      </c>
      <c r="E326" s="13" t="s">
        <v>586</v>
      </c>
      <c r="F326" s="13" t="s">
        <v>625</v>
      </c>
      <c r="G326" s="13" t="s">
        <v>672</v>
      </c>
      <c r="H326" s="16">
        <f ca="1">IFERROR(VLOOKUP(C326,'Дни на ВБ'!A:C,3,0),"Нет продаж")</f>
        <v>269</v>
      </c>
      <c r="I326" s="17">
        <v>108459</v>
      </c>
      <c r="J326" s="18">
        <f t="shared" si="0"/>
        <v>8.3441214499228693E-4</v>
      </c>
      <c r="K326" s="18">
        <v>0.97612067523413582</v>
      </c>
      <c r="L326" s="19" t="str">
        <f t="shared" si="1"/>
        <v>C</v>
      </c>
      <c r="M326" s="19" t="s">
        <v>60</v>
      </c>
      <c r="N326" s="19" t="b">
        <f t="shared" si="2"/>
        <v>1</v>
      </c>
      <c r="O326" s="19" t="s">
        <v>70</v>
      </c>
      <c r="P326" s="20" t="str">
        <f t="shared" si="3"/>
        <v>CZ</v>
      </c>
      <c r="Q326" s="19" t="str">
        <f>VLOOKUP(C326,'По кабинетам'!B:J,9,0)</f>
        <v>C</v>
      </c>
      <c r="R326" s="20" t="b">
        <f t="shared" si="6"/>
        <v>1</v>
      </c>
      <c r="S326" s="21" t="str">
        <f t="shared" ca="1" si="5"/>
        <v>CC</v>
      </c>
      <c r="T326" s="22">
        <f>IFERROR(VLOOKUP(C326,'Заказы за 3 месяца'!A:B,2,0),0)</f>
        <v>775579</v>
      </c>
      <c r="U326" s="23"/>
      <c r="V326" s="23">
        <f ca="1">VLOOKUP(S326,Сортировка!A:B,2,0)</f>
        <v>9</v>
      </c>
    </row>
    <row r="327" spans="1:22" ht="14.25" customHeight="1" x14ac:dyDescent="0.25">
      <c r="A327" s="13" t="s">
        <v>586</v>
      </c>
      <c r="B327" s="14" t="s">
        <v>673</v>
      </c>
      <c r="C327" s="24">
        <v>303765114</v>
      </c>
      <c r="D327" s="13" t="s">
        <v>74</v>
      </c>
      <c r="E327" s="13" t="s">
        <v>586</v>
      </c>
      <c r="F327" s="13" t="s">
        <v>453</v>
      </c>
      <c r="G327" s="13" t="s">
        <v>674</v>
      </c>
      <c r="H327" s="16">
        <f ca="1">IFERROR(VLOOKUP(C327,'Дни на ВБ'!A:C,3,0),"Нет продаж")</f>
        <v>266</v>
      </c>
      <c r="I327" s="17">
        <v>80128</v>
      </c>
      <c r="J327" s="18">
        <f t="shared" si="0"/>
        <v>6.1645208192904208E-4</v>
      </c>
      <c r="K327" s="18">
        <v>0.98543525018993283</v>
      </c>
      <c r="L327" s="19" t="str">
        <f t="shared" si="1"/>
        <v>C</v>
      </c>
      <c r="M327" s="19" t="s">
        <v>60</v>
      </c>
      <c r="N327" s="19" t="b">
        <f t="shared" si="2"/>
        <v>1</v>
      </c>
      <c r="O327" s="19" t="s">
        <v>70</v>
      </c>
      <c r="P327" s="20" t="str">
        <f t="shared" si="3"/>
        <v>CZ</v>
      </c>
      <c r="Q327" s="19" t="str">
        <f>VLOOKUP(C327,'По кабинетам'!B:J,9,0)</f>
        <v>C</v>
      </c>
      <c r="R327" s="20" t="b">
        <f t="shared" si="6"/>
        <v>1</v>
      </c>
      <c r="S327" s="21" t="str">
        <f t="shared" ca="1" si="5"/>
        <v>CC</v>
      </c>
      <c r="T327" s="22">
        <f>IFERROR(VLOOKUP(C327,'Заказы за 3 месяца'!A:B,2,0),0)</f>
        <v>136825</v>
      </c>
      <c r="U327" s="23"/>
      <c r="V327" s="23">
        <f ca="1">VLOOKUP(S327,Сортировка!A:B,2,0)</f>
        <v>9</v>
      </c>
    </row>
    <row r="328" spans="1:22" ht="14.25" customHeight="1" x14ac:dyDescent="0.25">
      <c r="A328" s="13" t="s">
        <v>586</v>
      </c>
      <c r="B328" s="14" t="s">
        <v>675</v>
      </c>
      <c r="C328" s="24">
        <v>152155977</v>
      </c>
      <c r="D328" s="13" t="s">
        <v>74</v>
      </c>
      <c r="E328" s="13" t="s">
        <v>586</v>
      </c>
      <c r="F328" s="13" t="s">
        <v>603</v>
      </c>
      <c r="G328" s="13" t="s">
        <v>676</v>
      </c>
      <c r="H328" s="16">
        <f ca="1">IFERROR(VLOOKUP(C328,'Дни на ВБ'!A:C,3,0),"Нет продаж")</f>
        <v>906</v>
      </c>
      <c r="I328" s="17">
        <v>51678</v>
      </c>
      <c r="J328" s="18">
        <f t="shared" si="0"/>
        <v>3.9757651120618303E-4</v>
      </c>
      <c r="K328" s="18">
        <v>0.98901901646350465</v>
      </c>
      <c r="L328" s="19" t="str">
        <f t="shared" si="1"/>
        <v>C</v>
      </c>
      <c r="M328" s="19" t="s">
        <v>60</v>
      </c>
      <c r="N328" s="19" t="b">
        <f t="shared" si="2"/>
        <v>1</v>
      </c>
      <c r="O328" s="19" t="s">
        <v>70</v>
      </c>
      <c r="P328" s="20" t="str">
        <f t="shared" si="3"/>
        <v>CZ</v>
      </c>
      <c r="Q328" s="19" t="str">
        <f>VLOOKUP(C328,'По кабинетам'!B:J,9,0)</f>
        <v>C</v>
      </c>
      <c r="R328" s="20" t="b">
        <f t="shared" si="6"/>
        <v>1</v>
      </c>
      <c r="S328" s="21" t="str">
        <f t="shared" ca="1" si="5"/>
        <v>CC</v>
      </c>
      <c r="T328" s="22">
        <f>IFERROR(VLOOKUP(C328,'Заказы за 3 месяца'!A:B,2,0),0)</f>
        <v>226082</v>
      </c>
      <c r="U328" s="23"/>
      <c r="V328" s="23">
        <f ca="1">VLOOKUP(S328,Сортировка!A:B,2,0)</f>
        <v>9</v>
      </c>
    </row>
    <row r="329" spans="1:22" ht="14.25" customHeight="1" x14ac:dyDescent="0.25">
      <c r="A329" s="13" t="s">
        <v>586</v>
      </c>
      <c r="B329" s="14" t="s">
        <v>677</v>
      </c>
      <c r="C329" s="15">
        <v>303442333</v>
      </c>
      <c r="D329" s="13" t="s">
        <v>74</v>
      </c>
      <c r="E329" s="13" t="s">
        <v>586</v>
      </c>
      <c r="F329" s="13" t="s">
        <v>603</v>
      </c>
      <c r="G329" s="13" t="s">
        <v>678</v>
      </c>
      <c r="H329" s="16">
        <f ca="1">IFERROR(VLOOKUP(C329,'Дни на ВБ'!A:C,3,0),"Нет продаж")</f>
        <v>263</v>
      </c>
      <c r="I329" s="17">
        <v>47160</v>
      </c>
      <c r="J329" s="18">
        <f t="shared" si="0"/>
        <v>3.6281799350755821E-4</v>
      </c>
      <c r="K329" s="18">
        <v>0.99130740863879774</v>
      </c>
      <c r="L329" s="19" t="str">
        <f t="shared" si="1"/>
        <v>C</v>
      </c>
      <c r="M329" s="19" t="s">
        <v>60</v>
      </c>
      <c r="N329" s="19" t="b">
        <f t="shared" si="2"/>
        <v>1</v>
      </c>
      <c r="O329" s="19" t="s">
        <v>70</v>
      </c>
      <c r="P329" s="20" t="str">
        <f t="shared" si="3"/>
        <v>CZ</v>
      </c>
      <c r="Q329" s="19" t="str">
        <f>VLOOKUP(C329,'По кабинетам'!B:J,9,0)</f>
        <v>C</v>
      </c>
      <c r="R329" s="20" t="b">
        <f t="shared" si="6"/>
        <v>1</v>
      </c>
      <c r="S329" s="21" t="str">
        <f t="shared" ca="1" si="5"/>
        <v>CC</v>
      </c>
      <c r="T329" s="22">
        <f>IFERROR(VLOOKUP(C329,'Заказы за 3 месяца'!A:B,2,0),0)</f>
        <v>216218</v>
      </c>
      <c r="U329" s="23"/>
      <c r="V329" s="23">
        <f ca="1">VLOOKUP(S329,Сортировка!A:B,2,0)</f>
        <v>9</v>
      </c>
    </row>
    <row r="330" spans="1:22" ht="14.25" customHeight="1" x14ac:dyDescent="0.25">
      <c r="A330" s="13" t="s">
        <v>586</v>
      </c>
      <c r="B330" s="14" t="s">
        <v>679</v>
      </c>
      <c r="C330" s="15">
        <v>293320706</v>
      </c>
      <c r="D330" s="13" t="s">
        <v>74</v>
      </c>
      <c r="E330" s="13" t="s">
        <v>307</v>
      </c>
      <c r="F330" s="13" t="s">
        <v>625</v>
      </c>
      <c r="G330" s="13" t="s">
        <v>680</v>
      </c>
      <c r="H330" s="16">
        <f ca="1">IFERROR(VLOOKUP(C330,'Дни на ВБ'!A:C,3,0),"Нет продаж")</f>
        <v>269</v>
      </c>
      <c r="I330" s="17">
        <v>32998</v>
      </c>
      <c r="J330" s="18">
        <f t="shared" si="0"/>
        <v>2.5386488867180674E-4</v>
      </c>
      <c r="K330" s="18">
        <v>0.99416236926858326</v>
      </c>
      <c r="L330" s="19" t="str">
        <f t="shared" si="1"/>
        <v>C</v>
      </c>
      <c r="M330" s="19" t="s">
        <v>60</v>
      </c>
      <c r="N330" s="19" t="b">
        <f t="shared" si="2"/>
        <v>1</v>
      </c>
      <c r="O330" s="19" t="s">
        <v>70</v>
      </c>
      <c r="P330" s="20" t="str">
        <f t="shared" si="3"/>
        <v>CZ</v>
      </c>
      <c r="Q330" s="19" t="str">
        <f>VLOOKUP(C330,'По кабинетам'!B:J,9,0)</f>
        <v>C</v>
      </c>
      <c r="R330" s="20" t="b">
        <f t="shared" si="6"/>
        <v>1</v>
      </c>
      <c r="S330" s="21" t="str">
        <f t="shared" ca="1" si="5"/>
        <v>CC</v>
      </c>
      <c r="T330" s="22">
        <f>IFERROR(VLOOKUP(C330,'Заказы за 3 месяца'!A:B,2,0),0)</f>
        <v>186759</v>
      </c>
      <c r="U330" s="23"/>
      <c r="V330" s="23">
        <f ca="1">VLOOKUP(S330,Сортировка!A:B,2,0)</f>
        <v>9</v>
      </c>
    </row>
    <row r="331" spans="1:22" ht="14.25" customHeight="1" x14ac:dyDescent="0.25">
      <c r="A331" s="13" t="s">
        <v>586</v>
      </c>
      <c r="B331" s="14">
        <v>954118</v>
      </c>
      <c r="C331" s="15">
        <v>376665664</v>
      </c>
      <c r="D331" s="13" t="s">
        <v>74</v>
      </c>
      <c r="E331" s="13" t="s">
        <v>307</v>
      </c>
      <c r="F331" s="13" t="s">
        <v>625</v>
      </c>
      <c r="G331" s="13" t="s">
        <v>681</v>
      </c>
      <c r="H331" s="16">
        <f ca="1">IFERROR(VLOOKUP(C331,'Дни на ВБ'!A:C,3,0),"Нет продаж")</f>
        <v>161</v>
      </c>
      <c r="I331" s="17">
        <v>19842</v>
      </c>
      <c r="J331" s="18">
        <f t="shared" si="0"/>
        <v>1.5265128556354898E-4</v>
      </c>
      <c r="K331" s="18">
        <v>0.9969387731865007</v>
      </c>
      <c r="L331" s="19" t="str">
        <f t="shared" si="1"/>
        <v>C</v>
      </c>
      <c r="M331" s="19" t="s">
        <v>60</v>
      </c>
      <c r="N331" s="19" t="b">
        <f t="shared" si="2"/>
        <v>1</v>
      </c>
      <c r="O331" s="19" t="s">
        <v>70</v>
      </c>
      <c r="P331" s="20" t="str">
        <f t="shared" si="3"/>
        <v>CZ</v>
      </c>
      <c r="Q331" s="19" t="str">
        <f>VLOOKUP(C331,'По кабинетам'!B:J,9,0)</f>
        <v>C</v>
      </c>
      <c r="R331" s="20" t="b">
        <f t="shared" si="6"/>
        <v>1</v>
      </c>
      <c r="S331" s="21" t="str">
        <f t="shared" ca="1" si="5"/>
        <v>CC</v>
      </c>
      <c r="T331" s="22">
        <f>IFERROR(VLOOKUP(C331,'Заказы за 3 месяца'!A:B,2,0),0)</f>
        <v>246210</v>
      </c>
      <c r="U331" s="23"/>
      <c r="V331" s="23">
        <f ca="1">VLOOKUP(S331,Сортировка!A:B,2,0)</f>
        <v>9</v>
      </c>
    </row>
    <row r="332" spans="1:22" ht="14.25" customHeight="1" x14ac:dyDescent="0.25">
      <c r="A332" s="13" t="s">
        <v>586</v>
      </c>
      <c r="B332" s="14" t="s">
        <v>682</v>
      </c>
      <c r="C332" s="24">
        <v>431632351</v>
      </c>
      <c r="D332" s="13" t="s">
        <v>74</v>
      </c>
      <c r="E332" s="13" t="s">
        <v>307</v>
      </c>
      <c r="F332" s="13" t="s">
        <v>625</v>
      </c>
      <c r="G332" s="13" t="s">
        <v>683</v>
      </c>
      <c r="H332" s="16">
        <f ca="1">IFERROR(VLOOKUP(C332,'Дни на ВБ'!A:C,3,0),"Нет продаж")</f>
        <v>104</v>
      </c>
      <c r="I332" s="17">
        <v>17560</v>
      </c>
      <c r="J332" s="18">
        <f t="shared" si="0"/>
        <v>1.3509507985565568E-4</v>
      </c>
      <c r="K332" s="18">
        <v>0.99722178045344656</v>
      </c>
      <c r="L332" s="19" t="str">
        <f t="shared" si="1"/>
        <v>C</v>
      </c>
      <c r="M332" s="19" t="s">
        <v>60</v>
      </c>
      <c r="N332" s="19" t="b">
        <f t="shared" si="2"/>
        <v>1</v>
      </c>
      <c r="O332" s="19" t="s">
        <v>70</v>
      </c>
      <c r="P332" s="20" t="str">
        <f t="shared" si="3"/>
        <v>CZ</v>
      </c>
      <c r="Q332" s="19" t="str">
        <f>VLOOKUP(C332,'По кабинетам'!B:J,9,0)</f>
        <v>C</v>
      </c>
      <c r="R332" s="20" t="b">
        <f t="shared" si="6"/>
        <v>1</v>
      </c>
      <c r="S332" s="21" t="str">
        <f t="shared" ca="1" si="5"/>
        <v>CC</v>
      </c>
      <c r="T332" s="22">
        <f>IFERROR(VLOOKUP(C332,'Заказы за 3 месяца'!A:B,2,0),0)</f>
        <v>89822</v>
      </c>
      <c r="U332" s="23"/>
      <c r="V332" s="23">
        <f ca="1">VLOOKUP(S332,Сортировка!A:B,2,0)</f>
        <v>9</v>
      </c>
    </row>
    <row r="333" spans="1:22" ht="14.25" customHeight="1" x14ac:dyDescent="0.25">
      <c r="A333" s="13" t="s">
        <v>586</v>
      </c>
      <c r="B333" s="14" t="s">
        <v>684</v>
      </c>
      <c r="C333" s="24">
        <v>300965838</v>
      </c>
      <c r="D333" s="13" t="s">
        <v>74</v>
      </c>
      <c r="E333" s="13" t="s">
        <v>586</v>
      </c>
      <c r="F333" s="13" t="s">
        <v>603</v>
      </c>
      <c r="G333" s="13" t="s">
        <v>685</v>
      </c>
      <c r="H333" s="16">
        <f ca="1">IFERROR(VLOOKUP(C333,'Дни на ВБ'!A:C,3,0),"Нет продаж")</f>
        <v>267</v>
      </c>
      <c r="I333" s="17">
        <v>14263</v>
      </c>
      <c r="J333" s="18">
        <f t="shared" si="0"/>
        <v>1.097301323451718E-4</v>
      </c>
      <c r="K333" s="18">
        <v>0.99792910628726927</v>
      </c>
      <c r="L333" s="19" t="str">
        <f t="shared" si="1"/>
        <v>C</v>
      </c>
      <c r="M333" s="19" t="s">
        <v>60</v>
      </c>
      <c r="N333" s="19" t="b">
        <f t="shared" si="2"/>
        <v>1</v>
      </c>
      <c r="O333" s="19" t="s">
        <v>70</v>
      </c>
      <c r="P333" s="20" t="str">
        <f t="shared" si="3"/>
        <v>CZ</v>
      </c>
      <c r="Q333" s="19" t="str">
        <f>VLOOKUP(C333,'По кабинетам'!B:J,9,0)</f>
        <v>C</v>
      </c>
      <c r="R333" s="20" t="b">
        <f t="shared" si="6"/>
        <v>1</v>
      </c>
      <c r="S333" s="21" t="str">
        <f t="shared" ca="1" si="5"/>
        <v>CC</v>
      </c>
      <c r="T333" s="22">
        <f>IFERROR(VLOOKUP(C333,'Заказы за 3 месяца'!A:B,2,0),0)</f>
        <v>42123</v>
      </c>
      <c r="U333" s="23"/>
      <c r="V333" s="23">
        <f ca="1">VLOOKUP(S333,Сортировка!A:B,2,0)</f>
        <v>9</v>
      </c>
    </row>
    <row r="334" spans="1:22" ht="14.25" customHeight="1" x14ac:dyDescent="0.25">
      <c r="A334" s="13" t="s">
        <v>586</v>
      </c>
      <c r="B334" s="14" t="s">
        <v>686</v>
      </c>
      <c r="C334" s="24">
        <v>276068101</v>
      </c>
      <c r="D334" s="13" t="s">
        <v>74</v>
      </c>
      <c r="E334" s="13" t="s">
        <v>586</v>
      </c>
      <c r="F334" s="13" t="s">
        <v>453</v>
      </c>
      <c r="G334" s="13" t="s">
        <v>687</v>
      </c>
      <c r="H334" s="16">
        <f ca="1">IFERROR(VLOOKUP(C334,'Дни на ВБ'!A:C,3,0),"Нет продаж")</f>
        <v>313</v>
      </c>
      <c r="I334" s="17">
        <v>9181</v>
      </c>
      <c r="J334" s="18">
        <f t="shared" si="0"/>
        <v>7.0632569940476918E-5</v>
      </c>
      <c r="K334" s="18">
        <v>0.99902584599677846</v>
      </c>
      <c r="L334" s="19" t="str">
        <f t="shared" si="1"/>
        <v>C</v>
      </c>
      <c r="M334" s="19" t="s">
        <v>60</v>
      </c>
      <c r="N334" s="19" t="b">
        <f t="shared" si="2"/>
        <v>1</v>
      </c>
      <c r="O334" s="19" t="s">
        <v>70</v>
      </c>
      <c r="P334" s="20" t="str">
        <f t="shared" si="3"/>
        <v>CZ</v>
      </c>
      <c r="Q334" s="19" t="str">
        <f>VLOOKUP(C334,'По кабинетам'!B:J,9,0)</f>
        <v>C</v>
      </c>
      <c r="R334" s="20" t="b">
        <f t="shared" si="6"/>
        <v>1</v>
      </c>
      <c r="S334" s="21" t="str">
        <f t="shared" ca="1" si="5"/>
        <v>CC</v>
      </c>
      <c r="T334" s="22">
        <f>IFERROR(VLOOKUP(C334,'Заказы за 3 месяца'!A:B,2,0),0)</f>
        <v>16344</v>
      </c>
      <c r="U334" s="23"/>
      <c r="V334" s="23">
        <f ca="1">VLOOKUP(S334,Сортировка!A:B,2,0)</f>
        <v>9</v>
      </c>
    </row>
    <row r="335" spans="1:22" ht="14.25" customHeight="1" x14ac:dyDescent="0.25">
      <c r="A335" s="13" t="s">
        <v>586</v>
      </c>
      <c r="B335" s="14" t="s">
        <v>688</v>
      </c>
      <c r="C335" s="15">
        <v>273508707</v>
      </c>
      <c r="D335" s="13" t="s">
        <v>74</v>
      </c>
      <c r="E335" s="13" t="s">
        <v>586</v>
      </c>
      <c r="F335" s="13" t="s">
        <v>453</v>
      </c>
      <c r="G335" s="13" t="s">
        <v>689</v>
      </c>
      <c r="H335" s="16">
        <f ca="1">IFERROR(VLOOKUP(C335,'Дни на ВБ'!A:C,3,0),"Нет продаж")</f>
        <v>320</v>
      </c>
      <c r="I335" s="17">
        <v>8234</v>
      </c>
      <c r="J335" s="18">
        <f t="shared" si="0"/>
        <v>6.3346975371951527E-5</v>
      </c>
      <c r="K335" s="18">
        <v>0.99922405725175567</v>
      </c>
      <c r="L335" s="19" t="str">
        <f t="shared" si="1"/>
        <v>C</v>
      </c>
      <c r="M335" s="19" t="s">
        <v>60</v>
      </c>
      <c r="N335" s="19" t="b">
        <f t="shared" si="2"/>
        <v>1</v>
      </c>
      <c r="O335" s="19" t="s">
        <v>70</v>
      </c>
      <c r="P335" s="20" t="str">
        <f t="shared" si="3"/>
        <v>CZ</v>
      </c>
      <c r="Q335" s="19" t="str">
        <f>VLOOKUP(C335,'По кабинетам'!B:J,9,0)</f>
        <v>C</v>
      </c>
      <c r="R335" s="20" t="b">
        <f t="shared" si="6"/>
        <v>1</v>
      </c>
      <c r="S335" s="21" t="str">
        <f t="shared" ca="1" si="5"/>
        <v>CC</v>
      </c>
      <c r="T335" s="22">
        <f>IFERROR(VLOOKUP(C335,'Заказы за 3 месяца'!A:B,2,0),0)</f>
        <v>26069</v>
      </c>
      <c r="U335" s="23"/>
      <c r="V335" s="23">
        <f ca="1">VLOOKUP(S335,Сортировка!A:B,2,0)</f>
        <v>9</v>
      </c>
    </row>
    <row r="336" spans="1:22" ht="14.25" customHeight="1" x14ac:dyDescent="0.25">
      <c r="A336" s="13" t="s">
        <v>586</v>
      </c>
      <c r="B336" s="14" t="s">
        <v>690</v>
      </c>
      <c r="C336" s="24">
        <v>268333027</v>
      </c>
      <c r="D336" s="13" t="s">
        <v>74</v>
      </c>
      <c r="E336" s="13" t="s">
        <v>586</v>
      </c>
      <c r="F336" s="13" t="s">
        <v>691</v>
      </c>
      <c r="G336" s="13" t="s">
        <v>692</v>
      </c>
      <c r="H336" s="16">
        <f ca="1">IFERROR(VLOOKUP(C336,'Дни на ВБ'!A:C,3,0),"Нет продаж")</f>
        <v>234</v>
      </c>
      <c r="I336" s="17">
        <v>8216</v>
      </c>
      <c r="J336" s="18">
        <f t="shared" si="0"/>
        <v>6.3208495221757802E-5</v>
      </c>
      <c r="K336" s="18">
        <v>0.99928726574697746</v>
      </c>
      <c r="L336" s="19" t="str">
        <f t="shared" si="1"/>
        <v>C</v>
      </c>
      <c r="M336" s="19" t="s">
        <v>60</v>
      </c>
      <c r="N336" s="19" t="b">
        <f t="shared" si="2"/>
        <v>1</v>
      </c>
      <c r="O336" s="19" t="s">
        <v>70</v>
      </c>
      <c r="P336" s="20" t="str">
        <f t="shared" si="3"/>
        <v>CZ</v>
      </c>
      <c r="Q336" s="19" t="str">
        <f>VLOOKUP(C336,'По кабинетам'!B:J,9,0)</f>
        <v>C</v>
      </c>
      <c r="R336" s="20" t="b">
        <f t="shared" si="6"/>
        <v>1</v>
      </c>
      <c r="S336" s="21" t="str">
        <f t="shared" ca="1" si="5"/>
        <v>CC</v>
      </c>
      <c r="T336" s="22">
        <f>IFERROR(VLOOKUP(C336,'Заказы за 3 месяца'!A:B,2,0),0)</f>
        <v>51234</v>
      </c>
      <c r="U336" s="23"/>
      <c r="V336" s="23">
        <f ca="1">VLOOKUP(S336,Сортировка!A:B,2,0)</f>
        <v>9</v>
      </c>
    </row>
    <row r="337" spans="1:22" ht="14.25" customHeight="1" x14ac:dyDescent="0.25">
      <c r="A337" s="13" t="s">
        <v>586</v>
      </c>
      <c r="B337" s="14">
        <v>9359089</v>
      </c>
      <c r="C337" s="24">
        <v>299561922</v>
      </c>
      <c r="D337" s="13" t="s">
        <v>74</v>
      </c>
      <c r="E337" s="13" t="s">
        <v>586</v>
      </c>
      <c r="F337" s="13" t="s">
        <v>625</v>
      </c>
      <c r="G337" s="13" t="s">
        <v>693</v>
      </c>
      <c r="H337" s="16">
        <f ca="1">IFERROR(VLOOKUP(C337,'Дни на ВБ'!A:C,3,0),"Нет продаж")</f>
        <v>269</v>
      </c>
      <c r="I337" s="17">
        <v>496</v>
      </c>
      <c r="J337" s="18">
        <f t="shared" si="0"/>
        <v>3.815897472004853E-6</v>
      </c>
      <c r="K337" s="18">
        <v>0.99999735349046226</v>
      </c>
      <c r="L337" s="19" t="str">
        <f t="shared" si="1"/>
        <v>C</v>
      </c>
      <c r="M337" s="19" t="s">
        <v>60</v>
      </c>
      <c r="N337" s="19" t="b">
        <f t="shared" si="2"/>
        <v>1</v>
      </c>
      <c r="O337" s="19" t="s">
        <v>70</v>
      </c>
      <c r="P337" s="20" t="str">
        <f t="shared" si="3"/>
        <v>CZ</v>
      </c>
      <c r="Q337" s="19" t="str">
        <f>VLOOKUP(C337,'По кабинетам'!B:J,9,0)</f>
        <v>C</v>
      </c>
      <c r="R337" s="20" t="b">
        <f t="shared" si="6"/>
        <v>1</v>
      </c>
      <c r="S337" s="21" t="str">
        <f t="shared" ca="1" si="5"/>
        <v>CC</v>
      </c>
      <c r="T337" s="22">
        <f>IFERROR(VLOOKUP(C337,'Заказы за 3 месяца'!A:B,2,0),0)</f>
        <v>806</v>
      </c>
      <c r="U337" s="23"/>
      <c r="V337" s="23">
        <f ca="1">VLOOKUP(S337,Сортировка!A:B,2,0)</f>
        <v>9</v>
      </c>
    </row>
    <row r="338" spans="1:22" ht="14.25" customHeight="1" x14ac:dyDescent="0.25">
      <c r="A338" s="13" t="s">
        <v>586</v>
      </c>
      <c r="B338" s="14" t="s">
        <v>694</v>
      </c>
      <c r="C338" s="24">
        <v>273520672</v>
      </c>
      <c r="D338" s="36" t="s">
        <v>74</v>
      </c>
      <c r="E338" s="36" t="s">
        <v>586</v>
      </c>
      <c r="F338" s="36" t="s">
        <v>695</v>
      </c>
      <c r="G338" s="36" t="s">
        <v>695</v>
      </c>
      <c r="H338" s="16">
        <f ca="1">IFERROR(VLOOKUP(C338,'Дни на ВБ'!A:C,3,0),"Нет продаж")</f>
        <v>320</v>
      </c>
      <c r="I338" s="37">
        <v>0</v>
      </c>
      <c r="J338" s="38">
        <f t="shared" si="0"/>
        <v>0</v>
      </c>
      <c r="K338" s="38">
        <v>0.99999999999999933</v>
      </c>
      <c r="L338" s="39" t="str">
        <f t="shared" si="1"/>
        <v>C</v>
      </c>
      <c r="M338" s="39">
        <v>0</v>
      </c>
      <c r="N338" s="19" t="b">
        <f t="shared" si="2"/>
        <v>0</v>
      </c>
      <c r="O338" s="39" t="s">
        <v>70</v>
      </c>
      <c r="P338" s="40" t="str">
        <f t="shared" si="3"/>
        <v>CZ</v>
      </c>
      <c r="Q338" s="19" t="str">
        <f>VLOOKUP(C338,'По кабинетам'!B:J,9,0)</f>
        <v>C</v>
      </c>
      <c r="R338" s="20" t="b">
        <f t="shared" si="6"/>
        <v>1</v>
      </c>
      <c r="S338" s="21" t="str">
        <f t="shared" ca="1" si="5"/>
        <v>CC</v>
      </c>
      <c r="T338" s="22">
        <f>IFERROR(VLOOKUP(C338,'Заказы за 3 месяца'!A:B,2,0),0)</f>
        <v>630</v>
      </c>
      <c r="U338" s="23"/>
      <c r="V338" s="23">
        <f ca="1">VLOOKUP(S338,Сортировка!A:B,2,0)</f>
        <v>9</v>
      </c>
    </row>
    <row r="339" spans="1:22" ht="14.25" customHeight="1" x14ac:dyDescent="0.25">
      <c r="A339" s="13" t="s">
        <v>586</v>
      </c>
      <c r="B339" s="14" t="s">
        <v>696</v>
      </c>
      <c r="C339" s="24">
        <v>397533248</v>
      </c>
      <c r="D339" s="13" t="s">
        <v>74</v>
      </c>
      <c r="E339" s="13" t="s">
        <v>586</v>
      </c>
      <c r="F339" s="13" t="s">
        <v>588</v>
      </c>
      <c r="G339" s="13" t="s">
        <v>697</v>
      </c>
      <c r="H339" s="16">
        <f ca="1">IFERROR(VLOOKUP(C339,'Дни на ВБ'!A:C,3,0),"Нет продаж")</f>
        <v>143</v>
      </c>
      <c r="I339" s="37">
        <v>150492</v>
      </c>
      <c r="J339" s="38">
        <f t="shared" si="0"/>
        <v>1.1577863757196659E-3</v>
      </c>
      <c r="K339" s="38">
        <v>0.96238239804045034</v>
      </c>
      <c r="L339" s="39" t="str">
        <f t="shared" si="1"/>
        <v>C</v>
      </c>
      <c r="M339" s="19" t="s">
        <v>60</v>
      </c>
      <c r="N339" s="19" t="b">
        <f t="shared" si="2"/>
        <v>1</v>
      </c>
      <c r="O339" s="39" t="s">
        <v>70</v>
      </c>
      <c r="P339" s="40" t="str">
        <f t="shared" si="3"/>
        <v>CZ</v>
      </c>
      <c r="Q339" s="19" t="str">
        <f>VLOOKUP(C339,'По кабинетам'!B:J,9,0)</f>
        <v>B</v>
      </c>
      <c r="R339" s="20" t="b">
        <f t="shared" si="6"/>
        <v>0</v>
      </c>
      <c r="S339" s="21" t="str">
        <f t="shared" si="5"/>
        <v>Дубль</v>
      </c>
      <c r="T339" s="22">
        <f>IFERROR(VLOOKUP(C339,'Заказы за 3 месяца'!A:B,2,0),0)</f>
        <v>545649</v>
      </c>
      <c r="U339" s="27" t="s">
        <v>258</v>
      </c>
      <c r="V339" s="23">
        <f>VLOOKUP(S339,Сортировка!A:B,2,0)</f>
        <v>10</v>
      </c>
    </row>
    <row r="340" spans="1:22" ht="14.25" customHeight="1" x14ac:dyDescent="0.25">
      <c r="A340" s="13" t="s">
        <v>586</v>
      </c>
      <c r="B340" s="14" t="s">
        <v>698</v>
      </c>
      <c r="C340" s="15">
        <v>386702384</v>
      </c>
      <c r="D340" s="13" t="s">
        <v>74</v>
      </c>
      <c r="E340" s="13" t="s">
        <v>586</v>
      </c>
      <c r="F340" s="13" t="s">
        <v>588</v>
      </c>
      <c r="G340" s="13" t="s">
        <v>699</v>
      </c>
      <c r="H340" s="16">
        <f ca="1">IFERROR(VLOOKUP(C340,'Дни на ВБ'!A:C,3,0),"Нет продаж")</f>
        <v>149</v>
      </c>
      <c r="I340" s="37">
        <v>74044</v>
      </c>
      <c r="J340" s="38">
        <f t="shared" si="0"/>
        <v>5.6964579116356318E-4</v>
      </c>
      <c r="K340" s="38">
        <v>0.98659279807206057</v>
      </c>
      <c r="L340" s="39" t="str">
        <f t="shared" si="1"/>
        <v>C</v>
      </c>
      <c r="M340" s="19" t="s">
        <v>60</v>
      </c>
      <c r="N340" s="19" t="b">
        <f t="shared" si="2"/>
        <v>1</v>
      </c>
      <c r="O340" s="39" t="s">
        <v>70</v>
      </c>
      <c r="P340" s="40" t="str">
        <f t="shared" si="3"/>
        <v>CZ</v>
      </c>
      <c r="Q340" s="19" t="str">
        <f>VLOOKUP(C340,'По кабинетам'!B:J,9,0)</f>
        <v>C</v>
      </c>
      <c r="R340" s="19" t="b">
        <f t="shared" si="6"/>
        <v>1</v>
      </c>
      <c r="S340" s="21" t="str">
        <f t="shared" si="5"/>
        <v>Дубль</v>
      </c>
      <c r="T340" s="22">
        <f>IFERROR(VLOOKUP(C340,'Заказы за 3 месяца'!A:B,2,0),0)</f>
        <v>296043</v>
      </c>
      <c r="U340" s="27" t="s">
        <v>258</v>
      </c>
      <c r="V340" s="23">
        <f>VLOOKUP(S340,Сортировка!A:B,2,0)</f>
        <v>10</v>
      </c>
    </row>
    <row r="341" spans="1:22" ht="14.25" customHeight="1" x14ac:dyDescent="0.25">
      <c r="A341" s="28" t="s">
        <v>586</v>
      </c>
      <c r="B341" s="25" t="s">
        <v>700</v>
      </c>
      <c r="C341" s="27">
        <v>191395706</v>
      </c>
      <c r="D341" s="28" t="s">
        <v>74</v>
      </c>
      <c r="E341" s="28" t="s">
        <v>586</v>
      </c>
      <c r="F341" s="28" t="s">
        <v>250</v>
      </c>
      <c r="G341" s="28" t="s">
        <v>701</v>
      </c>
      <c r="H341" s="16">
        <f ca="1">IFERROR(VLOOKUP(C341,'Дни на ВБ'!A:C,3,0),"Нет продаж")</f>
        <v>657</v>
      </c>
      <c r="I341" s="37">
        <v>0</v>
      </c>
      <c r="J341" s="38">
        <f t="shared" si="0"/>
        <v>0</v>
      </c>
      <c r="K341" s="38">
        <v>0.99999999999999933</v>
      </c>
      <c r="L341" s="39" t="str">
        <f t="shared" si="1"/>
        <v>C</v>
      </c>
      <c r="M341" s="25">
        <v>0</v>
      </c>
      <c r="N341" s="19" t="b">
        <f t="shared" si="2"/>
        <v>0</v>
      </c>
      <c r="O341" s="39" t="s">
        <v>70</v>
      </c>
      <c r="P341" s="40" t="str">
        <f t="shared" si="3"/>
        <v>CZ</v>
      </c>
      <c r="Q341" s="29" t="s">
        <v>60</v>
      </c>
      <c r="R341" s="23"/>
      <c r="S341" s="21" t="str">
        <f t="shared" si="5"/>
        <v>Дубль</v>
      </c>
      <c r="T341" s="22">
        <f>IFERROR(VLOOKUP(C341,'Заказы за 3 месяца'!A:B,2,0),0)</f>
        <v>0</v>
      </c>
      <c r="U341" s="25" t="s">
        <v>258</v>
      </c>
      <c r="V341" s="23">
        <f>VLOOKUP(S341,Сортировка!A:B,2,0)</f>
        <v>10</v>
      </c>
    </row>
    <row r="342" spans="1:22" ht="14.25" customHeight="1" x14ac:dyDescent="0.25">
      <c r="A342" s="28" t="s">
        <v>586</v>
      </c>
      <c r="B342" s="25" t="s">
        <v>702</v>
      </c>
      <c r="C342" s="27">
        <v>386597916</v>
      </c>
      <c r="D342" s="28" t="s">
        <v>74</v>
      </c>
      <c r="E342" s="28" t="s">
        <v>586</v>
      </c>
      <c r="F342" s="28" t="s">
        <v>603</v>
      </c>
      <c r="G342" s="28" t="s">
        <v>703</v>
      </c>
      <c r="H342" s="16">
        <f ca="1">IFERROR(VLOOKUP(C342,'Дни на ВБ'!A:C,3,0),"Нет продаж")</f>
        <v>149</v>
      </c>
      <c r="I342" s="37">
        <v>0</v>
      </c>
      <c r="J342" s="38">
        <f t="shared" si="0"/>
        <v>0</v>
      </c>
      <c r="K342" s="38">
        <v>0.99999999999999933</v>
      </c>
      <c r="L342" s="39" t="str">
        <f t="shared" si="1"/>
        <v>C</v>
      </c>
      <c r="M342" s="25">
        <v>0</v>
      </c>
      <c r="N342" s="19" t="b">
        <f t="shared" si="2"/>
        <v>0</v>
      </c>
      <c r="O342" s="39" t="s">
        <v>70</v>
      </c>
      <c r="P342" s="40" t="str">
        <f t="shared" si="3"/>
        <v>CZ</v>
      </c>
      <c r="Q342" s="29" t="s">
        <v>60</v>
      </c>
      <c r="R342" s="23"/>
      <c r="S342" s="21" t="str">
        <f t="shared" si="5"/>
        <v>Дубль</v>
      </c>
      <c r="T342" s="22">
        <f>IFERROR(VLOOKUP(C342,'Заказы за 3 месяца'!A:B,2,0),0)</f>
        <v>0</v>
      </c>
      <c r="U342" s="25" t="s">
        <v>258</v>
      </c>
      <c r="V342" s="23">
        <f>VLOOKUP(S342,Сортировка!A:B,2,0)</f>
        <v>10</v>
      </c>
    </row>
    <row r="343" spans="1:22" ht="14.25" customHeight="1" x14ac:dyDescent="0.25">
      <c r="A343" s="28" t="s">
        <v>586</v>
      </c>
      <c r="B343" s="25" t="s">
        <v>704</v>
      </c>
      <c r="C343" s="27">
        <v>386597917</v>
      </c>
      <c r="D343" s="28" t="s">
        <v>74</v>
      </c>
      <c r="E343" s="28" t="s">
        <v>586</v>
      </c>
      <c r="F343" s="28" t="s">
        <v>650</v>
      </c>
      <c r="G343" s="28" t="s">
        <v>705</v>
      </c>
      <c r="H343" s="16">
        <f ca="1">IFERROR(VLOOKUP(C343,'Дни на ВБ'!A:C,3,0),"Нет продаж")</f>
        <v>149</v>
      </c>
      <c r="I343" s="37">
        <v>0</v>
      </c>
      <c r="J343" s="38">
        <f t="shared" si="0"/>
        <v>0</v>
      </c>
      <c r="K343" s="38">
        <v>0.99999999999999933</v>
      </c>
      <c r="L343" s="39" t="str">
        <f t="shared" si="1"/>
        <v>C</v>
      </c>
      <c r="M343" s="25">
        <v>0</v>
      </c>
      <c r="N343" s="19" t="b">
        <f t="shared" si="2"/>
        <v>0</v>
      </c>
      <c r="O343" s="39" t="s">
        <v>70</v>
      </c>
      <c r="P343" s="40" t="str">
        <f t="shared" si="3"/>
        <v>CZ</v>
      </c>
      <c r="Q343" s="29" t="s">
        <v>60</v>
      </c>
      <c r="R343" s="23"/>
      <c r="S343" s="21" t="str">
        <f t="shared" si="5"/>
        <v>Дубль</v>
      </c>
      <c r="T343" s="22">
        <f>IFERROR(VLOOKUP(C343,'Заказы за 3 месяца'!A:B,2,0),0)</f>
        <v>0</v>
      </c>
      <c r="U343" s="25" t="s">
        <v>258</v>
      </c>
      <c r="V343" s="23">
        <f>VLOOKUP(S343,Сортировка!A:B,2,0)</f>
        <v>10</v>
      </c>
    </row>
    <row r="344" spans="1:22" ht="14.25" customHeight="1" x14ac:dyDescent="0.25">
      <c r="A344" s="28" t="s">
        <v>586</v>
      </c>
      <c r="B344" s="25" t="s">
        <v>706</v>
      </c>
      <c r="C344" s="27">
        <v>386597915</v>
      </c>
      <c r="D344" s="28" t="s">
        <v>74</v>
      </c>
      <c r="E344" s="28" t="s">
        <v>586</v>
      </c>
      <c r="F344" s="28" t="s">
        <v>603</v>
      </c>
      <c r="G344" s="28" t="s">
        <v>703</v>
      </c>
      <c r="H344" s="16">
        <f ca="1">IFERROR(VLOOKUP(C344,'Дни на ВБ'!A:C,3,0),"Нет продаж")</f>
        <v>149</v>
      </c>
      <c r="I344" s="37">
        <v>0</v>
      </c>
      <c r="J344" s="38">
        <f t="shared" si="0"/>
        <v>0</v>
      </c>
      <c r="K344" s="38">
        <v>0.99999999999999933</v>
      </c>
      <c r="L344" s="39" t="str">
        <f t="shared" si="1"/>
        <v>C</v>
      </c>
      <c r="M344" s="25">
        <v>0</v>
      </c>
      <c r="N344" s="19" t="b">
        <f t="shared" si="2"/>
        <v>0</v>
      </c>
      <c r="O344" s="39" t="s">
        <v>70</v>
      </c>
      <c r="P344" s="40" t="str">
        <f t="shared" si="3"/>
        <v>CZ</v>
      </c>
      <c r="Q344" s="29" t="s">
        <v>60</v>
      </c>
      <c r="R344" s="23"/>
      <c r="S344" s="21" t="str">
        <f t="shared" si="5"/>
        <v>Дубль</v>
      </c>
      <c r="T344" s="22">
        <f>IFERROR(VLOOKUP(C344,'Заказы за 3 месяца'!A:B,2,0),0)</f>
        <v>0</v>
      </c>
      <c r="U344" s="25" t="s">
        <v>258</v>
      </c>
      <c r="V344" s="23">
        <f>VLOOKUP(S344,Сортировка!A:B,2,0)</f>
        <v>10</v>
      </c>
    </row>
    <row r="345" spans="1:22" ht="14.25" customHeight="1" x14ac:dyDescent="0.25">
      <c r="A345" s="28" t="s">
        <v>586</v>
      </c>
      <c r="B345" s="25" t="s">
        <v>707</v>
      </c>
      <c r="C345" s="27">
        <v>386591956</v>
      </c>
      <c r="D345" s="28" t="s">
        <v>74</v>
      </c>
      <c r="E345" s="28" t="s">
        <v>586</v>
      </c>
      <c r="F345" s="28" t="s">
        <v>603</v>
      </c>
      <c r="G345" s="28" t="s">
        <v>708</v>
      </c>
      <c r="H345" s="16">
        <f ca="1">IFERROR(VLOOKUP(C345,'Дни на ВБ'!A:C,3,0),"Нет продаж")</f>
        <v>149</v>
      </c>
      <c r="I345" s="37">
        <v>0</v>
      </c>
      <c r="J345" s="38">
        <f t="shared" si="0"/>
        <v>0</v>
      </c>
      <c r="K345" s="38">
        <v>0.99999999999999933</v>
      </c>
      <c r="L345" s="39" t="str">
        <f t="shared" si="1"/>
        <v>C</v>
      </c>
      <c r="M345" s="25">
        <v>0</v>
      </c>
      <c r="N345" s="19" t="b">
        <f t="shared" si="2"/>
        <v>0</v>
      </c>
      <c r="O345" s="39" t="s">
        <v>70</v>
      </c>
      <c r="P345" s="40" t="str">
        <f t="shared" si="3"/>
        <v>CZ</v>
      </c>
      <c r="Q345" s="29" t="s">
        <v>60</v>
      </c>
      <c r="R345" s="23"/>
      <c r="S345" s="21" t="str">
        <f t="shared" si="5"/>
        <v>Дубль</v>
      </c>
      <c r="T345" s="22">
        <f>IFERROR(VLOOKUP(C345,'Заказы за 3 месяца'!A:B,2,0),0)</f>
        <v>0</v>
      </c>
      <c r="U345" s="25" t="s">
        <v>258</v>
      </c>
      <c r="V345" s="23">
        <f>VLOOKUP(S345,Сортировка!A:B,2,0)</f>
        <v>10</v>
      </c>
    </row>
    <row r="346" spans="1:22" ht="14.25" customHeight="1" x14ac:dyDescent="0.25">
      <c r="A346" s="28" t="s">
        <v>586</v>
      </c>
      <c r="B346" s="25" t="s">
        <v>709</v>
      </c>
      <c r="C346" s="27">
        <v>386812137</v>
      </c>
      <c r="D346" s="28" t="s">
        <v>74</v>
      </c>
      <c r="E346" s="28" t="s">
        <v>586</v>
      </c>
      <c r="F346" s="28" t="s">
        <v>453</v>
      </c>
      <c r="G346" s="28" t="s">
        <v>710</v>
      </c>
      <c r="H346" s="16">
        <f ca="1">IFERROR(VLOOKUP(C346,'Дни на ВБ'!A:C,3,0),"Нет продаж")</f>
        <v>149</v>
      </c>
      <c r="I346" s="37">
        <v>0</v>
      </c>
      <c r="J346" s="38">
        <f t="shared" si="0"/>
        <v>0</v>
      </c>
      <c r="K346" s="38">
        <v>0.99999999999999933</v>
      </c>
      <c r="L346" s="39" t="str">
        <f t="shared" si="1"/>
        <v>C</v>
      </c>
      <c r="M346" s="25">
        <v>0</v>
      </c>
      <c r="N346" s="19" t="b">
        <f t="shared" si="2"/>
        <v>0</v>
      </c>
      <c r="O346" s="39" t="s">
        <v>70</v>
      </c>
      <c r="P346" s="40" t="str">
        <f t="shared" si="3"/>
        <v>CZ</v>
      </c>
      <c r="Q346" s="29" t="s">
        <v>60</v>
      </c>
      <c r="R346" s="23"/>
      <c r="S346" s="21" t="str">
        <f t="shared" si="5"/>
        <v>Дубль</v>
      </c>
      <c r="T346" s="22">
        <f>IFERROR(VLOOKUP(C346,'Заказы за 3 месяца'!A:B,2,0),0)</f>
        <v>0</v>
      </c>
      <c r="U346" s="25" t="s">
        <v>258</v>
      </c>
      <c r="V346" s="23">
        <f>VLOOKUP(S346,Сортировка!A:B,2,0)</f>
        <v>10</v>
      </c>
    </row>
    <row r="347" spans="1:22" ht="14.25" customHeight="1" x14ac:dyDescent="0.25">
      <c r="A347" s="28" t="s">
        <v>586</v>
      </c>
      <c r="B347" s="25" t="s">
        <v>711</v>
      </c>
      <c r="C347" s="27">
        <v>386791675</v>
      </c>
      <c r="D347" s="28" t="s">
        <v>74</v>
      </c>
      <c r="E347" s="28" t="s">
        <v>586</v>
      </c>
      <c r="F347" s="28" t="s">
        <v>625</v>
      </c>
      <c r="G347" s="28" t="s">
        <v>712</v>
      </c>
      <c r="H347" s="16">
        <f ca="1">IFERROR(VLOOKUP(C347,'Дни на ВБ'!A:C,3,0),"Нет продаж")</f>
        <v>149</v>
      </c>
      <c r="I347" s="37">
        <v>0</v>
      </c>
      <c r="J347" s="38">
        <f t="shared" si="0"/>
        <v>0</v>
      </c>
      <c r="K347" s="38">
        <v>0.99999999999999933</v>
      </c>
      <c r="L347" s="39" t="str">
        <f t="shared" si="1"/>
        <v>C</v>
      </c>
      <c r="M347" s="25">
        <v>0</v>
      </c>
      <c r="N347" s="19" t="b">
        <f t="shared" si="2"/>
        <v>0</v>
      </c>
      <c r="O347" s="39" t="s">
        <v>70</v>
      </c>
      <c r="P347" s="40" t="str">
        <f t="shared" si="3"/>
        <v>CZ</v>
      </c>
      <c r="Q347" s="29" t="s">
        <v>60</v>
      </c>
      <c r="R347" s="23"/>
      <c r="S347" s="21" t="str">
        <f t="shared" si="5"/>
        <v>Дубль</v>
      </c>
      <c r="T347" s="22">
        <f>IFERROR(VLOOKUP(C347,'Заказы за 3 месяца'!A:B,2,0),0)</f>
        <v>0</v>
      </c>
      <c r="U347" s="25" t="s">
        <v>258</v>
      </c>
      <c r="V347" s="23">
        <f>VLOOKUP(S347,Сортировка!A:B,2,0)</f>
        <v>10</v>
      </c>
    </row>
    <row r="348" spans="1:22" ht="14.25" customHeight="1" x14ac:dyDescent="0.25">
      <c r="A348" s="28" t="s">
        <v>586</v>
      </c>
      <c r="B348" s="25" t="s">
        <v>713</v>
      </c>
      <c r="C348" s="27">
        <v>386812135</v>
      </c>
      <c r="D348" s="28" t="s">
        <v>74</v>
      </c>
      <c r="E348" s="28" t="s">
        <v>586</v>
      </c>
      <c r="F348" s="28" t="s">
        <v>453</v>
      </c>
      <c r="G348" s="28" t="s">
        <v>710</v>
      </c>
      <c r="H348" s="16">
        <f ca="1">IFERROR(VLOOKUP(C348,'Дни на ВБ'!A:C,3,0),"Нет продаж")</f>
        <v>149</v>
      </c>
      <c r="I348" s="37">
        <v>0</v>
      </c>
      <c r="J348" s="38">
        <f t="shared" si="0"/>
        <v>0</v>
      </c>
      <c r="K348" s="38">
        <v>0.99999999999999933</v>
      </c>
      <c r="L348" s="39" t="str">
        <f t="shared" si="1"/>
        <v>C</v>
      </c>
      <c r="M348" s="25">
        <v>0</v>
      </c>
      <c r="N348" s="19" t="b">
        <f t="shared" si="2"/>
        <v>0</v>
      </c>
      <c r="O348" s="39" t="s">
        <v>70</v>
      </c>
      <c r="P348" s="40" t="str">
        <f t="shared" si="3"/>
        <v>CZ</v>
      </c>
      <c r="Q348" s="29" t="s">
        <v>60</v>
      </c>
      <c r="R348" s="23"/>
      <c r="S348" s="21" t="str">
        <f t="shared" si="5"/>
        <v>Дубль</v>
      </c>
      <c r="T348" s="22">
        <f>IFERROR(VLOOKUP(C348,'Заказы за 3 месяца'!A:B,2,0),0)</f>
        <v>0</v>
      </c>
      <c r="U348" s="25" t="s">
        <v>258</v>
      </c>
      <c r="V348" s="23">
        <f>VLOOKUP(S348,Сортировка!A:B,2,0)</f>
        <v>10</v>
      </c>
    </row>
    <row r="349" spans="1:22" ht="14.25" customHeight="1" x14ac:dyDescent="0.25">
      <c r="A349" s="28" t="s">
        <v>586</v>
      </c>
      <c r="B349" s="25" t="s">
        <v>714</v>
      </c>
      <c r="C349" s="27">
        <v>386827313</v>
      </c>
      <c r="D349" s="28" t="s">
        <v>74</v>
      </c>
      <c r="E349" s="28" t="s">
        <v>586</v>
      </c>
      <c r="F349" s="28" t="s">
        <v>625</v>
      </c>
      <c r="G349" s="28" t="s">
        <v>715</v>
      </c>
      <c r="H349" s="16">
        <f ca="1">IFERROR(VLOOKUP(C349,'Дни на ВБ'!A:C,3,0),"Нет продаж")</f>
        <v>149</v>
      </c>
      <c r="I349" s="37">
        <v>0</v>
      </c>
      <c r="J349" s="38">
        <f t="shared" si="0"/>
        <v>0</v>
      </c>
      <c r="K349" s="38">
        <v>0.99999999999999933</v>
      </c>
      <c r="L349" s="39" t="str">
        <f t="shared" si="1"/>
        <v>C</v>
      </c>
      <c r="M349" s="25">
        <v>0</v>
      </c>
      <c r="N349" s="19" t="b">
        <f t="shared" si="2"/>
        <v>0</v>
      </c>
      <c r="O349" s="39" t="s">
        <v>70</v>
      </c>
      <c r="P349" s="40" t="str">
        <f t="shared" si="3"/>
        <v>CZ</v>
      </c>
      <c r="Q349" s="29" t="s">
        <v>60</v>
      </c>
      <c r="R349" s="23"/>
      <c r="S349" s="21" t="str">
        <f t="shared" si="5"/>
        <v>Дубль</v>
      </c>
      <c r="T349" s="22">
        <f>IFERROR(VLOOKUP(C349,'Заказы за 3 месяца'!A:B,2,0),0)</f>
        <v>0</v>
      </c>
      <c r="U349" s="25" t="s">
        <v>258</v>
      </c>
      <c r="V349" s="23">
        <f>VLOOKUP(S349,Сортировка!A:B,2,0)</f>
        <v>10</v>
      </c>
    </row>
    <row r="350" spans="1:22" ht="14.25" customHeight="1" x14ac:dyDescent="0.25">
      <c r="A350" s="28" t="s">
        <v>586</v>
      </c>
      <c r="B350" s="25" t="s">
        <v>716</v>
      </c>
      <c r="C350" s="27">
        <v>386791678</v>
      </c>
      <c r="D350" s="28" t="s">
        <v>74</v>
      </c>
      <c r="E350" s="28" t="s">
        <v>586</v>
      </c>
      <c r="F350" s="28" t="s">
        <v>625</v>
      </c>
      <c r="G350" s="28" t="s">
        <v>717</v>
      </c>
      <c r="H350" s="16">
        <f ca="1">IFERROR(VLOOKUP(C350,'Дни на ВБ'!A:C,3,0),"Нет продаж")</f>
        <v>149</v>
      </c>
      <c r="I350" s="37">
        <v>0</v>
      </c>
      <c r="J350" s="38">
        <f t="shared" si="0"/>
        <v>0</v>
      </c>
      <c r="K350" s="38">
        <v>0.99999999999999933</v>
      </c>
      <c r="L350" s="39" t="str">
        <f t="shared" si="1"/>
        <v>C</v>
      </c>
      <c r="M350" s="25">
        <v>0</v>
      </c>
      <c r="N350" s="19" t="b">
        <f t="shared" si="2"/>
        <v>0</v>
      </c>
      <c r="O350" s="39" t="s">
        <v>70</v>
      </c>
      <c r="P350" s="40" t="str">
        <f t="shared" si="3"/>
        <v>CZ</v>
      </c>
      <c r="Q350" s="29" t="s">
        <v>60</v>
      </c>
      <c r="R350" s="23"/>
      <c r="S350" s="21" t="str">
        <f t="shared" si="5"/>
        <v>Дубль</v>
      </c>
      <c r="T350" s="22">
        <f>IFERROR(VLOOKUP(C350,'Заказы за 3 месяца'!A:B,2,0),0)</f>
        <v>0</v>
      </c>
      <c r="U350" s="25" t="s">
        <v>258</v>
      </c>
      <c r="V350" s="23">
        <f>VLOOKUP(S350,Сортировка!A:B,2,0)</f>
        <v>10</v>
      </c>
    </row>
    <row r="351" spans="1:22" ht="14.25" customHeight="1" x14ac:dyDescent="0.25">
      <c r="A351" s="28" t="s">
        <v>586</v>
      </c>
      <c r="B351" s="25" t="s">
        <v>718</v>
      </c>
      <c r="C351" s="27">
        <v>386812136</v>
      </c>
      <c r="D351" s="28" t="s">
        <v>74</v>
      </c>
      <c r="E351" s="28" t="s">
        <v>586</v>
      </c>
      <c r="F351" s="28" t="s">
        <v>453</v>
      </c>
      <c r="G351" s="28" t="s">
        <v>710</v>
      </c>
      <c r="H351" s="16">
        <f ca="1">IFERROR(VLOOKUP(C351,'Дни на ВБ'!A:C,3,0),"Нет продаж")</f>
        <v>149</v>
      </c>
      <c r="I351" s="37">
        <v>0</v>
      </c>
      <c r="J351" s="38">
        <f t="shared" si="0"/>
        <v>0</v>
      </c>
      <c r="K351" s="38">
        <v>0.99999999999999933</v>
      </c>
      <c r="L351" s="39" t="str">
        <f t="shared" si="1"/>
        <v>C</v>
      </c>
      <c r="M351" s="25">
        <v>0</v>
      </c>
      <c r="N351" s="19" t="b">
        <f t="shared" si="2"/>
        <v>0</v>
      </c>
      <c r="O351" s="39" t="s">
        <v>70</v>
      </c>
      <c r="P351" s="40" t="str">
        <f t="shared" si="3"/>
        <v>CZ</v>
      </c>
      <c r="Q351" s="29" t="s">
        <v>60</v>
      </c>
      <c r="R351" s="23"/>
      <c r="S351" s="21" t="str">
        <f t="shared" si="5"/>
        <v>Дубль</v>
      </c>
      <c r="T351" s="22">
        <f>IFERROR(VLOOKUP(C351,'Заказы за 3 месяца'!A:B,2,0),0)</f>
        <v>0</v>
      </c>
      <c r="U351" s="25" t="s">
        <v>258</v>
      </c>
      <c r="V351" s="23">
        <f>VLOOKUP(S351,Сортировка!A:B,2,0)</f>
        <v>10</v>
      </c>
    </row>
    <row r="352" spans="1:22" ht="14.25" customHeight="1" x14ac:dyDescent="0.25">
      <c r="A352" s="28" t="s">
        <v>586</v>
      </c>
      <c r="B352" s="25" t="s">
        <v>711</v>
      </c>
      <c r="C352" s="27">
        <v>386838870</v>
      </c>
      <c r="D352" s="28" t="s">
        <v>74</v>
      </c>
      <c r="E352" s="28" t="s">
        <v>101</v>
      </c>
      <c r="F352" s="28" t="s">
        <v>62</v>
      </c>
      <c r="G352" s="28" t="s">
        <v>719</v>
      </c>
      <c r="H352" s="16">
        <f ca="1">IFERROR(VLOOKUP(C352,'Дни на ВБ'!A:C,3,0),"Нет продаж")</f>
        <v>149</v>
      </c>
      <c r="I352" s="37">
        <v>0</v>
      </c>
      <c r="J352" s="38">
        <f t="shared" si="0"/>
        <v>0</v>
      </c>
      <c r="K352" s="38">
        <v>0.99999999999999933</v>
      </c>
      <c r="L352" s="39" t="str">
        <f t="shared" si="1"/>
        <v>C</v>
      </c>
      <c r="M352" s="25">
        <v>0</v>
      </c>
      <c r="N352" s="19" t="b">
        <f t="shared" si="2"/>
        <v>0</v>
      </c>
      <c r="O352" s="39" t="s">
        <v>70</v>
      </c>
      <c r="P352" s="40" t="str">
        <f t="shared" si="3"/>
        <v>CZ</v>
      </c>
      <c r="Q352" s="29" t="s">
        <v>60</v>
      </c>
      <c r="R352" s="23"/>
      <c r="S352" s="21" t="str">
        <f t="shared" si="5"/>
        <v>Дубль</v>
      </c>
      <c r="T352" s="22">
        <f>IFERROR(VLOOKUP(C352,'Заказы за 3 месяца'!A:B,2,0),0)</f>
        <v>0</v>
      </c>
      <c r="U352" s="25" t="s">
        <v>258</v>
      </c>
      <c r="V352" s="23">
        <f>VLOOKUP(S352,Сортировка!A:B,2,0)</f>
        <v>10</v>
      </c>
    </row>
    <row r="353" spans="1:22" ht="14.25" customHeight="1" x14ac:dyDescent="0.25">
      <c r="A353" s="28" t="s">
        <v>586</v>
      </c>
      <c r="B353" s="25" t="s">
        <v>720</v>
      </c>
      <c r="C353" s="27">
        <v>386791676</v>
      </c>
      <c r="D353" s="28" t="s">
        <v>74</v>
      </c>
      <c r="E353" s="28" t="s">
        <v>586</v>
      </c>
      <c r="F353" s="28" t="s">
        <v>625</v>
      </c>
      <c r="G353" s="28" t="s">
        <v>717</v>
      </c>
      <c r="H353" s="16">
        <f ca="1">IFERROR(VLOOKUP(C353,'Дни на ВБ'!A:C,3,0),"Нет продаж")</f>
        <v>149</v>
      </c>
      <c r="I353" s="37">
        <v>0</v>
      </c>
      <c r="J353" s="38">
        <f t="shared" si="0"/>
        <v>0</v>
      </c>
      <c r="K353" s="38">
        <v>0.99999999999999933</v>
      </c>
      <c r="L353" s="39" t="str">
        <f t="shared" si="1"/>
        <v>C</v>
      </c>
      <c r="M353" s="25">
        <v>0</v>
      </c>
      <c r="N353" s="19" t="b">
        <f t="shared" si="2"/>
        <v>0</v>
      </c>
      <c r="O353" s="39" t="s">
        <v>70</v>
      </c>
      <c r="P353" s="40" t="str">
        <f t="shared" si="3"/>
        <v>CZ</v>
      </c>
      <c r="Q353" s="29" t="s">
        <v>60</v>
      </c>
      <c r="R353" s="23"/>
      <c r="S353" s="21" t="str">
        <f t="shared" si="5"/>
        <v>Дубль</v>
      </c>
      <c r="T353" s="22">
        <f>IFERROR(VLOOKUP(C353,'Заказы за 3 месяца'!A:B,2,0),0)</f>
        <v>0</v>
      </c>
      <c r="U353" s="25" t="s">
        <v>258</v>
      </c>
      <c r="V353" s="23">
        <f>VLOOKUP(S353,Сортировка!A:B,2,0)</f>
        <v>10</v>
      </c>
    </row>
    <row r="354" spans="1:22" ht="14.25" customHeight="1" x14ac:dyDescent="0.25">
      <c r="A354" s="28" t="s">
        <v>586</v>
      </c>
      <c r="B354" s="25" t="s">
        <v>721</v>
      </c>
      <c r="C354" s="27">
        <v>386791677</v>
      </c>
      <c r="D354" s="28" t="s">
        <v>74</v>
      </c>
      <c r="E354" s="28" t="s">
        <v>586</v>
      </c>
      <c r="F354" s="28" t="s">
        <v>625</v>
      </c>
      <c r="G354" s="28" t="s">
        <v>722</v>
      </c>
      <c r="H354" s="16">
        <f ca="1">IFERROR(VLOOKUP(C354,'Дни на ВБ'!A:C,3,0),"Нет продаж")</f>
        <v>149</v>
      </c>
      <c r="I354" s="37">
        <v>0</v>
      </c>
      <c r="J354" s="38">
        <f t="shared" si="0"/>
        <v>0</v>
      </c>
      <c r="K354" s="38">
        <v>0.99999999999999933</v>
      </c>
      <c r="L354" s="39" t="str">
        <f t="shared" si="1"/>
        <v>C</v>
      </c>
      <c r="M354" s="25">
        <v>0</v>
      </c>
      <c r="N354" s="19" t="b">
        <f t="shared" si="2"/>
        <v>0</v>
      </c>
      <c r="O354" s="39" t="s">
        <v>70</v>
      </c>
      <c r="P354" s="40" t="str">
        <f t="shared" si="3"/>
        <v>CZ</v>
      </c>
      <c r="Q354" s="29" t="s">
        <v>60</v>
      </c>
      <c r="R354" s="23"/>
      <c r="S354" s="21" t="str">
        <f t="shared" si="5"/>
        <v>Дубль</v>
      </c>
      <c r="T354" s="22">
        <f>IFERROR(VLOOKUP(C354,'Заказы за 3 месяца'!A:B,2,0),0)</f>
        <v>0</v>
      </c>
      <c r="U354" s="25" t="s">
        <v>258</v>
      </c>
      <c r="V354" s="23">
        <f>VLOOKUP(S354,Сортировка!A:B,2,0)</f>
        <v>10</v>
      </c>
    </row>
    <row r="355" spans="1:22" ht="14.25" customHeight="1" x14ac:dyDescent="0.25">
      <c r="A355" s="28" t="s">
        <v>586</v>
      </c>
      <c r="B355" s="25" t="s">
        <v>22</v>
      </c>
      <c r="C355" s="25">
        <v>494157958</v>
      </c>
      <c r="D355" s="13" t="s">
        <v>33</v>
      </c>
      <c r="E355" s="28" t="s">
        <v>24</v>
      </c>
      <c r="F355" s="28" t="s">
        <v>118</v>
      </c>
      <c r="G355" s="28" t="s">
        <v>723</v>
      </c>
      <c r="H355" s="16">
        <f ca="1">IFERROR(VLOOKUP(C355,'Дни на ВБ'!A:C,3,0),"Нет продаж")</f>
        <v>28</v>
      </c>
      <c r="I355" s="37">
        <v>0</v>
      </c>
      <c r="J355" s="38">
        <f t="shared" si="0"/>
        <v>0</v>
      </c>
      <c r="K355" s="38">
        <v>0.99999999999999933</v>
      </c>
      <c r="L355" s="39" t="str">
        <f t="shared" si="1"/>
        <v>C</v>
      </c>
      <c r="M355" s="19" t="s">
        <v>114</v>
      </c>
      <c r="N355" s="19" t="b">
        <f t="shared" si="2"/>
        <v>0</v>
      </c>
      <c r="O355" s="39" t="s">
        <v>70</v>
      </c>
      <c r="P355" s="40" t="str">
        <f t="shared" si="3"/>
        <v>CZ</v>
      </c>
      <c r="Q355" s="19" t="s">
        <v>60</v>
      </c>
      <c r="R355" s="19" t="b">
        <f t="shared" ref="R355:R366" si="7">Q355=L355</f>
        <v>1</v>
      </c>
      <c r="S355" s="21" t="str">
        <f t="shared" si="5"/>
        <v>Дубль</v>
      </c>
      <c r="T355" s="22">
        <f>IFERROR(VLOOKUP(C355,'Заказы за 3 месяца'!A:B,2,0),0)</f>
        <v>0</v>
      </c>
      <c r="U355" s="25" t="s">
        <v>258</v>
      </c>
      <c r="V355" s="23">
        <f>VLOOKUP(S355,Сортировка!A:B,2,0)</f>
        <v>10</v>
      </c>
    </row>
    <row r="356" spans="1:22" ht="14.25" customHeight="1" x14ac:dyDescent="0.25">
      <c r="A356" s="28" t="s">
        <v>586</v>
      </c>
      <c r="B356" s="25" t="s">
        <v>82</v>
      </c>
      <c r="C356" s="25">
        <v>494162733</v>
      </c>
      <c r="D356" s="13" t="s">
        <v>33</v>
      </c>
      <c r="E356" s="28" t="s">
        <v>24</v>
      </c>
      <c r="F356" s="28" t="s">
        <v>118</v>
      </c>
      <c r="G356" s="28" t="s">
        <v>724</v>
      </c>
      <c r="H356" s="16">
        <f ca="1">IFERROR(VLOOKUP(C356,'Дни на ВБ'!A:C,3,0),"Нет продаж")</f>
        <v>25</v>
      </c>
      <c r="I356" s="37">
        <v>0</v>
      </c>
      <c r="J356" s="38">
        <f t="shared" si="0"/>
        <v>0</v>
      </c>
      <c r="K356" s="38">
        <v>0.99999999999999933</v>
      </c>
      <c r="L356" s="39" t="str">
        <f t="shared" si="1"/>
        <v>C</v>
      </c>
      <c r="M356" s="19" t="s">
        <v>114</v>
      </c>
      <c r="N356" s="19" t="b">
        <f t="shared" si="2"/>
        <v>0</v>
      </c>
      <c r="O356" s="39" t="s">
        <v>70</v>
      </c>
      <c r="P356" s="40" t="str">
        <f t="shared" si="3"/>
        <v>CZ</v>
      </c>
      <c r="Q356" s="19" t="s">
        <v>60</v>
      </c>
      <c r="R356" s="19" t="b">
        <f t="shared" si="7"/>
        <v>1</v>
      </c>
      <c r="S356" s="21" t="str">
        <f t="shared" si="5"/>
        <v>Дубль</v>
      </c>
      <c r="T356" s="22">
        <f>IFERROR(VLOOKUP(C356,'Заказы за 3 месяца'!A:B,2,0),0)</f>
        <v>0</v>
      </c>
      <c r="U356" s="25" t="s">
        <v>258</v>
      </c>
      <c r="V356" s="23">
        <f>VLOOKUP(S356,Сортировка!A:B,2,0)</f>
        <v>10</v>
      </c>
    </row>
    <row r="357" spans="1:22" ht="14.25" customHeight="1" x14ac:dyDescent="0.25">
      <c r="A357" s="28" t="s">
        <v>586</v>
      </c>
      <c r="B357" s="25" t="s">
        <v>117</v>
      </c>
      <c r="C357" s="25">
        <v>494134508</v>
      </c>
      <c r="D357" s="13" t="s">
        <v>33</v>
      </c>
      <c r="E357" s="28" t="s">
        <v>24</v>
      </c>
      <c r="F357" s="28" t="s">
        <v>118</v>
      </c>
      <c r="G357" s="28" t="s">
        <v>725</v>
      </c>
      <c r="H357" s="16">
        <f ca="1">IFERROR(VLOOKUP(C357,'Дни на ВБ'!A:C,3,0),"Нет продаж")</f>
        <v>26</v>
      </c>
      <c r="I357" s="37">
        <v>0</v>
      </c>
      <c r="J357" s="38">
        <f t="shared" si="0"/>
        <v>0</v>
      </c>
      <c r="K357" s="38">
        <v>0.99999999999999933</v>
      </c>
      <c r="L357" s="39" t="str">
        <f t="shared" si="1"/>
        <v>C</v>
      </c>
      <c r="M357" s="19" t="s">
        <v>114</v>
      </c>
      <c r="N357" s="19" t="b">
        <f t="shared" si="2"/>
        <v>0</v>
      </c>
      <c r="O357" s="39" t="s">
        <v>70</v>
      </c>
      <c r="P357" s="40" t="str">
        <f t="shared" si="3"/>
        <v>CZ</v>
      </c>
      <c r="Q357" s="19" t="s">
        <v>60</v>
      </c>
      <c r="R357" s="19" t="b">
        <f t="shared" si="7"/>
        <v>1</v>
      </c>
      <c r="S357" s="21" t="str">
        <f t="shared" si="5"/>
        <v>Дубль</v>
      </c>
      <c r="T357" s="22">
        <f>IFERROR(VLOOKUP(C357,'Заказы за 3 месяца'!A:B,2,0),0)</f>
        <v>0</v>
      </c>
      <c r="U357" s="25" t="s">
        <v>258</v>
      </c>
      <c r="V357" s="23">
        <f>VLOOKUP(S357,Сортировка!A:B,2,0)</f>
        <v>10</v>
      </c>
    </row>
    <row r="358" spans="1:22" ht="14.25" customHeight="1" x14ac:dyDescent="0.25">
      <c r="A358" s="28" t="s">
        <v>586</v>
      </c>
      <c r="B358" s="25" t="s">
        <v>32</v>
      </c>
      <c r="C358" s="25">
        <v>481236882</v>
      </c>
      <c r="D358" s="13" t="s">
        <v>33</v>
      </c>
      <c r="E358" s="28" t="s">
        <v>24</v>
      </c>
      <c r="F358" s="28" t="s">
        <v>118</v>
      </c>
      <c r="G358" s="28" t="s">
        <v>726</v>
      </c>
      <c r="H358" s="16" t="str">
        <f>IFERROR(VLOOKUP(C358,'Дни на ВБ'!A:C,3,0),"Нет продаж")</f>
        <v>Нет продаж</v>
      </c>
      <c r="I358" s="37">
        <v>0</v>
      </c>
      <c r="J358" s="38">
        <f t="shared" si="0"/>
        <v>0</v>
      </c>
      <c r="K358" s="38">
        <v>0.99999999999999933</v>
      </c>
      <c r="L358" s="39" t="str">
        <f t="shared" si="1"/>
        <v>C</v>
      </c>
      <c r="M358" s="19" t="s">
        <v>114</v>
      </c>
      <c r="N358" s="19" t="b">
        <f t="shared" si="2"/>
        <v>0</v>
      </c>
      <c r="O358" s="39" t="s">
        <v>70</v>
      </c>
      <c r="P358" s="40" t="str">
        <f t="shared" si="3"/>
        <v>CZ</v>
      </c>
      <c r="Q358" s="19" t="s">
        <v>60</v>
      </c>
      <c r="R358" s="19" t="b">
        <f t="shared" si="7"/>
        <v>1</v>
      </c>
      <c r="S358" s="21" t="str">
        <f t="shared" si="5"/>
        <v>Дубль</v>
      </c>
      <c r="T358" s="22">
        <f>IFERROR(VLOOKUP(C358,'Заказы за 3 месяца'!A:B,2,0),0)</f>
        <v>0</v>
      </c>
      <c r="U358" s="25" t="s">
        <v>258</v>
      </c>
      <c r="V358" s="23">
        <f>VLOOKUP(S358,Сортировка!A:B,2,0)</f>
        <v>10</v>
      </c>
    </row>
    <row r="359" spans="1:22" ht="14.25" customHeight="1" x14ac:dyDescent="0.25">
      <c r="A359" s="28" t="s">
        <v>586</v>
      </c>
      <c r="B359" s="25" t="s">
        <v>48</v>
      </c>
      <c r="C359" s="25">
        <v>494118655</v>
      </c>
      <c r="D359" s="13" t="s">
        <v>33</v>
      </c>
      <c r="E359" s="28" t="s">
        <v>24</v>
      </c>
      <c r="F359" s="28" t="s">
        <v>118</v>
      </c>
      <c r="G359" s="28" t="s">
        <v>727</v>
      </c>
      <c r="H359" s="16">
        <f ca="1">IFERROR(VLOOKUP(C359,'Дни на ВБ'!A:C,3,0),"Нет продаж")</f>
        <v>28</v>
      </c>
      <c r="I359" s="37">
        <v>0</v>
      </c>
      <c r="J359" s="38">
        <f t="shared" si="0"/>
        <v>0</v>
      </c>
      <c r="K359" s="38">
        <v>0.99999999999999933</v>
      </c>
      <c r="L359" s="39" t="str">
        <f t="shared" si="1"/>
        <v>C</v>
      </c>
      <c r="M359" s="19" t="s">
        <v>114</v>
      </c>
      <c r="N359" s="19" t="b">
        <f t="shared" si="2"/>
        <v>0</v>
      </c>
      <c r="O359" s="39" t="s">
        <v>70</v>
      </c>
      <c r="P359" s="40" t="str">
        <f t="shared" si="3"/>
        <v>CZ</v>
      </c>
      <c r="Q359" s="19" t="s">
        <v>60</v>
      </c>
      <c r="R359" s="19" t="b">
        <f t="shared" si="7"/>
        <v>1</v>
      </c>
      <c r="S359" s="21" t="str">
        <f t="shared" si="5"/>
        <v>Дубль</v>
      </c>
      <c r="T359" s="22">
        <f>IFERROR(VLOOKUP(C359,'Заказы за 3 месяца'!A:B,2,0),0)</f>
        <v>0</v>
      </c>
      <c r="U359" s="25" t="s">
        <v>258</v>
      </c>
      <c r="V359" s="23">
        <f>VLOOKUP(S359,Сортировка!A:B,2,0)</f>
        <v>10</v>
      </c>
    </row>
    <row r="360" spans="1:22" ht="14.25" customHeight="1" x14ac:dyDescent="0.25">
      <c r="A360" s="28" t="s">
        <v>586</v>
      </c>
      <c r="B360" s="25" t="s">
        <v>44</v>
      </c>
      <c r="C360" s="25">
        <v>494144955</v>
      </c>
      <c r="D360" s="13" t="s">
        <v>33</v>
      </c>
      <c r="E360" s="28" t="s">
        <v>24</v>
      </c>
      <c r="F360" s="13" t="s">
        <v>30</v>
      </c>
      <c r="G360" s="28" t="s">
        <v>728</v>
      </c>
      <c r="H360" s="16">
        <f ca="1">IFERROR(VLOOKUP(C360,'Дни на ВБ'!A:C,3,0),"Нет продаж")</f>
        <v>25</v>
      </c>
      <c r="I360" s="37">
        <v>0</v>
      </c>
      <c r="J360" s="38">
        <f t="shared" si="0"/>
        <v>0</v>
      </c>
      <c r="K360" s="38">
        <v>0.99999999999999933</v>
      </c>
      <c r="L360" s="39" t="str">
        <f t="shared" si="1"/>
        <v>C</v>
      </c>
      <c r="M360" s="19" t="s">
        <v>114</v>
      </c>
      <c r="N360" s="19" t="b">
        <f t="shared" si="2"/>
        <v>0</v>
      </c>
      <c r="O360" s="39" t="s">
        <v>70</v>
      </c>
      <c r="P360" s="40" t="str">
        <f t="shared" si="3"/>
        <v>CZ</v>
      </c>
      <c r="Q360" s="19" t="s">
        <v>60</v>
      </c>
      <c r="R360" s="19" t="b">
        <f t="shared" si="7"/>
        <v>1</v>
      </c>
      <c r="S360" s="21" t="str">
        <f t="shared" si="5"/>
        <v>Дубль</v>
      </c>
      <c r="T360" s="22">
        <f>IFERROR(VLOOKUP(C360,'Заказы за 3 месяца'!A:B,2,0),0)</f>
        <v>0</v>
      </c>
      <c r="U360" s="25" t="s">
        <v>258</v>
      </c>
      <c r="V360" s="23">
        <f>VLOOKUP(S360,Сортировка!A:B,2,0)</f>
        <v>10</v>
      </c>
    </row>
    <row r="361" spans="1:22" ht="14.25" customHeight="1" x14ac:dyDescent="0.25">
      <c r="A361" s="28" t="s">
        <v>586</v>
      </c>
      <c r="B361" s="25" t="s">
        <v>54</v>
      </c>
      <c r="C361" s="25">
        <v>481237806</v>
      </c>
      <c r="D361" s="13" t="s">
        <v>33</v>
      </c>
      <c r="E361" s="28" t="s">
        <v>24</v>
      </c>
      <c r="F361" s="28" t="s">
        <v>118</v>
      </c>
      <c r="G361" s="28" t="s">
        <v>729</v>
      </c>
      <c r="H361" s="16" t="str">
        <f>IFERROR(VLOOKUP(C361,'Дни на ВБ'!A:C,3,0),"Нет продаж")</f>
        <v>Нет продаж</v>
      </c>
      <c r="I361" s="37">
        <v>0</v>
      </c>
      <c r="J361" s="38">
        <f t="shared" si="0"/>
        <v>0</v>
      </c>
      <c r="K361" s="38">
        <v>0.99999999999999933</v>
      </c>
      <c r="L361" s="39" t="str">
        <f t="shared" si="1"/>
        <v>C</v>
      </c>
      <c r="M361" s="19" t="s">
        <v>114</v>
      </c>
      <c r="N361" s="19" t="b">
        <f t="shared" si="2"/>
        <v>0</v>
      </c>
      <c r="O361" s="39" t="s">
        <v>70</v>
      </c>
      <c r="P361" s="40" t="str">
        <f t="shared" si="3"/>
        <v>CZ</v>
      </c>
      <c r="Q361" s="19" t="s">
        <v>60</v>
      </c>
      <c r="R361" s="19" t="b">
        <f t="shared" si="7"/>
        <v>1</v>
      </c>
      <c r="S361" s="21" t="str">
        <f t="shared" si="5"/>
        <v>Дубль</v>
      </c>
      <c r="T361" s="22">
        <f>IFERROR(VLOOKUP(C361,'Заказы за 3 месяца'!A:B,2,0),0)</f>
        <v>0</v>
      </c>
      <c r="U361" s="25" t="s">
        <v>258</v>
      </c>
      <c r="V361" s="23">
        <f>VLOOKUP(S361,Сортировка!A:B,2,0)</f>
        <v>10</v>
      </c>
    </row>
    <row r="362" spans="1:22" ht="14.25" customHeight="1" x14ac:dyDescent="0.25">
      <c r="A362" s="28" t="s">
        <v>586</v>
      </c>
      <c r="B362" s="25" t="s">
        <v>100</v>
      </c>
      <c r="C362" s="25">
        <v>494109564</v>
      </c>
      <c r="D362" s="13" t="s">
        <v>33</v>
      </c>
      <c r="E362" s="28" t="s">
        <v>24</v>
      </c>
      <c r="F362" s="28" t="s">
        <v>118</v>
      </c>
      <c r="G362" s="28" t="s">
        <v>727</v>
      </c>
      <c r="H362" s="16">
        <f ca="1">IFERROR(VLOOKUP(C362,'Дни на ВБ'!A:C,3,0),"Нет продаж")</f>
        <v>28</v>
      </c>
      <c r="I362" s="37">
        <v>0</v>
      </c>
      <c r="J362" s="38">
        <f t="shared" si="0"/>
        <v>0</v>
      </c>
      <c r="K362" s="38">
        <v>0.99999999999999933</v>
      </c>
      <c r="L362" s="39" t="str">
        <f t="shared" si="1"/>
        <v>C</v>
      </c>
      <c r="M362" s="19" t="s">
        <v>114</v>
      </c>
      <c r="N362" s="19" t="b">
        <f t="shared" si="2"/>
        <v>0</v>
      </c>
      <c r="O362" s="39" t="s">
        <v>70</v>
      </c>
      <c r="P362" s="40" t="str">
        <f t="shared" si="3"/>
        <v>CZ</v>
      </c>
      <c r="Q362" s="19" t="s">
        <v>60</v>
      </c>
      <c r="R362" s="19" t="b">
        <f t="shared" si="7"/>
        <v>1</v>
      </c>
      <c r="S362" s="21" t="str">
        <f t="shared" si="5"/>
        <v>Дубль</v>
      </c>
      <c r="T362" s="22">
        <f>IFERROR(VLOOKUP(C362,'Заказы за 3 месяца'!A:B,2,0),0)</f>
        <v>0</v>
      </c>
      <c r="U362" s="25" t="s">
        <v>258</v>
      </c>
      <c r="V362" s="23">
        <f>VLOOKUP(S362,Сортировка!A:B,2,0)</f>
        <v>10</v>
      </c>
    </row>
    <row r="363" spans="1:22" ht="14.25" customHeight="1" x14ac:dyDescent="0.25">
      <c r="A363" s="28" t="s">
        <v>586</v>
      </c>
      <c r="B363" s="25" t="s">
        <v>56</v>
      </c>
      <c r="C363" s="25">
        <v>482139661</v>
      </c>
      <c r="D363" s="13" t="s">
        <v>33</v>
      </c>
      <c r="E363" s="28" t="s">
        <v>24</v>
      </c>
      <c r="F363" s="13" t="s">
        <v>30</v>
      </c>
      <c r="G363" s="28" t="s">
        <v>730</v>
      </c>
      <c r="H363" s="16" t="str">
        <f>IFERROR(VLOOKUP(C363,'Дни на ВБ'!A:C,3,0),"Нет продаж")</f>
        <v>Нет продаж</v>
      </c>
      <c r="I363" s="37">
        <v>0</v>
      </c>
      <c r="J363" s="38">
        <f t="shared" si="0"/>
        <v>0</v>
      </c>
      <c r="K363" s="38">
        <v>0.99999999999999933</v>
      </c>
      <c r="L363" s="39" t="str">
        <f t="shared" si="1"/>
        <v>C</v>
      </c>
      <c r="M363" s="19" t="s">
        <v>114</v>
      </c>
      <c r="N363" s="19" t="b">
        <f t="shared" si="2"/>
        <v>0</v>
      </c>
      <c r="O363" s="39" t="s">
        <v>70</v>
      </c>
      <c r="P363" s="40" t="str">
        <f t="shared" si="3"/>
        <v>CZ</v>
      </c>
      <c r="Q363" s="19" t="s">
        <v>60</v>
      </c>
      <c r="R363" s="19" t="b">
        <f t="shared" si="7"/>
        <v>1</v>
      </c>
      <c r="S363" s="21" t="str">
        <f t="shared" si="5"/>
        <v>Дубль</v>
      </c>
      <c r="T363" s="22">
        <f>IFERROR(VLOOKUP(C363,'Заказы за 3 месяца'!A:B,2,0),0)</f>
        <v>0</v>
      </c>
      <c r="U363" s="25" t="s">
        <v>258</v>
      </c>
      <c r="V363" s="23">
        <f>VLOOKUP(S363,Сортировка!A:B,2,0)</f>
        <v>10</v>
      </c>
    </row>
    <row r="364" spans="1:22" ht="14.25" customHeight="1" x14ac:dyDescent="0.25">
      <c r="A364" s="28" t="s">
        <v>586</v>
      </c>
      <c r="B364" s="25" t="s">
        <v>58</v>
      </c>
      <c r="C364" s="25">
        <v>482107162</v>
      </c>
      <c r="D364" s="13" t="s">
        <v>33</v>
      </c>
      <c r="E364" s="28" t="s">
        <v>24</v>
      </c>
      <c r="F364" s="13" t="s">
        <v>30</v>
      </c>
      <c r="G364" s="28" t="s">
        <v>731</v>
      </c>
      <c r="H364" s="16">
        <f ca="1">IFERROR(VLOOKUP(C364,'Дни на ВБ'!A:C,3,0),"Нет продаж")</f>
        <v>24</v>
      </c>
      <c r="I364" s="37">
        <v>0</v>
      </c>
      <c r="J364" s="38">
        <f t="shared" si="0"/>
        <v>0</v>
      </c>
      <c r="K364" s="38">
        <v>0.99999999999999933</v>
      </c>
      <c r="L364" s="39" t="str">
        <f t="shared" si="1"/>
        <v>C</v>
      </c>
      <c r="M364" s="19" t="s">
        <v>114</v>
      </c>
      <c r="N364" s="19" t="b">
        <f t="shared" si="2"/>
        <v>0</v>
      </c>
      <c r="O364" s="39" t="s">
        <v>70</v>
      </c>
      <c r="P364" s="40" t="str">
        <f t="shared" si="3"/>
        <v>CZ</v>
      </c>
      <c r="Q364" s="19" t="s">
        <v>60</v>
      </c>
      <c r="R364" s="19" t="b">
        <f t="shared" si="7"/>
        <v>1</v>
      </c>
      <c r="S364" s="21" t="str">
        <f t="shared" si="5"/>
        <v>Дубль</v>
      </c>
      <c r="T364" s="22">
        <f>IFERROR(VLOOKUP(C364,'Заказы за 3 месяца'!A:B,2,0),0)</f>
        <v>0</v>
      </c>
      <c r="U364" s="25" t="s">
        <v>258</v>
      </c>
      <c r="V364" s="23">
        <f>VLOOKUP(S364,Сортировка!A:B,2,0)</f>
        <v>10</v>
      </c>
    </row>
    <row r="365" spans="1:22" ht="14.25" customHeight="1" x14ac:dyDescent="0.25">
      <c r="A365" s="13" t="s">
        <v>586</v>
      </c>
      <c r="B365" s="14" t="s">
        <v>732</v>
      </c>
      <c r="C365" s="15">
        <v>432647017</v>
      </c>
      <c r="D365" s="13" t="s">
        <v>74</v>
      </c>
      <c r="E365" s="13" t="s">
        <v>586</v>
      </c>
      <c r="F365" s="13" t="s">
        <v>650</v>
      </c>
      <c r="G365" s="13" t="s">
        <v>733</v>
      </c>
      <c r="H365" s="16">
        <f ca="1">IFERROR(VLOOKUP(C365,'Дни на ВБ'!A:C,3,0),"Нет продаж")</f>
        <v>104</v>
      </c>
      <c r="I365" s="37">
        <v>0</v>
      </c>
      <c r="J365" s="38">
        <f t="shared" si="0"/>
        <v>0</v>
      </c>
      <c r="K365" s="38">
        <v>0.99999999999999933</v>
      </c>
      <c r="L365" s="39" t="str">
        <f t="shared" si="1"/>
        <v>C</v>
      </c>
      <c r="M365" s="19">
        <v>0</v>
      </c>
      <c r="N365" s="19" t="b">
        <f t="shared" si="2"/>
        <v>0</v>
      </c>
      <c r="O365" s="39" t="s">
        <v>70</v>
      </c>
      <c r="P365" s="40" t="str">
        <f t="shared" si="3"/>
        <v>CZ</v>
      </c>
      <c r="Q365" s="19" t="str">
        <f>VLOOKUP(C365,'По кабинетам'!B:J,9,0)</f>
        <v>C</v>
      </c>
      <c r="R365" s="19" t="b">
        <f t="shared" si="7"/>
        <v>1</v>
      </c>
      <c r="S365" s="21" t="str">
        <f t="shared" si="5"/>
        <v>Вывод</v>
      </c>
      <c r="T365" s="22">
        <f>IFERROR(VLOOKUP(C365,'Заказы за 3 месяца'!A:B,2,0),0)</f>
        <v>0</v>
      </c>
      <c r="U365" s="23"/>
      <c r="V365" s="23">
        <f>VLOOKUP(S365,Сортировка!A:B,2,0)</f>
        <v>11</v>
      </c>
    </row>
    <row r="366" spans="1:22" ht="14.25" customHeight="1" x14ac:dyDescent="0.25">
      <c r="A366" s="13" t="s">
        <v>586</v>
      </c>
      <c r="B366" s="14" t="s">
        <v>734</v>
      </c>
      <c r="C366" s="15">
        <v>235322445</v>
      </c>
      <c r="D366" s="13" t="s">
        <v>74</v>
      </c>
      <c r="E366" s="13" t="s">
        <v>586</v>
      </c>
      <c r="F366" s="13" t="s">
        <v>613</v>
      </c>
      <c r="G366" s="13" t="s">
        <v>735</v>
      </c>
      <c r="H366" s="16">
        <f ca="1">IFERROR(VLOOKUP(C366,'Дни на ВБ'!A:C,3,0),"Нет продаж")</f>
        <v>461</v>
      </c>
      <c r="I366" s="37">
        <v>0</v>
      </c>
      <c r="J366" s="38">
        <f t="shared" si="0"/>
        <v>0</v>
      </c>
      <c r="K366" s="38">
        <v>0.99999999999999933</v>
      </c>
      <c r="L366" s="39" t="str">
        <f t="shared" si="1"/>
        <v>C</v>
      </c>
      <c r="M366" s="19">
        <v>0</v>
      </c>
      <c r="N366" s="19" t="b">
        <f t="shared" si="2"/>
        <v>0</v>
      </c>
      <c r="O366" s="39" t="s">
        <v>70</v>
      </c>
      <c r="P366" s="40" t="str">
        <f t="shared" si="3"/>
        <v>CZ</v>
      </c>
      <c r="Q366" s="19" t="str">
        <f>VLOOKUP(C366,'По кабинетам'!B:J,9,0)</f>
        <v>C</v>
      </c>
      <c r="R366" s="19" t="b">
        <f t="shared" si="7"/>
        <v>1</v>
      </c>
      <c r="S366" s="21" t="str">
        <f t="shared" si="5"/>
        <v>Вывод</v>
      </c>
      <c r="T366" s="22">
        <f>IFERROR(VLOOKUP(C366,'Заказы за 3 месяца'!A:B,2,0),0)</f>
        <v>0</v>
      </c>
      <c r="U366" s="23"/>
      <c r="V366" s="23">
        <f>VLOOKUP(S366,Сортировка!A:B,2,0)</f>
        <v>11</v>
      </c>
    </row>
    <row r="367" spans="1:22" ht="14.25" customHeight="1" x14ac:dyDescent="0.25">
      <c r="A367" s="41"/>
      <c r="D367" s="41"/>
      <c r="E367" s="41"/>
      <c r="F367" s="41"/>
      <c r="G367" s="41"/>
    </row>
    <row r="368" spans="1:22" ht="14.25" customHeight="1" x14ac:dyDescent="0.25">
      <c r="A368" s="41"/>
      <c r="D368" s="41"/>
      <c r="E368" s="41"/>
      <c r="F368" s="41"/>
      <c r="G368" s="41"/>
    </row>
    <row r="369" spans="1:7" ht="14.25" customHeight="1" x14ac:dyDescent="0.25">
      <c r="A369" s="41"/>
      <c r="D369" s="41"/>
      <c r="E369" s="41"/>
      <c r="F369" s="41"/>
      <c r="G369" s="41"/>
    </row>
    <row r="370" spans="1:7" ht="14.25" customHeight="1" x14ac:dyDescent="0.25">
      <c r="A370" s="41"/>
      <c r="D370" s="41"/>
      <c r="E370" s="41"/>
      <c r="F370" s="41"/>
      <c r="G370" s="41"/>
    </row>
    <row r="371" spans="1:7" ht="14.25" customHeight="1" x14ac:dyDescent="0.25">
      <c r="A371" s="41"/>
      <c r="D371" s="41"/>
      <c r="E371" s="41"/>
      <c r="F371" s="41"/>
      <c r="G371" s="41"/>
    </row>
    <row r="372" spans="1:7" ht="14.25" customHeight="1" x14ac:dyDescent="0.25">
      <c r="A372" s="41"/>
      <c r="D372" s="41"/>
      <c r="E372" s="41"/>
      <c r="F372" s="41"/>
      <c r="G372" s="41"/>
    </row>
    <row r="373" spans="1:7" ht="14.25" customHeight="1" x14ac:dyDescent="0.25">
      <c r="A373" s="41"/>
      <c r="D373" s="41"/>
      <c r="E373" s="41"/>
      <c r="F373" s="41"/>
      <c r="G373" s="41"/>
    </row>
    <row r="374" spans="1:7" ht="14.25" customHeight="1" x14ac:dyDescent="0.25">
      <c r="A374" s="41"/>
      <c r="D374" s="41"/>
      <c r="E374" s="41"/>
      <c r="F374" s="41"/>
      <c r="G374" s="41"/>
    </row>
    <row r="375" spans="1:7" ht="14.25" customHeight="1" x14ac:dyDescent="0.25">
      <c r="A375" s="41"/>
      <c r="D375" s="41"/>
      <c r="E375" s="41"/>
      <c r="F375" s="41"/>
      <c r="G375" s="41"/>
    </row>
    <row r="376" spans="1:7" ht="14.25" customHeight="1" x14ac:dyDescent="0.25">
      <c r="A376" s="41"/>
      <c r="D376" s="41"/>
      <c r="E376" s="41"/>
      <c r="F376" s="41"/>
      <c r="G376" s="41"/>
    </row>
    <row r="377" spans="1:7" ht="14.25" customHeight="1" x14ac:dyDescent="0.25">
      <c r="A377" s="41"/>
      <c r="D377" s="41"/>
      <c r="E377" s="41"/>
      <c r="F377" s="41"/>
      <c r="G377" s="41"/>
    </row>
    <row r="378" spans="1:7" ht="14.25" customHeight="1" x14ac:dyDescent="0.25">
      <c r="A378" s="41"/>
      <c r="D378" s="41"/>
      <c r="E378" s="41"/>
      <c r="F378" s="41"/>
      <c r="G378" s="41"/>
    </row>
    <row r="379" spans="1:7" ht="14.25" customHeight="1" x14ac:dyDescent="0.25">
      <c r="A379" s="41"/>
      <c r="D379" s="41"/>
      <c r="E379" s="41"/>
      <c r="F379" s="41"/>
      <c r="G379" s="41"/>
    </row>
    <row r="380" spans="1:7" ht="14.25" customHeight="1" x14ac:dyDescent="0.25">
      <c r="A380" s="41"/>
      <c r="D380" s="41"/>
      <c r="E380" s="41"/>
      <c r="F380" s="41"/>
      <c r="G380" s="41"/>
    </row>
    <row r="381" spans="1:7" ht="14.25" customHeight="1" x14ac:dyDescent="0.25">
      <c r="A381" s="41"/>
      <c r="D381" s="41"/>
      <c r="E381" s="41"/>
      <c r="F381" s="41"/>
      <c r="G381" s="41"/>
    </row>
    <row r="382" spans="1:7" ht="14.25" customHeight="1" x14ac:dyDescent="0.25">
      <c r="A382" s="41"/>
      <c r="D382" s="41"/>
      <c r="E382" s="41"/>
      <c r="F382" s="41"/>
      <c r="G382" s="41"/>
    </row>
    <row r="383" spans="1:7" ht="14.25" customHeight="1" x14ac:dyDescent="0.25">
      <c r="A383" s="41"/>
      <c r="D383" s="41"/>
      <c r="E383" s="41"/>
      <c r="F383" s="41"/>
      <c r="G383" s="41"/>
    </row>
    <row r="384" spans="1:7" ht="14.25" customHeight="1" x14ac:dyDescent="0.25">
      <c r="A384" s="41"/>
      <c r="D384" s="41"/>
      <c r="E384" s="41"/>
      <c r="F384" s="41"/>
      <c r="G384" s="41"/>
    </row>
    <row r="385" spans="1:7" ht="14.25" customHeight="1" x14ac:dyDescent="0.25">
      <c r="A385" s="41"/>
      <c r="D385" s="41"/>
      <c r="E385" s="41"/>
      <c r="F385" s="41"/>
      <c r="G385" s="41"/>
    </row>
    <row r="386" spans="1:7" ht="14.25" customHeight="1" x14ac:dyDescent="0.25">
      <c r="A386" s="41"/>
      <c r="D386" s="41"/>
      <c r="E386" s="41"/>
      <c r="F386" s="41"/>
      <c r="G386" s="41"/>
    </row>
    <row r="387" spans="1:7" ht="14.25" customHeight="1" x14ac:dyDescent="0.25">
      <c r="A387" s="41"/>
      <c r="D387" s="41"/>
      <c r="E387" s="41"/>
      <c r="F387" s="41"/>
      <c r="G387" s="41"/>
    </row>
    <row r="388" spans="1:7" ht="14.25" customHeight="1" x14ac:dyDescent="0.25">
      <c r="A388" s="41"/>
      <c r="D388" s="41"/>
      <c r="E388" s="41"/>
      <c r="F388" s="41"/>
      <c r="G388" s="41"/>
    </row>
    <row r="389" spans="1:7" ht="14.25" customHeight="1" x14ac:dyDescent="0.25">
      <c r="A389" s="41"/>
      <c r="D389" s="41"/>
      <c r="E389" s="41"/>
      <c r="F389" s="41"/>
      <c r="G389" s="41"/>
    </row>
    <row r="390" spans="1:7" ht="14.25" customHeight="1" x14ac:dyDescent="0.25">
      <c r="A390" s="41"/>
      <c r="D390" s="41"/>
      <c r="E390" s="41"/>
      <c r="F390" s="41"/>
      <c r="G390" s="41"/>
    </row>
    <row r="391" spans="1:7" ht="14.25" customHeight="1" x14ac:dyDescent="0.25">
      <c r="A391" s="41"/>
      <c r="D391" s="41"/>
      <c r="E391" s="41"/>
      <c r="F391" s="41"/>
      <c r="G391" s="41"/>
    </row>
    <row r="392" spans="1:7" ht="14.25" customHeight="1" x14ac:dyDescent="0.25">
      <c r="A392" s="41"/>
      <c r="D392" s="41"/>
      <c r="E392" s="41"/>
      <c r="F392" s="41"/>
      <c r="G392" s="41"/>
    </row>
    <row r="393" spans="1:7" ht="14.25" customHeight="1" x14ac:dyDescent="0.25">
      <c r="A393" s="41"/>
      <c r="D393" s="41"/>
      <c r="E393" s="41"/>
      <c r="F393" s="41"/>
      <c r="G393" s="41"/>
    </row>
    <row r="394" spans="1:7" ht="14.25" customHeight="1" x14ac:dyDescent="0.25">
      <c r="A394" s="41"/>
      <c r="D394" s="41"/>
      <c r="E394" s="41"/>
      <c r="F394" s="41"/>
      <c r="G394" s="41"/>
    </row>
    <row r="395" spans="1:7" ht="14.25" customHeight="1" x14ac:dyDescent="0.25">
      <c r="A395" s="41"/>
      <c r="D395" s="41"/>
      <c r="E395" s="41"/>
      <c r="F395" s="41"/>
      <c r="G395" s="41"/>
    </row>
    <row r="396" spans="1:7" ht="14.25" customHeight="1" x14ac:dyDescent="0.25">
      <c r="A396" s="41"/>
      <c r="D396" s="41"/>
      <c r="E396" s="41"/>
      <c r="F396" s="41"/>
      <c r="G396" s="41"/>
    </row>
    <row r="397" spans="1:7" ht="14.25" customHeight="1" x14ac:dyDescent="0.25">
      <c r="A397" s="41"/>
      <c r="D397" s="41"/>
      <c r="E397" s="41"/>
      <c r="F397" s="41"/>
      <c r="G397" s="41"/>
    </row>
    <row r="398" spans="1:7" ht="14.25" customHeight="1" x14ac:dyDescent="0.25">
      <c r="A398" s="41"/>
      <c r="D398" s="41"/>
      <c r="E398" s="41"/>
      <c r="F398" s="41"/>
      <c r="G398" s="41"/>
    </row>
    <row r="399" spans="1:7" ht="14.25" customHeight="1" x14ac:dyDescent="0.25">
      <c r="A399" s="41"/>
      <c r="D399" s="41"/>
      <c r="E399" s="41"/>
      <c r="F399" s="41"/>
      <c r="G399" s="41"/>
    </row>
    <row r="400" spans="1:7" ht="14.25" customHeight="1" x14ac:dyDescent="0.25">
      <c r="A400" s="41"/>
      <c r="D400" s="41"/>
      <c r="E400" s="41"/>
      <c r="F400" s="41"/>
      <c r="G400" s="41"/>
    </row>
    <row r="401" spans="1:7" ht="14.25" customHeight="1" x14ac:dyDescent="0.25">
      <c r="A401" s="41"/>
      <c r="D401" s="41"/>
      <c r="E401" s="41"/>
      <c r="F401" s="41"/>
      <c r="G401" s="41"/>
    </row>
    <row r="402" spans="1:7" ht="14.25" customHeight="1" x14ac:dyDescent="0.25">
      <c r="A402" s="41"/>
      <c r="D402" s="41"/>
      <c r="E402" s="41"/>
      <c r="F402" s="41"/>
      <c r="G402" s="41"/>
    </row>
    <row r="403" spans="1:7" ht="14.25" customHeight="1" x14ac:dyDescent="0.25">
      <c r="A403" s="41"/>
      <c r="D403" s="41"/>
      <c r="E403" s="41"/>
      <c r="F403" s="41"/>
      <c r="G403" s="41"/>
    </row>
    <row r="404" spans="1:7" ht="14.25" customHeight="1" x14ac:dyDescent="0.25">
      <c r="A404" s="41"/>
      <c r="D404" s="41"/>
      <c r="E404" s="41"/>
      <c r="F404" s="41"/>
      <c r="G404" s="41"/>
    </row>
    <row r="405" spans="1:7" ht="14.25" customHeight="1" x14ac:dyDescent="0.25">
      <c r="A405" s="41"/>
      <c r="D405" s="41"/>
      <c r="E405" s="41"/>
      <c r="F405" s="41"/>
      <c r="G405" s="41"/>
    </row>
    <row r="406" spans="1:7" ht="14.25" customHeight="1" x14ac:dyDescent="0.25">
      <c r="A406" s="41"/>
      <c r="D406" s="41"/>
      <c r="E406" s="41"/>
      <c r="F406" s="41"/>
      <c r="G406" s="41"/>
    </row>
    <row r="407" spans="1:7" ht="14.25" customHeight="1" x14ac:dyDescent="0.25">
      <c r="A407" s="41"/>
      <c r="D407" s="41"/>
      <c r="E407" s="41"/>
      <c r="F407" s="41"/>
      <c r="G407" s="41"/>
    </row>
    <row r="408" spans="1:7" ht="14.25" customHeight="1" x14ac:dyDescent="0.25">
      <c r="A408" s="41"/>
      <c r="D408" s="41"/>
      <c r="E408" s="41"/>
      <c r="F408" s="41"/>
      <c r="G408" s="41"/>
    </row>
    <row r="409" spans="1:7" ht="14.25" customHeight="1" x14ac:dyDescent="0.25">
      <c r="A409" s="41"/>
      <c r="D409" s="41"/>
      <c r="E409" s="41"/>
      <c r="F409" s="41"/>
      <c r="G409" s="41"/>
    </row>
    <row r="410" spans="1:7" ht="14.25" customHeight="1" x14ac:dyDescent="0.25">
      <c r="A410" s="41"/>
      <c r="D410" s="41"/>
      <c r="E410" s="41"/>
      <c r="F410" s="41"/>
      <c r="G410" s="41"/>
    </row>
    <row r="411" spans="1:7" ht="14.25" customHeight="1" x14ac:dyDescent="0.25">
      <c r="A411" s="41"/>
      <c r="D411" s="41"/>
      <c r="E411" s="41"/>
      <c r="F411" s="41"/>
      <c r="G411" s="41"/>
    </row>
    <row r="412" spans="1:7" ht="14.25" customHeight="1" x14ac:dyDescent="0.25">
      <c r="A412" s="41"/>
      <c r="D412" s="41"/>
      <c r="E412" s="41"/>
      <c r="F412" s="41"/>
      <c r="G412" s="41"/>
    </row>
    <row r="413" spans="1:7" ht="14.25" customHeight="1" x14ac:dyDescent="0.25">
      <c r="A413" s="41"/>
      <c r="D413" s="41"/>
      <c r="E413" s="41"/>
      <c r="F413" s="41"/>
      <c r="G413" s="41"/>
    </row>
    <row r="414" spans="1:7" ht="14.25" customHeight="1" x14ac:dyDescent="0.25">
      <c r="A414" s="41"/>
      <c r="D414" s="41"/>
      <c r="E414" s="41"/>
      <c r="F414" s="41"/>
      <c r="G414" s="41"/>
    </row>
    <row r="415" spans="1:7" ht="14.25" customHeight="1" x14ac:dyDescent="0.25">
      <c r="A415" s="41"/>
      <c r="D415" s="41"/>
      <c r="E415" s="41"/>
      <c r="F415" s="41"/>
      <c r="G415" s="41"/>
    </row>
    <row r="416" spans="1:7" ht="14.25" customHeight="1" x14ac:dyDescent="0.25">
      <c r="A416" s="41"/>
      <c r="D416" s="41"/>
      <c r="E416" s="41"/>
      <c r="F416" s="41"/>
      <c r="G416" s="41"/>
    </row>
    <row r="417" spans="1:7" ht="14.25" customHeight="1" x14ac:dyDescent="0.25">
      <c r="A417" s="41"/>
      <c r="D417" s="41"/>
      <c r="E417" s="41"/>
      <c r="F417" s="41"/>
      <c r="G417" s="41"/>
    </row>
    <row r="418" spans="1:7" ht="14.25" customHeight="1" x14ac:dyDescent="0.25">
      <c r="A418" s="41"/>
      <c r="D418" s="41"/>
      <c r="E418" s="41"/>
      <c r="F418" s="41"/>
      <c r="G418" s="41"/>
    </row>
    <row r="419" spans="1:7" ht="14.25" customHeight="1" x14ac:dyDescent="0.25">
      <c r="A419" s="41"/>
      <c r="D419" s="41"/>
      <c r="E419" s="41"/>
      <c r="F419" s="41"/>
      <c r="G419" s="41"/>
    </row>
    <row r="420" spans="1:7" ht="14.25" customHeight="1" x14ac:dyDescent="0.25">
      <c r="A420" s="41"/>
      <c r="D420" s="41"/>
      <c r="E420" s="41"/>
      <c r="F420" s="41"/>
      <c r="G420" s="41"/>
    </row>
    <row r="421" spans="1:7" ht="14.25" customHeight="1" x14ac:dyDescent="0.25">
      <c r="A421" s="41"/>
      <c r="D421" s="41"/>
      <c r="E421" s="41"/>
      <c r="F421" s="41"/>
      <c r="G421" s="41"/>
    </row>
    <row r="422" spans="1:7" ht="14.25" customHeight="1" x14ac:dyDescent="0.25">
      <c r="A422" s="41"/>
      <c r="D422" s="41"/>
      <c r="E422" s="41"/>
      <c r="F422" s="41"/>
      <c r="G422" s="41"/>
    </row>
    <row r="423" spans="1:7" ht="14.25" customHeight="1" x14ac:dyDescent="0.25">
      <c r="A423" s="41"/>
      <c r="D423" s="41"/>
      <c r="E423" s="41"/>
      <c r="F423" s="41"/>
      <c r="G423" s="41"/>
    </row>
    <row r="424" spans="1:7" ht="14.25" customHeight="1" x14ac:dyDescent="0.25">
      <c r="A424" s="41"/>
      <c r="D424" s="41"/>
      <c r="E424" s="41"/>
      <c r="F424" s="41"/>
      <c r="G424" s="41"/>
    </row>
    <row r="425" spans="1:7" ht="14.25" customHeight="1" x14ac:dyDescent="0.25">
      <c r="A425" s="41"/>
      <c r="D425" s="41"/>
      <c r="E425" s="41"/>
      <c r="F425" s="41"/>
      <c r="G425" s="41"/>
    </row>
    <row r="426" spans="1:7" ht="14.25" customHeight="1" x14ac:dyDescent="0.25">
      <c r="A426" s="41"/>
      <c r="D426" s="41"/>
      <c r="E426" s="41"/>
      <c r="F426" s="41"/>
      <c r="G426" s="41"/>
    </row>
    <row r="427" spans="1:7" ht="14.25" customHeight="1" x14ac:dyDescent="0.25">
      <c r="A427" s="41"/>
      <c r="D427" s="41"/>
      <c r="E427" s="41"/>
      <c r="F427" s="41"/>
      <c r="G427" s="41"/>
    </row>
    <row r="428" spans="1:7" ht="14.25" customHeight="1" x14ac:dyDescent="0.25">
      <c r="A428" s="41"/>
      <c r="D428" s="41"/>
      <c r="E428" s="41"/>
      <c r="F428" s="41"/>
      <c r="G428" s="41"/>
    </row>
    <row r="429" spans="1:7" ht="14.25" customHeight="1" x14ac:dyDescent="0.25">
      <c r="A429" s="41"/>
      <c r="D429" s="41"/>
      <c r="E429" s="41"/>
      <c r="F429" s="41"/>
      <c r="G429" s="41"/>
    </row>
    <row r="430" spans="1:7" ht="14.25" customHeight="1" x14ac:dyDescent="0.25">
      <c r="A430" s="41"/>
      <c r="D430" s="41"/>
      <c r="E430" s="41"/>
      <c r="F430" s="41"/>
      <c r="G430" s="41"/>
    </row>
    <row r="431" spans="1:7" ht="14.25" customHeight="1" x14ac:dyDescent="0.25">
      <c r="A431" s="41"/>
      <c r="D431" s="41"/>
      <c r="E431" s="41"/>
      <c r="F431" s="41"/>
      <c r="G431" s="41"/>
    </row>
    <row r="432" spans="1:7" ht="14.25" customHeight="1" x14ac:dyDescent="0.25">
      <c r="A432" s="41"/>
      <c r="D432" s="41"/>
      <c r="E432" s="41"/>
      <c r="F432" s="41"/>
      <c r="G432" s="41"/>
    </row>
    <row r="433" spans="1:7" ht="14.25" customHeight="1" x14ac:dyDescent="0.25">
      <c r="A433" s="41"/>
      <c r="D433" s="41"/>
      <c r="E433" s="41"/>
      <c r="F433" s="41"/>
      <c r="G433" s="41"/>
    </row>
    <row r="434" spans="1:7" ht="14.25" customHeight="1" x14ac:dyDescent="0.25">
      <c r="A434" s="41"/>
      <c r="D434" s="41"/>
      <c r="E434" s="41"/>
      <c r="F434" s="41"/>
      <c r="G434" s="41"/>
    </row>
    <row r="435" spans="1:7" ht="14.25" customHeight="1" x14ac:dyDescent="0.25">
      <c r="A435" s="41"/>
      <c r="D435" s="41"/>
      <c r="E435" s="41"/>
      <c r="F435" s="41"/>
      <c r="G435" s="41"/>
    </row>
    <row r="436" spans="1:7" ht="14.25" customHeight="1" x14ac:dyDescent="0.25">
      <c r="A436" s="41"/>
      <c r="D436" s="41"/>
      <c r="E436" s="41"/>
      <c r="F436" s="41"/>
      <c r="G436" s="41"/>
    </row>
    <row r="437" spans="1:7" ht="14.25" customHeight="1" x14ac:dyDescent="0.25">
      <c r="A437" s="41"/>
      <c r="D437" s="41"/>
      <c r="E437" s="41"/>
      <c r="F437" s="41"/>
      <c r="G437" s="41"/>
    </row>
    <row r="438" spans="1:7" ht="14.25" customHeight="1" x14ac:dyDescent="0.25">
      <c r="A438" s="41"/>
      <c r="D438" s="41"/>
      <c r="E438" s="41"/>
      <c r="F438" s="41"/>
      <c r="G438" s="41"/>
    </row>
    <row r="439" spans="1:7" ht="14.25" customHeight="1" x14ac:dyDescent="0.25">
      <c r="A439" s="41"/>
      <c r="D439" s="41"/>
      <c r="E439" s="41"/>
      <c r="F439" s="41"/>
      <c r="G439" s="41"/>
    </row>
    <row r="440" spans="1:7" ht="14.25" customHeight="1" x14ac:dyDescent="0.25">
      <c r="A440" s="41"/>
      <c r="D440" s="41"/>
      <c r="E440" s="41"/>
      <c r="F440" s="41"/>
      <c r="G440" s="41"/>
    </row>
    <row r="441" spans="1:7" ht="14.25" customHeight="1" x14ac:dyDescent="0.25">
      <c r="A441" s="41"/>
      <c r="D441" s="41"/>
      <c r="E441" s="41"/>
      <c r="F441" s="41"/>
      <c r="G441" s="41"/>
    </row>
    <row r="442" spans="1:7" ht="14.25" customHeight="1" x14ac:dyDescent="0.25">
      <c r="A442" s="41"/>
      <c r="D442" s="41"/>
      <c r="E442" s="41"/>
      <c r="F442" s="41"/>
      <c r="G442" s="41"/>
    </row>
    <row r="443" spans="1:7" ht="14.25" customHeight="1" x14ac:dyDescent="0.25">
      <c r="A443" s="41"/>
      <c r="D443" s="41"/>
      <c r="E443" s="41"/>
      <c r="F443" s="41"/>
      <c r="G443" s="41"/>
    </row>
    <row r="444" spans="1:7" ht="14.25" customHeight="1" x14ac:dyDescent="0.25">
      <c r="A444" s="41"/>
      <c r="D444" s="41"/>
      <c r="E444" s="41"/>
      <c r="F444" s="41"/>
      <c r="G444" s="41"/>
    </row>
    <row r="445" spans="1:7" ht="14.25" customHeight="1" x14ac:dyDescent="0.25">
      <c r="A445" s="41"/>
      <c r="D445" s="41"/>
      <c r="E445" s="41"/>
      <c r="F445" s="41"/>
      <c r="G445" s="41"/>
    </row>
    <row r="446" spans="1:7" ht="14.25" customHeight="1" x14ac:dyDescent="0.25">
      <c r="A446" s="41"/>
      <c r="D446" s="41"/>
      <c r="E446" s="41"/>
      <c r="F446" s="41"/>
      <c r="G446" s="41"/>
    </row>
    <row r="447" spans="1:7" ht="14.25" customHeight="1" x14ac:dyDescent="0.25">
      <c r="A447" s="41"/>
      <c r="D447" s="41"/>
      <c r="E447" s="41"/>
      <c r="F447" s="41"/>
      <c r="G447" s="41"/>
    </row>
    <row r="448" spans="1:7" ht="14.25" customHeight="1" x14ac:dyDescent="0.25">
      <c r="A448" s="41"/>
      <c r="D448" s="41"/>
      <c r="E448" s="41"/>
      <c r="F448" s="41"/>
      <c r="G448" s="41"/>
    </row>
    <row r="449" spans="1:7" ht="14.25" customHeight="1" x14ac:dyDescent="0.25">
      <c r="A449" s="41"/>
      <c r="D449" s="41"/>
      <c r="E449" s="41"/>
      <c r="F449" s="41"/>
      <c r="G449" s="41"/>
    </row>
    <row r="450" spans="1:7" ht="14.25" customHeight="1" x14ac:dyDescent="0.25">
      <c r="A450" s="41"/>
      <c r="D450" s="41"/>
      <c r="E450" s="41"/>
      <c r="F450" s="41"/>
      <c r="G450" s="41"/>
    </row>
    <row r="451" spans="1:7" ht="14.25" customHeight="1" x14ac:dyDescent="0.25">
      <c r="A451" s="41"/>
      <c r="D451" s="41"/>
      <c r="E451" s="41"/>
      <c r="F451" s="41"/>
      <c r="G451" s="41"/>
    </row>
    <row r="452" spans="1:7" ht="14.25" customHeight="1" x14ac:dyDescent="0.25">
      <c r="A452" s="41"/>
      <c r="D452" s="41"/>
      <c r="E452" s="41"/>
      <c r="F452" s="41"/>
      <c r="G452" s="41"/>
    </row>
    <row r="453" spans="1:7" ht="14.25" customHeight="1" x14ac:dyDescent="0.25">
      <c r="A453" s="41"/>
      <c r="D453" s="41"/>
      <c r="E453" s="41"/>
      <c r="F453" s="41"/>
      <c r="G453" s="41"/>
    </row>
    <row r="454" spans="1:7" ht="14.25" customHeight="1" x14ac:dyDescent="0.25">
      <c r="A454" s="41"/>
      <c r="D454" s="41"/>
      <c r="E454" s="41"/>
      <c r="F454" s="41"/>
      <c r="G454" s="41"/>
    </row>
    <row r="455" spans="1:7" ht="14.25" customHeight="1" x14ac:dyDescent="0.25">
      <c r="A455" s="41"/>
      <c r="D455" s="41"/>
      <c r="E455" s="41"/>
      <c r="F455" s="41"/>
      <c r="G455" s="41"/>
    </row>
    <row r="456" spans="1:7" ht="14.25" customHeight="1" x14ac:dyDescent="0.25">
      <c r="A456" s="41"/>
      <c r="D456" s="41"/>
      <c r="E456" s="41"/>
      <c r="F456" s="41"/>
      <c r="G456" s="41"/>
    </row>
    <row r="457" spans="1:7" ht="14.25" customHeight="1" x14ac:dyDescent="0.25">
      <c r="A457" s="41"/>
      <c r="D457" s="41"/>
      <c r="E457" s="41"/>
      <c r="F457" s="41"/>
      <c r="G457" s="41"/>
    </row>
    <row r="458" spans="1:7" ht="14.25" customHeight="1" x14ac:dyDescent="0.25">
      <c r="A458" s="41"/>
      <c r="D458" s="41"/>
      <c r="E458" s="41"/>
      <c r="F458" s="41"/>
      <c r="G458" s="41"/>
    </row>
    <row r="459" spans="1:7" ht="14.25" customHeight="1" x14ac:dyDescent="0.25">
      <c r="A459" s="41"/>
      <c r="D459" s="41"/>
      <c r="E459" s="41"/>
      <c r="F459" s="41"/>
      <c r="G459" s="41"/>
    </row>
    <row r="460" spans="1:7" ht="14.25" customHeight="1" x14ac:dyDescent="0.25">
      <c r="A460" s="41"/>
      <c r="D460" s="41"/>
      <c r="E460" s="41"/>
      <c r="F460" s="41"/>
      <c r="G460" s="41"/>
    </row>
    <row r="461" spans="1:7" ht="14.25" customHeight="1" x14ac:dyDescent="0.25">
      <c r="A461" s="41"/>
      <c r="D461" s="41"/>
      <c r="E461" s="41"/>
      <c r="F461" s="41"/>
      <c r="G461" s="41"/>
    </row>
    <row r="462" spans="1:7" ht="14.25" customHeight="1" x14ac:dyDescent="0.25">
      <c r="A462" s="41"/>
      <c r="D462" s="41"/>
      <c r="E462" s="41"/>
      <c r="F462" s="41"/>
      <c r="G462" s="41"/>
    </row>
    <row r="463" spans="1:7" ht="14.25" customHeight="1" x14ac:dyDescent="0.25">
      <c r="A463" s="41"/>
      <c r="D463" s="41"/>
      <c r="E463" s="41"/>
      <c r="F463" s="41"/>
      <c r="G463" s="41"/>
    </row>
    <row r="464" spans="1:7" ht="14.25" customHeight="1" x14ac:dyDescent="0.25">
      <c r="A464" s="41"/>
      <c r="D464" s="41"/>
      <c r="E464" s="41"/>
      <c r="F464" s="41"/>
      <c r="G464" s="41"/>
    </row>
    <row r="465" spans="1:7" ht="14.25" customHeight="1" x14ac:dyDescent="0.25">
      <c r="A465" s="41"/>
      <c r="D465" s="41"/>
      <c r="E465" s="41"/>
      <c r="F465" s="41"/>
      <c r="G465" s="41"/>
    </row>
    <row r="466" spans="1:7" ht="14.25" customHeight="1" x14ac:dyDescent="0.25">
      <c r="A466" s="41"/>
      <c r="D466" s="41"/>
      <c r="E466" s="41"/>
      <c r="F466" s="41"/>
      <c r="G466" s="41"/>
    </row>
    <row r="467" spans="1:7" ht="14.25" customHeight="1" x14ac:dyDescent="0.25">
      <c r="A467" s="41"/>
      <c r="D467" s="41"/>
      <c r="E467" s="41"/>
      <c r="F467" s="41"/>
      <c r="G467" s="41"/>
    </row>
    <row r="468" spans="1:7" ht="14.25" customHeight="1" x14ac:dyDescent="0.25">
      <c r="A468" s="41"/>
      <c r="D468" s="41"/>
      <c r="E468" s="41"/>
      <c r="F468" s="41"/>
      <c r="G468" s="41"/>
    </row>
    <row r="469" spans="1:7" ht="14.25" customHeight="1" x14ac:dyDescent="0.25">
      <c r="A469" s="41"/>
      <c r="D469" s="41"/>
      <c r="E469" s="41"/>
      <c r="F469" s="41"/>
      <c r="G469" s="41"/>
    </row>
    <row r="470" spans="1:7" ht="14.25" customHeight="1" x14ac:dyDescent="0.25">
      <c r="A470" s="41"/>
      <c r="D470" s="41"/>
      <c r="E470" s="41"/>
      <c r="F470" s="41"/>
      <c r="G470" s="41"/>
    </row>
    <row r="471" spans="1:7" ht="14.25" customHeight="1" x14ac:dyDescent="0.25">
      <c r="A471" s="41"/>
      <c r="D471" s="41"/>
      <c r="E471" s="41"/>
      <c r="F471" s="41"/>
      <c r="G471" s="41"/>
    </row>
    <row r="472" spans="1:7" ht="14.25" customHeight="1" x14ac:dyDescent="0.25">
      <c r="A472" s="41"/>
      <c r="D472" s="41"/>
      <c r="E472" s="41"/>
      <c r="F472" s="41"/>
      <c r="G472" s="41"/>
    </row>
    <row r="473" spans="1:7" ht="14.25" customHeight="1" x14ac:dyDescent="0.25">
      <c r="A473" s="41"/>
      <c r="D473" s="41"/>
      <c r="E473" s="41"/>
      <c r="F473" s="41"/>
      <c r="G473" s="41"/>
    </row>
    <row r="474" spans="1:7" ht="14.25" customHeight="1" x14ac:dyDescent="0.25">
      <c r="A474" s="41"/>
      <c r="D474" s="41"/>
      <c r="E474" s="41"/>
      <c r="F474" s="41"/>
      <c r="G474" s="41"/>
    </row>
    <row r="475" spans="1:7" ht="14.25" customHeight="1" x14ac:dyDescent="0.25">
      <c r="A475" s="41"/>
      <c r="D475" s="41"/>
      <c r="E475" s="41"/>
      <c r="F475" s="41"/>
      <c r="G475" s="41"/>
    </row>
    <row r="476" spans="1:7" ht="14.25" customHeight="1" x14ac:dyDescent="0.25">
      <c r="A476" s="41"/>
      <c r="D476" s="41"/>
      <c r="E476" s="41"/>
      <c r="F476" s="41"/>
      <c r="G476" s="41"/>
    </row>
    <row r="477" spans="1:7" ht="14.25" customHeight="1" x14ac:dyDescent="0.25">
      <c r="A477" s="41"/>
      <c r="D477" s="41"/>
      <c r="E477" s="41"/>
      <c r="F477" s="41"/>
      <c r="G477" s="41"/>
    </row>
    <row r="478" spans="1:7" ht="14.25" customHeight="1" x14ac:dyDescent="0.25">
      <c r="A478" s="41"/>
      <c r="D478" s="41"/>
      <c r="E478" s="41"/>
      <c r="F478" s="41"/>
      <c r="G478" s="41"/>
    </row>
    <row r="479" spans="1:7" ht="14.25" customHeight="1" x14ac:dyDescent="0.25">
      <c r="A479" s="41"/>
      <c r="D479" s="41"/>
      <c r="E479" s="41"/>
      <c r="F479" s="41"/>
      <c r="G479" s="41"/>
    </row>
    <row r="480" spans="1:7" ht="14.25" customHeight="1" x14ac:dyDescent="0.25">
      <c r="A480" s="41"/>
      <c r="D480" s="41"/>
      <c r="E480" s="41"/>
      <c r="F480" s="41"/>
      <c r="G480" s="41"/>
    </row>
    <row r="481" spans="1:7" ht="14.25" customHeight="1" x14ac:dyDescent="0.25">
      <c r="A481" s="41"/>
      <c r="D481" s="41"/>
      <c r="E481" s="41"/>
      <c r="F481" s="41"/>
      <c r="G481" s="41"/>
    </row>
    <row r="482" spans="1:7" ht="14.25" customHeight="1" x14ac:dyDescent="0.25">
      <c r="A482" s="41"/>
      <c r="D482" s="41"/>
      <c r="E482" s="41"/>
      <c r="F482" s="41"/>
      <c r="G482" s="41"/>
    </row>
    <row r="483" spans="1:7" ht="14.25" customHeight="1" x14ac:dyDescent="0.25">
      <c r="A483" s="41"/>
      <c r="D483" s="41"/>
      <c r="E483" s="41"/>
      <c r="F483" s="41"/>
      <c r="G483" s="41"/>
    </row>
    <row r="484" spans="1:7" ht="14.25" customHeight="1" x14ac:dyDescent="0.25">
      <c r="A484" s="41"/>
      <c r="D484" s="41"/>
      <c r="E484" s="41"/>
      <c r="F484" s="41"/>
      <c r="G484" s="41"/>
    </row>
    <row r="485" spans="1:7" ht="14.25" customHeight="1" x14ac:dyDescent="0.25">
      <c r="A485" s="41"/>
      <c r="D485" s="41"/>
      <c r="E485" s="41"/>
      <c r="F485" s="41"/>
      <c r="G485" s="41"/>
    </row>
    <row r="486" spans="1:7" ht="14.25" customHeight="1" x14ac:dyDescent="0.25">
      <c r="A486" s="41"/>
      <c r="D486" s="41"/>
      <c r="E486" s="41"/>
      <c r="F486" s="41"/>
      <c r="G486" s="41"/>
    </row>
    <row r="487" spans="1:7" ht="14.25" customHeight="1" x14ac:dyDescent="0.25">
      <c r="A487" s="41"/>
      <c r="D487" s="41"/>
      <c r="E487" s="41"/>
      <c r="F487" s="41"/>
      <c r="G487" s="41"/>
    </row>
    <row r="488" spans="1:7" ht="14.25" customHeight="1" x14ac:dyDescent="0.25">
      <c r="A488" s="41"/>
      <c r="D488" s="41"/>
      <c r="E488" s="41"/>
      <c r="F488" s="41"/>
      <c r="G488" s="41"/>
    </row>
    <row r="489" spans="1:7" ht="14.25" customHeight="1" x14ac:dyDescent="0.25">
      <c r="A489" s="41"/>
      <c r="D489" s="41"/>
      <c r="E489" s="41"/>
      <c r="F489" s="41"/>
      <c r="G489" s="41"/>
    </row>
    <row r="490" spans="1:7" ht="14.25" customHeight="1" x14ac:dyDescent="0.25">
      <c r="A490" s="41"/>
      <c r="D490" s="41"/>
      <c r="E490" s="41"/>
      <c r="F490" s="41"/>
      <c r="G490" s="41"/>
    </row>
    <row r="491" spans="1:7" ht="14.25" customHeight="1" x14ac:dyDescent="0.25">
      <c r="A491" s="41"/>
      <c r="D491" s="41"/>
      <c r="E491" s="41"/>
      <c r="F491" s="41"/>
      <c r="G491" s="41"/>
    </row>
    <row r="492" spans="1:7" ht="14.25" customHeight="1" x14ac:dyDescent="0.25">
      <c r="A492" s="41"/>
      <c r="D492" s="41"/>
      <c r="E492" s="41"/>
      <c r="F492" s="41"/>
      <c r="G492" s="41"/>
    </row>
    <row r="493" spans="1:7" ht="14.25" customHeight="1" x14ac:dyDescent="0.25">
      <c r="A493" s="41"/>
      <c r="D493" s="41"/>
      <c r="E493" s="41"/>
      <c r="F493" s="41"/>
      <c r="G493" s="41"/>
    </row>
    <row r="494" spans="1:7" ht="14.25" customHeight="1" x14ac:dyDescent="0.25">
      <c r="A494" s="41"/>
      <c r="D494" s="41"/>
      <c r="E494" s="41"/>
      <c r="F494" s="41"/>
      <c r="G494" s="41"/>
    </row>
    <row r="495" spans="1:7" ht="14.25" customHeight="1" x14ac:dyDescent="0.25">
      <c r="A495" s="41"/>
      <c r="D495" s="41"/>
      <c r="E495" s="41"/>
      <c r="F495" s="41"/>
      <c r="G495" s="41"/>
    </row>
    <row r="496" spans="1:7" ht="14.25" customHeight="1" x14ac:dyDescent="0.25">
      <c r="A496" s="41"/>
      <c r="D496" s="41"/>
      <c r="E496" s="41"/>
      <c r="F496" s="41"/>
      <c r="G496" s="41"/>
    </row>
    <row r="497" spans="1:7" ht="14.25" customHeight="1" x14ac:dyDescent="0.25">
      <c r="A497" s="41"/>
      <c r="D497" s="41"/>
      <c r="E497" s="41"/>
      <c r="F497" s="41"/>
      <c r="G497" s="41"/>
    </row>
    <row r="498" spans="1:7" ht="14.25" customHeight="1" x14ac:dyDescent="0.25">
      <c r="A498" s="41"/>
      <c r="D498" s="41"/>
      <c r="E498" s="41"/>
      <c r="F498" s="41"/>
      <c r="G498" s="41"/>
    </row>
    <row r="499" spans="1:7" ht="14.25" customHeight="1" x14ac:dyDescent="0.25">
      <c r="A499" s="41"/>
      <c r="D499" s="41"/>
      <c r="E499" s="41"/>
      <c r="F499" s="41"/>
      <c r="G499" s="41"/>
    </row>
    <row r="500" spans="1:7" ht="14.25" customHeight="1" x14ac:dyDescent="0.25">
      <c r="A500" s="41"/>
      <c r="D500" s="41"/>
      <c r="E500" s="41"/>
      <c r="F500" s="41"/>
      <c r="G500" s="41"/>
    </row>
    <row r="501" spans="1:7" ht="14.25" customHeight="1" x14ac:dyDescent="0.25">
      <c r="A501" s="41"/>
      <c r="D501" s="41"/>
      <c r="E501" s="41"/>
      <c r="F501" s="41"/>
      <c r="G501" s="41"/>
    </row>
    <row r="502" spans="1:7" ht="14.25" customHeight="1" x14ac:dyDescent="0.25">
      <c r="A502" s="41"/>
      <c r="D502" s="41"/>
      <c r="E502" s="41"/>
      <c r="F502" s="41"/>
      <c r="G502" s="41"/>
    </row>
    <row r="503" spans="1:7" ht="14.25" customHeight="1" x14ac:dyDescent="0.25">
      <c r="A503" s="41"/>
      <c r="D503" s="41"/>
      <c r="E503" s="41"/>
      <c r="F503" s="41"/>
      <c r="G503" s="41"/>
    </row>
    <row r="504" spans="1:7" ht="14.25" customHeight="1" x14ac:dyDescent="0.25">
      <c r="A504" s="41"/>
      <c r="D504" s="41"/>
      <c r="E504" s="41"/>
      <c r="F504" s="41"/>
      <c r="G504" s="41"/>
    </row>
    <row r="505" spans="1:7" ht="14.25" customHeight="1" x14ac:dyDescent="0.25">
      <c r="A505" s="41"/>
      <c r="D505" s="41"/>
      <c r="E505" s="41"/>
      <c r="F505" s="41"/>
      <c r="G505" s="41"/>
    </row>
    <row r="506" spans="1:7" ht="14.25" customHeight="1" x14ac:dyDescent="0.25">
      <c r="A506" s="41"/>
      <c r="D506" s="41"/>
      <c r="E506" s="41"/>
      <c r="F506" s="41"/>
      <c r="G506" s="41"/>
    </row>
    <row r="507" spans="1:7" ht="14.25" customHeight="1" x14ac:dyDescent="0.25">
      <c r="A507" s="41"/>
      <c r="D507" s="41"/>
      <c r="E507" s="41"/>
      <c r="F507" s="41"/>
      <c r="G507" s="41"/>
    </row>
    <row r="508" spans="1:7" ht="14.25" customHeight="1" x14ac:dyDescent="0.25">
      <c r="A508" s="41"/>
      <c r="D508" s="41"/>
      <c r="E508" s="41"/>
      <c r="F508" s="41"/>
      <c r="G508" s="41"/>
    </row>
    <row r="509" spans="1:7" ht="14.25" customHeight="1" x14ac:dyDescent="0.25">
      <c r="A509" s="41"/>
      <c r="D509" s="41"/>
      <c r="E509" s="41"/>
      <c r="F509" s="41"/>
      <c r="G509" s="41"/>
    </row>
    <row r="510" spans="1:7" ht="14.25" customHeight="1" x14ac:dyDescent="0.25">
      <c r="A510" s="41"/>
      <c r="D510" s="41"/>
      <c r="E510" s="41"/>
      <c r="F510" s="41"/>
      <c r="G510" s="41"/>
    </row>
    <row r="511" spans="1:7" ht="14.25" customHeight="1" x14ac:dyDescent="0.25">
      <c r="A511" s="41"/>
      <c r="D511" s="41"/>
      <c r="E511" s="41"/>
      <c r="F511" s="41"/>
      <c r="G511" s="41"/>
    </row>
    <row r="512" spans="1:7" ht="14.25" customHeight="1" x14ac:dyDescent="0.25">
      <c r="A512" s="41"/>
      <c r="D512" s="41"/>
      <c r="E512" s="41"/>
      <c r="F512" s="41"/>
      <c r="G512" s="41"/>
    </row>
    <row r="513" spans="1:7" ht="14.25" customHeight="1" x14ac:dyDescent="0.25">
      <c r="A513" s="41"/>
      <c r="D513" s="41"/>
      <c r="E513" s="41"/>
      <c r="F513" s="41"/>
      <c r="G513" s="41"/>
    </row>
    <row r="514" spans="1:7" ht="14.25" customHeight="1" x14ac:dyDescent="0.25">
      <c r="A514" s="41"/>
      <c r="D514" s="41"/>
      <c r="E514" s="41"/>
      <c r="F514" s="41"/>
      <c r="G514" s="41"/>
    </row>
    <row r="515" spans="1:7" ht="14.25" customHeight="1" x14ac:dyDescent="0.25">
      <c r="A515" s="41"/>
      <c r="D515" s="41"/>
      <c r="E515" s="41"/>
      <c r="F515" s="41"/>
      <c r="G515" s="41"/>
    </row>
    <row r="516" spans="1:7" ht="14.25" customHeight="1" x14ac:dyDescent="0.25">
      <c r="A516" s="41"/>
      <c r="D516" s="41"/>
      <c r="E516" s="41"/>
      <c r="F516" s="41"/>
      <c r="G516" s="41"/>
    </row>
    <row r="517" spans="1:7" ht="14.25" customHeight="1" x14ac:dyDescent="0.25">
      <c r="A517" s="41"/>
      <c r="D517" s="41"/>
      <c r="E517" s="41"/>
      <c r="F517" s="41"/>
      <c r="G517" s="41"/>
    </row>
    <row r="518" spans="1:7" ht="14.25" customHeight="1" x14ac:dyDescent="0.25">
      <c r="A518" s="41"/>
      <c r="D518" s="41"/>
      <c r="E518" s="41"/>
      <c r="F518" s="41"/>
      <c r="G518" s="41"/>
    </row>
    <row r="519" spans="1:7" ht="14.25" customHeight="1" x14ac:dyDescent="0.25">
      <c r="A519" s="41"/>
      <c r="D519" s="41"/>
      <c r="E519" s="41"/>
      <c r="F519" s="41"/>
      <c r="G519" s="41"/>
    </row>
    <row r="520" spans="1:7" ht="14.25" customHeight="1" x14ac:dyDescent="0.25">
      <c r="A520" s="41"/>
      <c r="D520" s="41"/>
      <c r="E520" s="41"/>
      <c r="F520" s="41"/>
      <c r="G520" s="41"/>
    </row>
    <row r="521" spans="1:7" ht="14.25" customHeight="1" x14ac:dyDescent="0.25">
      <c r="A521" s="41"/>
      <c r="D521" s="41"/>
      <c r="E521" s="41"/>
      <c r="F521" s="41"/>
      <c r="G521" s="41"/>
    </row>
    <row r="522" spans="1:7" ht="14.25" customHeight="1" x14ac:dyDescent="0.25">
      <c r="A522" s="41"/>
      <c r="D522" s="41"/>
      <c r="E522" s="41"/>
      <c r="F522" s="41"/>
      <c r="G522" s="41"/>
    </row>
    <row r="523" spans="1:7" ht="14.25" customHeight="1" x14ac:dyDescent="0.25">
      <c r="A523" s="41"/>
      <c r="D523" s="41"/>
      <c r="E523" s="41"/>
      <c r="F523" s="41"/>
      <c r="G523" s="41"/>
    </row>
    <row r="524" spans="1:7" ht="14.25" customHeight="1" x14ac:dyDescent="0.25">
      <c r="A524" s="41"/>
      <c r="D524" s="41"/>
      <c r="E524" s="41"/>
      <c r="F524" s="41"/>
      <c r="G524" s="41"/>
    </row>
    <row r="525" spans="1:7" ht="14.25" customHeight="1" x14ac:dyDescent="0.25">
      <c r="A525" s="41"/>
      <c r="D525" s="41"/>
      <c r="E525" s="41"/>
      <c r="F525" s="41"/>
      <c r="G525" s="41"/>
    </row>
    <row r="526" spans="1:7" ht="14.25" customHeight="1" x14ac:dyDescent="0.25">
      <c r="A526" s="41"/>
      <c r="D526" s="41"/>
      <c r="E526" s="41"/>
      <c r="F526" s="41"/>
      <c r="G526" s="41"/>
    </row>
    <row r="527" spans="1:7" ht="14.25" customHeight="1" x14ac:dyDescent="0.25">
      <c r="A527" s="41"/>
      <c r="D527" s="41"/>
      <c r="E527" s="41"/>
      <c r="F527" s="41"/>
      <c r="G527" s="41"/>
    </row>
    <row r="528" spans="1:7" ht="14.25" customHeight="1" x14ac:dyDescent="0.25">
      <c r="A528" s="41"/>
      <c r="D528" s="41"/>
      <c r="E528" s="41"/>
      <c r="F528" s="41"/>
      <c r="G528" s="41"/>
    </row>
    <row r="529" spans="1:7" ht="14.25" customHeight="1" x14ac:dyDescent="0.25">
      <c r="A529" s="41"/>
      <c r="D529" s="41"/>
      <c r="E529" s="41"/>
      <c r="F529" s="41"/>
      <c r="G529" s="41"/>
    </row>
    <row r="530" spans="1:7" ht="14.25" customHeight="1" x14ac:dyDescent="0.25">
      <c r="A530" s="41"/>
      <c r="D530" s="41"/>
      <c r="E530" s="41"/>
      <c r="F530" s="41"/>
      <c r="G530" s="41"/>
    </row>
    <row r="531" spans="1:7" ht="14.25" customHeight="1" x14ac:dyDescent="0.25">
      <c r="A531" s="41"/>
      <c r="D531" s="41"/>
      <c r="E531" s="41"/>
      <c r="F531" s="41"/>
      <c r="G531" s="41"/>
    </row>
    <row r="532" spans="1:7" ht="14.25" customHeight="1" x14ac:dyDescent="0.25">
      <c r="A532" s="41"/>
      <c r="D532" s="41"/>
      <c r="E532" s="41"/>
      <c r="F532" s="41"/>
      <c r="G532" s="41"/>
    </row>
    <row r="533" spans="1:7" ht="14.25" customHeight="1" x14ac:dyDescent="0.25">
      <c r="A533" s="41"/>
      <c r="D533" s="41"/>
      <c r="E533" s="41"/>
      <c r="F533" s="41"/>
      <c r="G533" s="41"/>
    </row>
    <row r="534" spans="1:7" ht="14.25" customHeight="1" x14ac:dyDescent="0.25">
      <c r="A534" s="41"/>
      <c r="D534" s="41"/>
      <c r="E534" s="41"/>
      <c r="F534" s="41"/>
      <c r="G534" s="41"/>
    </row>
    <row r="535" spans="1:7" ht="14.25" customHeight="1" x14ac:dyDescent="0.25">
      <c r="A535" s="41"/>
      <c r="D535" s="41"/>
      <c r="E535" s="41"/>
      <c r="F535" s="41"/>
      <c r="G535" s="41"/>
    </row>
    <row r="536" spans="1:7" ht="14.25" customHeight="1" x14ac:dyDescent="0.25">
      <c r="A536" s="41"/>
      <c r="D536" s="41"/>
      <c r="E536" s="41"/>
      <c r="F536" s="41"/>
      <c r="G536" s="41"/>
    </row>
    <row r="537" spans="1:7" ht="14.25" customHeight="1" x14ac:dyDescent="0.25">
      <c r="A537" s="41"/>
      <c r="D537" s="41"/>
      <c r="E537" s="41"/>
      <c r="F537" s="41"/>
      <c r="G537" s="41"/>
    </row>
    <row r="538" spans="1:7" ht="14.25" customHeight="1" x14ac:dyDescent="0.25">
      <c r="A538" s="41"/>
      <c r="D538" s="41"/>
      <c r="E538" s="41"/>
      <c r="F538" s="41"/>
      <c r="G538" s="41"/>
    </row>
    <row r="539" spans="1:7" ht="14.25" customHeight="1" x14ac:dyDescent="0.25">
      <c r="A539" s="41"/>
      <c r="D539" s="41"/>
      <c r="E539" s="41"/>
      <c r="F539" s="41"/>
      <c r="G539" s="41"/>
    </row>
    <row r="540" spans="1:7" ht="14.25" customHeight="1" x14ac:dyDescent="0.25">
      <c r="A540" s="41"/>
      <c r="D540" s="41"/>
      <c r="E540" s="41"/>
      <c r="F540" s="41"/>
      <c r="G540" s="41"/>
    </row>
    <row r="541" spans="1:7" ht="14.25" customHeight="1" x14ac:dyDescent="0.25">
      <c r="A541" s="41"/>
      <c r="D541" s="41"/>
      <c r="E541" s="41"/>
      <c r="F541" s="41"/>
      <c r="G541" s="41"/>
    </row>
    <row r="542" spans="1:7" ht="14.25" customHeight="1" x14ac:dyDescent="0.25">
      <c r="A542" s="41"/>
      <c r="D542" s="41"/>
      <c r="E542" s="41"/>
      <c r="F542" s="41"/>
      <c r="G542" s="41"/>
    </row>
    <row r="543" spans="1:7" ht="14.25" customHeight="1" x14ac:dyDescent="0.25">
      <c r="A543" s="41"/>
      <c r="D543" s="41"/>
      <c r="E543" s="41"/>
      <c r="F543" s="41"/>
      <c r="G543" s="41"/>
    </row>
    <row r="544" spans="1:7" ht="14.25" customHeight="1" x14ac:dyDescent="0.25">
      <c r="A544" s="41"/>
      <c r="D544" s="41"/>
      <c r="E544" s="41"/>
      <c r="F544" s="41"/>
      <c r="G544" s="41"/>
    </row>
    <row r="545" spans="1:7" ht="14.25" customHeight="1" x14ac:dyDescent="0.25">
      <c r="A545" s="41"/>
      <c r="D545" s="41"/>
      <c r="E545" s="41"/>
      <c r="F545" s="41"/>
      <c r="G545" s="41"/>
    </row>
    <row r="546" spans="1:7" ht="14.25" customHeight="1" x14ac:dyDescent="0.25">
      <c r="A546" s="41"/>
      <c r="D546" s="41"/>
      <c r="E546" s="41"/>
      <c r="F546" s="41"/>
      <c r="G546" s="41"/>
    </row>
    <row r="547" spans="1:7" ht="14.25" customHeight="1" x14ac:dyDescent="0.25">
      <c r="A547" s="41"/>
      <c r="D547" s="41"/>
      <c r="E547" s="41"/>
      <c r="F547" s="41"/>
      <c r="G547" s="41"/>
    </row>
    <row r="548" spans="1:7" ht="14.25" customHeight="1" x14ac:dyDescent="0.25">
      <c r="A548" s="41"/>
      <c r="D548" s="41"/>
      <c r="E548" s="41"/>
      <c r="F548" s="41"/>
      <c r="G548" s="41"/>
    </row>
    <row r="549" spans="1:7" ht="14.25" customHeight="1" x14ac:dyDescent="0.25">
      <c r="A549" s="41"/>
      <c r="D549" s="41"/>
      <c r="E549" s="41"/>
      <c r="F549" s="41"/>
      <c r="G549" s="41"/>
    </row>
    <row r="550" spans="1:7" ht="14.25" customHeight="1" x14ac:dyDescent="0.25">
      <c r="A550" s="41"/>
      <c r="D550" s="41"/>
      <c r="E550" s="41"/>
      <c r="F550" s="41"/>
      <c r="G550" s="41"/>
    </row>
    <row r="551" spans="1:7" ht="14.25" customHeight="1" x14ac:dyDescent="0.25">
      <c r="A551" s="41"/>
      <c r="D551" s="41"/>
      <c r="E551" s="41"/>
      <c r="F551" s="41"/>
      <c r="G551" s="41"/>
    </row>
    <row r="552" spans="1:7" ht="14.25" customHeight="1" x14ac:dyDescent="0.25">
      <c r="A552" s="41"/>
      <c r="D552" s="41"/>
      <c r="E552" s="41"/>
      <c r="F552" s="41"/>
      <c r="G552" s="41"/>
    </row>
    <row r="553" spans="1:7" ht="14.25" customHeight="1" x14ac:dyDescent="0.25">
      <c r="A553" s="41"/>
      <c r="D553" s="41"/>
      <c r="E553" s="41"/>
      <c r="F553" s="41"/>
      <c r="G553" s="41"/>
    </row>
    <row r="554" spans="1:7" ht="14.25" customHeight="1" x14ac:dyDescent="0.25">
      <c r="A554" s="41"/>
      <c r="D554" s="41"/>
      <c r="E554" s="41"/>
      <c r="F554" s="41"/>
      <c r="G554" s="41"/>
    </row>
    <row r="555" spans="1:7" ht="14.25" customHeight="1" x14ac:dyDescent="0.25">
      <c r="A555" s="41"/>
      <c r="D555" s="41"/>
      <c r="E555" s="41"/>
      <c r="F555" s="41"/>
      <c r="G555" s="41"/>
    </row>
    <row r="556" spans="1:7" ht="14.25" customHeight="1" x14ac:dyDescent="0.25">
      <c r="A556" s="41"/>
      <c r="D556" s="41"/>
      <c r="E556" s="41"/>
      <c r="F556" s="41"/>
      <c r="G556" s="41"/>
    </row>
    <row r="557" spans="1:7" ht="14.25" customHeight="1" x14ac:dyDescent="0.25">
      <c r="A557" s="41"/>
      <c r="D557" s="41"/>
      <c r="E557" s="41"/>
      <c r="F557" s="41"/>
      <c r="G557" s="41"/>
    </row>
    <row r="558" spans="1:7" ht="14.25" customHeight="1" x14ac:dyDescent="0.25">
      <c r="A558" s="41"/>
      <c r="D558" s="41"/>
      <c r="E558" s="41"/>
      <c r="F558" s="41"/>
      <c r="G558" s="41"/>
    </row>
    <row r="559" spans="1:7" ht="14.25" customHeight="1" x14ac:dyDescent="0.25">
      <c r="A559" s="41"/>
      <c r="D559" s="41"/>
      <c r="E559" s="41"/>
      <c r="F559" s="41"/>
      <c r="G559" s="41"/>
    </row>
    <row r="560" spans="1:7" ht="14.25" customHeight="1" x14ac:dyDescent="0.25">
      <c r="A560" s="41"/>
      <c r="D560" s="41"/>
      <c r="E560" s="41"/>
      <c r="F560" s="41"/>
      <c r="G560" s="41"/>
    </row>
    <row r="561" spans="1:7" ht="14.25" customHeight="1" x14ac:dyDescent="0.25">
      <c r="A561" s="41"/>
      <c r="D561" s="41"/>
      <c r="E561" s="41"/>
      <c r="F561" s="41"/>
      <c r="G561" s="41"/>
    </row>
    <row r="562" spans="1:7" ht="14.25" customHeight="1" x14ac:dyDescent="0.25">
      <c r="A562" s="41"/>
      <c r="D562" s="41"/>
      <c r="E562" s="41"/>
      <c r="F562" s="41"/>
      <c r="G562" s="41"/>
    </row>
    <row r="563" spans="1:7" ht="14.25" customHeight="1" x14ac:dyDescent="0.25">
      <c r="A563" s="41"/>
      <c r="D563" s="41"/>
      <c r="E563" s="41"/>
      <c r="F563" s="41"/>
      <c r="G563" s="41"/>
    </row>
    <row r="564" spans="1:7" ht="14.25" customHeight="1" x14ac:dyDescent="0.25">
      <c r="A564" s="41"/>
      <c r="D564" s="41"/>
      <c r="E564" s="41"/>
      <c r="F564" s="41"/>
      <c r="G564" s="41"/>
    </row>
    <row r="565" spans="1:7" ht="14.25" customHeight="1" x14ac:dyDescent="0.25">
      <c r="A565" s="41"/>
      <c r="D565" s="41"/>
      <c r="E565" s="41"/>
      <c r="F565" s="41"/>
      <c r="G565" s="41"/>
    </row>
    <row r="566" spans="1:7" ht="14.25" customHeight="1" x14ac:dyDescent="0.25">
      <c r="A566" s="41"/>
      <c r="D566" s="41"/>
      <c r="E566" s="41"/>
      <c r="F566" s="41"/>
      <c r="G566" s="41"/>
    </row>
    <row r="567" spans="1:7" ht="14.25" customHeight="1" x14ac:dyDescent="0.25">
      <c r="A567" s="41"/>
      <c r="D567" s="41"/>
      <c r="E567" s="41"/>
      <c r="F567" s="41"/>
      <c r="G567" s="41"/>
    </row>
    <row r="568" spans="1:7" ht="14.25" customHeight="1" x14ac:dyDescent="0.25">
      <c r="A568" s="41"/>
      <c r="D568" s="41"/>
      <c r="E568" s="41"/>
      <c r="F568" s="41"/>
      <c r="G568" s="41"/>
    </row>
    <row r="569" spans="1:7" ht="14.25" customHeight="1" x14ac:dyDescent="0.25">
      <c r="A569" s="41"/>
      <c r="D569" s="41"/>
      <c r="E569" s="41"/>
      <c r="F569" s="41"/>
      <c r="G569" s="41"/>
    </row>
    <row r="570" spans="1:7" ht="14.25" customHeight="1" x14ac:dyDescent="0.25">
      <c r="A570" s="41"/>
      <c r="D570" s="41"/>
      <c r="E570" s="41"/>
      <c r="F570" s="41"/>
      <c r="G570" s="41"/>
    </row>
    <row r="571" spans="1:7" ht="14.25" customHeight="1" x14ac:dyDescent="0.25">
      <c r="A571" s="41"/>
      <c r="D571" s="41"/>
      <c r="E571" s="41"/>
      <c r="F571" s="41"/>
      <c r="G571" s="41"/>
    </row>
    <row r="572" spans="1:7" ht="14.25" customHeight="1" x14ac:dyDescent="0.25">
      <c r="A572" s="41"/>
      <c r="D572" s="41"/>
      <c r="E572" s="41"/>
      <c r="F572" s="41"/>
      <c r="G572" s="41"/>
    </row>
    <row r="573" spans="1:7" ht="14.25" customHeight="1" x14ac:dyDescent="0.25">
      <c r="A573" s="41"/>
      <c r="D573" s="41"/>
      <c r="E573" s="41"/>
      <c r="F573" s="41"/>
      <c r="G573" s="41"/>
    </row>
    <row r="574" spans="1:7" ht="14.25" customHeight="1" x14ac:dyDescent="0.25">
      <c r="A574" s="41"/>
      <c r="D574" s="41"/>
      <c r="E574" s="41"/>
      <c r="F574" s="41"/>
      <c r="G574" s="41"/>
    </row>
    <row r="575" spans="1:7" ht="14.25" customHeight="1" x14ac:dyDescent="0.25">
      <c r="A575" s="41"/>
      <c r="D575" s="41"/>
      <c r="E575" s="41"/>
      <c r="F575" s="41"/>
      <c r="G575" s="41"/>
    </row>
    <row r="576" spans="1:7" ht="14.25" customHeight="1" x14ac:dyDescent="0.25">
      <c r="A576" s="41"/>
      <c r="D576" s="41"/>
      <c r="E576" s="41"/>
      <c r="F576" s="41"/>
      <c r="G576" s="41"/>
    </row>
    <row r="577" spans="1:7" ht="14.25" customHeight="1" x14ac:dyDescent="0.25">
      <c r="A577" s="41"/>
      <c r="D577" s="41"/>
      <c r="E577" s="41"/>
      <c r="F577" s="41"/>
      <c r="G577" s="41"/>
    </row>
    <row r="578" spans="1:7" ht="14.25" customHeight="1" x14ac:dyDescent="0.25">
      <c r="A578" s="41"/>
      <c r="D578" s="41"/>
      <c r="E578" s="41"/>
      <c r="F578" s="41"/>
      <c r="G578" s="41"/>
    </row>
    <row r="579" spans="1:7" ht="14.25" customHeight="1" x14ac:dyDescent="0.25">
      <c r="A579" s="41"/>
      <c r="D579" s="41"/>
      <c r="E579" s="41"/>
      <c r="F579" s="41"/>
      <c r="G579" s="41"/>
    </row>
    <row r="580" spans="1:7" ht="14.25" customHeight="1" x14ac:dyDescent="0.25">
      <c r="A580" s="41"/>
      <c r="D580" s="41"/>
      <c r="E580" s="41"/>
      <c r="F580" s="41"/>
      <c r="G580" s="41"/>
    </row>
    <row r="581" spans="1:7" ht="14.25" customHeight="1" x14ac:dyDescent="0.25">
      <c r="A581" s="41"/>
      <c r="D581" s="41"/>
      <c r="E581" s="41"/>
      <c r="F581" s="41"/>
      <c r="G581" s="41"/>
    </row>
    <row r="582" spans="1:7" ht="14.25" customHeight="1" x14ac:dyDescent="0.25">
      <c r="A582" s="41"/>
      <c r="D582" s="41"/>
      <c r="E582" s="41"/>
      <c r="F582" s="41"/>
      <c r="G582" s="41"/>
    </row>
    <row r="583" spans="1:7" ht="14.25" customHeight="1" x14ac:dyDescent="0.25">
      <c r="A583" s="41"/>
      <c r="D583" s="41"/>
      <c r="E583" s="41"/>
      <c r="F583" s="41"/>
      <c r="G583" s="41"/>
    </row>
    <row r="584" spans="1:7" ht="14.25" customHeight="1" x14ac:dyDescent="0.25">
      <c r="A584" s="41"/>
      <c r="D584" s="41"/>
      <c r="E584" s="41"/>
      <c r="F584" s="41"/>
      <c r="G584" s="41"/>
    </row>
    <row r="585" spans="1:7" ht="14.25" customHeight="1" x14ac:dyDescent="0.25">
      <c r="A585" s="41"/>
      <c r="D585" s="41"/>
      <c r="E585" s="41"/>
      <c r="F585" s="41"/>
      <c r="G585" s="41"/>
    </row>
    <row r="586" spans="1:7" ht="14.25" customHeight="1" x14ac:dyDescent="0.25">
      <c r="A586" s="41"/>
      <c r="D586" s="41"/>
      <c r="E586" s="41"/>
      <c r="F586" s="41"/>
      <c r="G586" s="41"/>
    </row>
    <row r="587" spans="1:7" ht="14.25" customHeight="1" x14ac:dyDescent="0.25">
      <c r="A587" s="41"/>
      <c r="D587" s="41"/>
      <c r="E587" s="41"/>
      <c r="F587" s="41"/>
      <c r="G587" s="41"/>
    </row>
    <row r="588" spans="1:7" ht="14.25" customHeight="1" x14ac:dyDescent="0.25">
      <c r="A588" s="41"/>
      <c r="D588" s="41"/>
      <c r="E588" s="41"/>
      <c r="F588" s="41"/>
      <c r="G588" s="41"/>
    </row>
    <row r="589" spans="1:7" ht="14.25" customHeight="1" x14ac:dyDescent="0.25">
      <c r="A589" s="41"/>
      <c r="D589" s="41"/>
      <c r="E589" s="41"/>
      <c r="F589" s="41"/>
      <c r="G589" s="41"/>
    </row>
    <row r="590" spans="1:7" ht="14.25" customHeight="1" x14ac:dyDescent="0.25">
      <c r="A590" s="41"/>
      <c r="D590" s="41"/>
      <c r="E590" s="41"/>
      <c r="F590" s="41"/>
      <c r="G590" s="41"/>
    </row>
    <row r="591" spans="1:7" ht="14.25" customHeight="1" x14ac:dyDescent="0.25">
      <c r="A591" s="41"/>
      <c r="D591" s="41"/>
      <c r="E591" s="41"/>
      <c r="F591" s="41"/>
      <c r="G591" s="41"/>
    </row>
    <row r="592" spans="1:7" ht="14.25" customHeight="1" x14ac:dyDescent="0.25">
      <c r="A592" s="41"/>
      <c r="D592" s="41"/>
      <c r="E592" s="41"/>
      <c r="F592" s="41"/>
      <c r="G592" s="41"/>
    </row>
    <row r="593" spans="1:7" ht="14.25" customHeight="1" x14ac:dyDescent="0.25">
      <c r="A593" s="41"/>
      <c r="D593" s="41"/>
      <c r="E593" s="41"/>
      <c r="F593" s="41"/>
      <c r="G593" s="41"/>
    </row>
    <row r="594" spans="1:7" ht="14.25" customHeight="1" x14ac:dyDescent="0.25">
      <c r="A594" s="41"/>
      <c r="D594" s="41"/>
      <c r="E594" s="41"/>
      <c r="F594" s="41"/>
      <c r="G594" s="41"/>
    </row>
    <row r="595" spans="1:7" ht="14.25" customHeight="1" x14ac:dyDescent="0.25">
      <c r="A595" s="41"/>
      <c r="D595" s="41"/>
      <c r="E595" s="41"/>
      <c r="F595" s="41"/>
      <c r="G595" s="41"/>
    </row>
    <row r="596" spans="1:7" ht="14.25" customHeight="1" x14ac:dyDescent="0.25">
      <c r="A596" s="41"/>
      <c r="D596" s="41"/>
      <c r="E596" s="41"/>
      <c r="F596" s="41"/>
      <c r="G596" s="41"/>
    </row>
    <row r="597" spans="1:7" ht="14.25" customHeight="1" x14ac:dyDescent="0.25">
      <c r="A597" s="41"/>
      <c r="D597" s="41"/>
      <c r="E597" s="41"/>
      <c r="F597" s="41"/>
      <c r="G597" s="41"/>
    </row>
    <row r="598" spans="1:7" ht="14.25" customHeight="1" x14ac:dyDescent="0.25">
      <c r="A598" s="41"/>
      <c r="D598" s="41"/>
      <c r="E598" s="41"/>
      <c r="F598" s="41"/>
      <c r="G598" s="41"/>
    </row>
    <row r="599" spans="1:7" ht="14.25" customHeight="1" x14ac:dyDescent="0.25">
      <c r="A599" s="41"/>
      <c r="D599" s="41"/>
      <c r="E599" s="41"/>
      <c r="F599" s="41"/>
      <c r="G599" s="41"/>
    </row>
    <row r="600" spans="1:7" ht="14.25" customHeight="1" x14ac:dyDescent="0.25">
      <c r="A600" s="41"/>
      <c r="D600" s="41"/>
      <c r="E600" s="41"/>
      <c r="F600" s="41"/>
      <c r="G600" s="41"/>
    </row>
    <row r="601" spans="1:7" ht="14.25" customHeight="1" x14ac:dyDescent="0.25">
      <c r="A601" s="41"/>
      <c r="D601" s="41"/>
      <c r="E601" s="41"/>
      <c r="F601" s="41"/>
      <c r="G601" s="41"/>
    </row>
    <row r="602" spans="1:7" ht="14.25" customHeight="1" x14ac:dyDescent="0.25">
      <c r="A602" s="41"/>
      <c r="D602" s="41"/>
      <c r="E602" s="41"/>
      <c r="F602" s="41"/>
      <c r="G602" s="41"/>
    </row>
    <row r="603" spans="1:7" ht="14.25" customHeight="1" x14ac:dyDescent="0.25">
      <c r="A603" s="41"/>
      <c r="D603" s="41"/>
      <c r="E603" s="41"/>
      <c r="F603" s="41"/>
      <c r="G603" s="41"/>
    </row>
    <row r="604" spans="1:7" ht="14.25" customHeight="1" x14ac:dyDescent="0.25">
      <c r="A604" s="41"/>
      <c r="D604" s="41"/>
      <c r="E604" s="41"/>
      <c r="F604" s="41"/>
      <c r="G604" s="41"/>
    </row>
    <row r="605" spans="1:7" ht="14.25" customHeight="1" x14ac:dyDescent="0.25">
      <c r="A605" s="41"/>
      <c r="D605" s="41"/>
      <c r="E605" s="41"/>
      <c r="F605" s="41"/>
      <c r="G605" s="41"/>
    </row>
    <row r="606" spans="1:7" ht="14.25" customHeight="1" x14ac:dyDescent="0.25">
      <c r="A606" s="41"/>
      <c r="D606" s="41"/>
      <c r="E606" s="41"/>
      <c r="F606" s="41"/>
      <c r="G606" s="41"/>
    </row>
    <row r="607" spans="1:7" ht="14.25" customHeight="1" x14ac:dyDescent="0.25">
      <c r="A607" s="41"/>
      <c r="D607" s="41"/>
      <c r="E607" s="41"/>
      <c r="F607" s="41"/>
      <c r="G607" s="41"/>
    </row>
    <row r="608" spans="1:7" ht="14.25" customHeight="1" x14ac:dyDescent="0.25">
      <c r="A608" s="41"/>
      <c r="D608" s="41"/>
      <c r="E608" s="41"/>
      <c r="F608" s="41"/>
      <c r="G608" s="41"/>
    </row>
    <row r="609" spans="1:7" ht="14.25" customHeight="1" x14ac:dyDescent="0.25">
      <c r="A609" s="41"/>
      <c r="D609" s="41"/>
      <c r="E609" s="41"/>
      <c r="F609" s="41"/>
      <c r="G609" s="41"/>
    </row>
    <row r="610" spans="1:7" ht="14.25" customHeight="1" x14ac:dyDescent="0.25">
      <c r="A610" s="41"/>
      <c r="D610" s="41"/>
      <c r="E610" s="41"/>
      <c r="F610" s="41"/>
      <c r="G610" s="41"/>
    </row>
    <row r="611" spans="1:7" ht="14.25" customHeight="1" x14ac:dyDescent="0.25">
      <c r="A611" s="41"/>
      <c r="D611" s="41"/>
      <c r="E611" s="41"/>
      <c r="F611" s="41"/>
      <c r="G611" s="41"/>
    </row>
    <row r="612" spans="1:7" ht="14.25" customHeight="1" x14ac:dyDescent="0.25">
      <c r="A612" s="41"/>
      <c r="D612" s="41"/>
      <c r="E612" s="41"/>
      <c r="F612" s="41"/>
      <c r="G612" s="41"/>
    </row>
    <row r="613" spans="1:7" ht="14.25" customHeight="1" x14ac:dyDescent="0.25">
      <c r="A613" s="41"/>
      <c r="D613" s="41"/>
      <c r="E613" s="41"/>
      <c r="F613" s="41"/>
      <c r="G613" s="41"/>
    </row>
    <row r="614" spans="1:7" ht="14.25" customHeight="1" x14ac:dyDescent="0.25">
      <c r="A614" s="41"/>
      <c r="D614" s="41"/>
      <c r="E614" s="41"/>
      <c r="F614" s="41"/>
      <c r="G614" s="41"/>
    </row>
    <row r="615" spans="1:7" ht="14.25" customHeight="1" x14ac:dyDescent="0.25">
      <c r="A615" s="41"/>
      <c r="D615" s="41"/>
      <c r="E615" s="41"/>
      <c r="F615" s="41"/>
      <c r="G615" s="41"/>
    </row>
    <row r="616" spans="1:7" ht="14.25" customHeight="1" x14ac:dyDescent="0.25">
      <c r="A616" s="41"/>
      <c r="D616" s="41"/>
      <c r="E616" s="41"/>
      <c r="F616" s="41"/>
      <c r="G616" s="41"/>
    </row>
    <row r="617" spans="1:7" ht="14.25" customHeight="1" x14ac:dyDescent="0.25">
      <c r="A617" s="41"/>
      <c r="D617" s="41"/>
      <c r="E617" s="41"/>
      <c r="F617" s="41"/>
      <c r="G617" s="41"/>
    </row>
    <row r="618" spans="1:7" ht="14.25" customHeight="1" x14ac:dyDescent="0.25">
      <c r="A618" s="41"/>
      <c r="D618" s="41"/>
      <c r="E618" s="41"/>
      <c r="F618" s="41"/>
      <c r="G618" s="41"/>
    </row>
    <row r="619" spans="1:7" ht="14.25" customHeight="1" x14ac:dyDescent="0.25">
      <c r="A619" s="41"/>
      <c r="D619" s="41"/>
      <c r="E619" s="41"/>
      <c r="F619" s="41"/>
      <c r="G619" s="41"/>
    </row>
    <row r="620" spans="1:7" ht="14.25" customHeight="1" x14ac:dyDescent="0.25">
      <c r="A620" s="41"/>
      <c r="D620" s="41"/>
      <c r="E620" s="41"/>
      <c r="F620" s="41"/>
      <c r="G620" s="41"/>
    </row>
    <row r="621" spans="1:7" ht="14.25" customHeight="1" x14ac:dyDescent="0.25">
      <c r="A621" s="41"/>
      <c r="D621" s="41"/>
      <c r="E621" s="41"/>
      <c r="F621" s="41"/>
      <c r="G621" s="41"/>
    </row>
    <row r="622" spans="1:7" ht="14.25" customHeight="1" x14ac:dyDescent="0.25">
      <c r="A622" s="41"/>
      <c r="D622" s="41"/>
      <c r="E622" s="41"/>
      <c r="F622" s="41"/>
      <c r="G622" s="41"/>
    </row>
    <row r="623" spans="1:7" ht="14.25" customHeight="1" x14ac:dyDescent="0.25">
      <c r="A623" s="41"/>
      <c r="D623" s="41"/>
      <c r="E623" s="41"/>
      <c r="F623" s="41"/>
      <c r="G623" s="41"/>
    </row>
    <row r="624" spans="1:7" ht="14.25" customHeight="1" x14ac:dyDescent="0.25">
      <c r="A624" s="41"/>
      <c r="D624" s="41"/>
      <c r="E624" s="41"/>
      <c r="F624" s="41"/>
      <c r="G624" s="41"/>
    </row>
    <row r="625" spans="1:7" ht="14.25" customHeight="1" x14ac:dyDescent="0.25">
      <c r="A625" s="41"/>
      <c r="D625" s="41"/>
      <c r="E625" s="41"/>
      <c r="F625" s="41"/>
      <c r="G625" s="41"/>
    </row>
    <row r="626" spans="1:7" ht="14.25" customHeight="1" x14ac:dyDescent="0.25">
      <c r="A626" s="41"/>
      <c r="D626" s="41"/>
      <c r="E626" s="41"/>
      <c r="F626" s="41"/>
      <c r="G626" s="41"/>
    </row>
    <row r="627" spans="1:7" ht="14.25" customHeight="1" x14ac:dyDescent="0.25">
      <c r="A627" s="41"/>
      <c r="D627" s="41"/>
      <c r="E627" s="41"/>
      <c r="F627" s="41"/>
      <c r="G627" s="41"/>
    </row>
    <row r="628" spans="1:7" ht="14.25" customHeight="1" x14ac:dyDescent="0.25">
      <c r="A628" s="41"/>
      <c r="D628" s="41"/>
      <c r="E628" s="41"/>
      <c r="F628" s="41"/>
      <c r="G628" s="41"/>
    </row>
    <row r="629" spans="1:7" ht="14.25" customHeight="1" x14ac:dyDescent="0.25">
      <c r="A629" s="41"/>
      <c r="D629" s="41"/>
      <c r="E629" s="41"/>
      <c r="F629" s="41"/>
      <c r="G629" s="41"/>
    </row>
    <row r="630" spans="1:7" ht="14.25" customHeight="1" x14ac:dyDescent="0.25">
      <c r="A630" s="41"/>
      <c r="D630" s="41"/>
      <c r="E630" s="41"/>
      <c r="F630" s="41"/>
      <c r="G630" s="41"/>
    </row>
    <row r="631" spans="1:7" ht="14.25" customHeight="1" x14ac:dyDescent="0.25">
      <c r="A631" s="41"/>
      <c r="D631" s="41"/>
      <c r="E631" s="41"/>
      <c r="F631" s="41"/>
      <c r="G631" s="41"/>
    </row>
    <row r="632" spans="1:7" ht="14.25" customHeight="1" x14ac:dyDescent="0.25">
      <c r="A632" s="41"/>
      <c r="D632" s="41"/>
      <c r="E632" s="41"/>
      <c r="F632" s="41"/>
      <c r="G632" s="41"/>
    </row>
    <row r="633" spans="1:7" ht="14.25" customHeight="1" x14ac:dyDescent="0.25">
      <c r="A633" s="41"/>
      <c r="D633" s="41"/>
      <c r="E633" s="41"/>
      <c r="F633" s="41"/>
      <c r="G633" s="41"/>
    </row>
    <row r="634" spans="1:7" ht="14.25" customHeight="1" x14ac:dyDescent="0.25">
      <c r="A634" s="41"/>
      <c r="D634" s="41"/>
      <c r="E634" s="41"/>
      <c r="F634" s="41"/>
      <c r="G634" s="41"/>
    </row>
    <row r="635" spans="1:7" ht="14.25" customHeight="1" x14ac:dyDescent="0.25">
      <c r="A635" s="41"/>
      <c r="D635" s="41"/>
      <c r="E635" s="41"/>
      <c r="F635" s="41"/>
      <c r="G635" s="41"/>
    </row>
    <row r="636" spans="1:7" ht="14.25" customHeight="1" x14ac:dyDescent="0.25">
      <c r="A636" s="41"/>
      <c r="D636" s="41"/>
      <c r="E636" s="41"/>
      <c r="F636" s="41"/>
      <c r="G636" s="41"/>
    </row>
    <row r="637" spans="1:7" ht="14.25" customHeight="1" x14ac:dyDescent="0.25">
      <c r="A637" s="41"/>
      <c r="D637" s="41"/>
      <c r="E637" s="41"/>
      <c r="F637" s="41"/>
      <c r="G637" s="41"/>
    </row>
    <row r="638" spans="1:7" ht="14.25" customHeight="1" x14ac:dyDescent="0.25">
      <c r="A638" s="41"/>
      <c r="D638" s="41"/>
      <c r="E638" s="41"/>
      <c r="F638" s="41"/>
      <c r="G638" s="41"/>
    </row>
    <row r="639" spans="1:7" ht="14.25" customHeight="1" x14ac:dyDescent="0.25">
      <c r="A639" s="41"/>
      <c r="D639" s="41"/>
      <c r="E639" s="41"/>
      <c r="F639" s="41"/>
      <c r="G639" s="41"/>
    </row>
    <row r="640" spans="1:7" ht="14.25" customHeight="1" x14ac:dyDescent="0.25">
      <c r="A640" s="41"/>
      <c r="D640" s="41"/>
      <c r="E640" s="41"/>
      <c r="F640" s="41"/>
      <c r="G640" s="41"/>
    </row>
    <row r="641" spans="1:7" ht="14.25" customHeight="1" x14ac:dyDescent="0.25">
      <c r="A641" s="41"/>
      <c r="D641" s="41"/>
      <c r="E641" s="41"/>
      <c r="F641" s="41"/>
      <c r="G641" s="41"/>
    </row>
    <row r="642" spans="1:7" ht="14.25" customHeight="1" x14ac:dyDescent="0.25">
      <c r="A642" s="41"/>
      <c r="D642" s="41"/>
      <c r="E642" s="41"/>
      <c r="F642" s="41"/>
      <c r="G642" s="41"/>
    </row>
    <row r="643" spans="1:7" ht="14.25" customHeight="1" x14ac:dyDescent="0.25">
      <c r="A643" s="41"/>
      <c r="D643" s="41"/>
      <c r="E643" s="41"/>
      <c r="F643" s="41"/>
      <c r="G643" s="41"/>
    </row>
    <row r="644" spans="1:7" ht="14.25" customHeight="1" x14ac:dyDescent="0.25">
      <c r="A644" s="41"/>
      <c r="D644" s="41"/>
      <c r="E644" s="41"/>
      <c r="F644" s="41"/>
      <c r="G644" s="41"/>
    </row>
    <row r="645" spans="1:7" ht="14.25" customHeight="1" x14ac:dyDescent="0.25">
      <c r="A645" s="41"/>
      <c r="D645" s="41"/>
      <c r="E645" s="41"/>
      <c r="F645" s="41"/>
      <c r="G645" s="41"/>
    </row>
    <row r="646" spans="1:7" ht="14.25" customHeight="1" x14ac:dyDescent="0.25">
      <c r="A646" s="41"/>
      <c r="D646" s="41"/>
      <c r="E646" s="41"/>
      <c r="F646" s="41"/>
      <c r="G646" s="41"/>
    </row>
    <row r="647" spans="1:7" ht="14.25" customHeight="1" x14ac:dyDescent="0.25">
      <c r="A647" s="41"/>
      <c r="D647" s="41"/>
      <c r="E647" s="41"/>
      <c r="F647" s="41"/>
      <c r="G647" s="41"/>
    </row>
    <row r="648" spans="1:7" ht="14.25" customHeight="1" x14ac:dyDescent="0.25">
      <c r="A648" s="41"/>
      <c r="D648" s="41"/>
      <c r="E648" s="41"/>
      <c r="F648" s="41"/>
      <c r="G648" s="41"/>
    </row>
    <row r="649" spans="1:7" ht="14.25" customHeight="1" x14ac:dyDescent="0.25">
      <c r="A649" s="41"/>
      <c r="D649" s="41"/>
      <c r="E649" s="41"/>
      <c r="F649" s="41"/>
      <c r="G649" s="41"/>
    </row>
    <row r="650" spans="1:7" ht="14.25" customHeight="1" x14ac:dyDescent="0.25">
      <c r="A650" s="41"/>
      <c r="D650" s="41"/>
      <c r="E650" s="41"/>
      <c r="F650" s="41"/>
      <c r="G650" s="41"/>
    </row>
    <row r="651" spans="1:7" ht="14.25" customHeight="1" x14ac:dyDescent="0.25">
      <c r="A651" s="41"/>
      <c r="D651" s="41"/>
      <c r="E651" s="41"/>
      <c r="F651" s="41"/>
      <c r="G651" s="41"/>
    </row>
    <row r="652" spans="1:7" ht="14.25" customHeight="1" x14ac:dyDescent="0.25">
      <c r="A652" s="41"/>
      <c r="D652" s="41"/>
      <c r="E652" s="41"/>
      <c r="F652" s="41"/>
      <c r="G652" s="41"/>
    </row>
    <row r="653" spans="1:7" ht="14.25" customHeight="1" x14ac:dyDescent="0.25">
      <c r="A653" s="41"/>
      <c r="D653" s="41"/>
      <c r="E653" s="41"/>
      <c r="F653" s="41"/>
      <c r="G653" s="41"/>
    </row>
    <row r="654" spans="1:7" ht="14.25" customHeight="1" x14ac:dyDescent="0.25">
      <c r="A654" s="41"/>
      <c r="D654" s="41"/>
      <c r="E654" s="41"/>
      <c r="F654" s="41"/>
      <c r="G654" s="41"/>
    </row>
    <row r="655" spans="1:7" ht="14.25" customHeight="1" x14ac:dyDescent="0.25">
      <c r="A655" s="41"/>
      <c r="D655" s="41"/>
      <c r="E655" s="41"/>
      <c r="F655" s="41"/>
      <c r="G655" s="41"/>
    </row>
    <row r="656" spans="1:7" ht="14.25" customHeight="1" x14ac:dyDescent="0.25">
      <c r="A656" s="41"/>
      <c r="D656" s="41"/>
      <c r="E656" s="41"/>
      <c r="F656" s="41"/>
      <c r="G656" s="41"/>
    </row>
    <row r="657" spans="1:7" ht="14.25" customHeight="1" x14ac:dyDescent="0.25">
      <c r="A657" s="41"/>
      <c r="D657" s="41"/>
      <c r="E657" s="41"/>
      <c r="F657" s="41"/>
      <c r="G657" s="41"/>
    </row>
    <row r="658" spans="1:7" ht="14.25" customHeight="1" x14ac:dyDescent="0.25">
      <c r="A658" s="41"/>
      <c r="D658" s="41"/>
      <c r="E658" s="41"/>
      <c r="F658" s="41"/>
      <c r="G658" s="41"/>
    </row>
    <row r="659" spans="1:7" ht="14.25" customHeight="1" x14ac:dyDescent="0.25">
      <c r="A659" s="41"/>
      <c r="D659" s="41"/>
      <c r="E659" s="41"/>
      <c r="F659" s="41"/>
      <c r="G659" s="41"/>
    </row>
    <row r="660" spans="1:7" ht="14.25" customHeight="1" x14ac:dyDescent="0.25">
      <c r="A660" s="41"/>
      <c r="D660" s="41"/>
      <c r="E660" s="41"/>
      <c r="F660" s="41"/>
      <c r="G660" s="41"/>
    </row>
    <row r="661" spans="1:7" ht="14.25" customHeight="1" x14ac:dyDescent="0.25">
      <c r="A661" s="41"/>
      <c r="D661" s="41"/>
      <c r="E661" s="41"/>
      <c r="F661" s="41"/>
      <c r="G661" s="41"/>
    </row>
    <row r="662" spans="1:7" ht="14.25" customHeight="1" x14ac:dyDescent="0.25">
      <c r="A662" s="41"/>
      <c r="D662" s="41"/>
      <c r="E662" s="41"/>
      <c r="F662" s="41"/>
      <c r="G662" s="41"/>
    </row>
    <row r="663" spans="1:7" ht="14.25" customHeight="1" x14ac:dyDescent="0.25">
      <c r="A663" s="41"/>
      <c r="D663" s="41"/>
      <c r="E663" s="41"/>
      <c r="F663" s="41"/>
      <c r="G663" s="41"/>
    </row>
    <row r="664" spans="1:7" ht="14.25" customHeight="1" x14ac:dyDescent="0.25">
      <c r="A664" s="41"/>
      <c r="D664" s="41"/>
      <c r="E664" s="41"/>
      <c r="F664" s="41"/>
      <c r="G664" s="41"/>
    </row>
    <row r="665" spans="1:7" ht="14.25" customHeight="1" x14ac:dyDescent="0.25">
      <c r="A665" s="41"/>
      <c r="D665" s="41"/>
      <c r="E665" s="41"/>
      <c r="F665" s="41"/>
      <c r="G665" s="41"/>
    </row>
    <row r="666" spans="1:7" ht="14.25" customHeight="1" x14ac:dyDescent="0.25">
      <c r="A666" s="41"/>
      <c r="D666" s="41"/>
      <c r="E666" s="41"/>
      <c r="F666" s="41"/>
      <c r="G666" s="41"/>
    </row>
    <row r="667" spans="1:7" ht="14.25" customHeight="1" x14ac:dyDescent="0.25">
      <c r="A667" s="41"/>
      <c r="D667" s="41"/>
      <c r="E667" s="41"/>
      <c r="F667" s="41"/>
      <c r="G667" s="41"/>
    </row>
    <row r="668" spans="1:7" ht="14.25" customHeight="1" x14ac:dyDescent="0.25">
      <c r="A668" s="41"/>
      <c r="D668" s="41"/>
      <c r="E668" s="41"/>
      <c r="F668" s="41"/>
      <c r="G668" s="41"/>
    </row>
    <row r="669" spans="1:7" ht="14.25" customHeight="1" x14ac:dyDescent="0.25">
      <c r="A669" s="41"/>
      <c r="D669" s="41"/>
      <c r="E669" s="41"/>
      <c r="F669" s="41"/>
      <c r="G669" s="41"/>
    </row>
    <row r="670" spans="1:7" ht="14.25" customHeight="1" x14ac:dyDescent="0.25">
      <c r="A670" s="41"/>
      <c r="D670" s="41"/>
      <c r="E670" s="41"/>
      <c r="F670" s="41"/>
      <c r="G670" s="41"/>
    </row>
    <row r="671" spans="1:7" ht="14.25" customHeight="1" x14ac:dyDescent="0.25">
      <c r="A671" s="41"/>
      <c r="D671" s="41"/>
      <c r="E671" s="41"/>
      <c r="F671" s="41"/>
      <c r="G671" s="41"/>
    </row>
    <row r="672" spans="1:7" ht="14.25" customHeight="1" x14ac:dyDescent="0.25">
      <c r="A672" s="41"/>
      <c r="D672" s="41"/>
      <c r="E672" s="41"/>
      <c r="F672" s="41"/>
      <c r="G672" s="41"/>
    </row>
    <row r="673" spans="1:7" ht="14.25" customHeight="1" x14ac:dyDescent="0.25">
      <c r="A673" s="41"/>
      <c r="D673" s="41"/>
      <c r="E673" s="41"/>
      <c r="F673" s="41"/>
      <c r="G673" s="41"/>
    </row>
    <row r="674" spans="1:7" ht="14.25" customHeight="1" x14ac:dyDescent="0.25">
      <c r="A674" s="41"/>
      <c r="D674" s="41"/>
      <c r="E674" s="41"/>
      <c r="F674" s="41"/>
      <c r="G674" s="41"/>
    </row>
    <row r="675" spans="1:7" ht="14.25" customHeight="1" x14ac:dyDescent="0.25">
      <c r="A675" s="41"/>
      <c r="D675" s="41"/>
      <c r="E675" s="41"/>
      <c r="F675" s="41"/>
      <c r="G675" s="41"/>
    </row>
    <row r="676" spans="1:7" ht="14.25" customHeight="1" x14ac:dyDescent="0.25">
      <c r="A676" s="41"/>
      <c r="D676" s="41"/>
      <c r="E676" s="41"/>
      <c r="F676" s="41"/>
      <c r="G676" s="41"/>
    </row>
    <row r="677" spans="1:7" ht="14.25" customHeight="1" x14ac:dyDescent="0.25">
      <c r="A677" s="41"/>
      <c r="D677" s="41"/>
      <c r="E677" s="41"/>
      <c r="F677" s="41"/>
      <c r="G677" s="41"/>
    </row>
    <row r="678" spans="1:7" ht="14.25" customHeight="1" x14ac:dyDescent="0.25">
      <c r="A678" s="41"/>
      <c r="D678" s="41"/>
      <c r="E678" s="41"/>
      <c r="F678" s="41"/>
      <c r="G678" s="41"/>
    </row>
    <row r="679" spans="1:7" ht="14.25" customHeight="1" x14ac:dyDescent="0.25">
      <c r="A679" s="41"/>
      <c r="D679" s="41"/>
      <c r="E679" s="41"/>
      <c r="F679" s="41"/>
      <c r="G679" s="41"/>
    </row>
    <row r="680" spans="1:7" ht="14.25" customHeight="1" x14ac:dyDescent="0.25">
      <c r="A680" s="41"/>
      <c r="D680" s="41"/>
      <c r="E680" s="41"/>
      <c r="F680" s="41"/>
      <c r="G680" s="41"/>
    </row>
    <row r="681" spans="1:7" ht="14.25" customHeight="1" x14ac:dyDescent="0.25">
      <c r="A681" s="41"/>
      <c r="D681" s="41"/>
      <c r="E681" s="41"/>
      <c r="F681" s="41"/>
      <c r="G681" s="41"/>
    </row>
    <row r="682" spans="1:7" ht="14.25" customHeight="1" x14ac:dyDescent="0.25">
      <c r="A682" s="41"/>
      <c r="D682" s="41"/>
      <c r="E682" s="41"/>
      <c r="F682" s="41"/>
      <c r="G682" s="41"/>
    </row>
    <row r="683" spans="1:7" ht="14.25" customHeight="1" x14ac:dyDescent="0.25">
      <c r="A683" s="41"/>
      <c r="D683" s="41"/>
      <c r="E683" s="41"/>
      <c r="F683" s="41"/>
      <c r="G683" s="41"/>
    </row>
    <row r="684" spans="1:7" ht="14.25" customHeight="1" x14ac:dyDescent="0.25">
      <c r="A684" s="41"/>
      <c r="D684" s="41"/>
      <c r="E684" s="41"/>
      <c r="F684" s="41"/>
      <c r="G684" s="41"/>
    </row>
    <row r="685" spans="1:7" ht="14.25" customHeight="1" x14ac:dyDescent="0.25">
      <c r="A685" s="41"/>
      <c r="D685" s="41"/>
      <c r="E685" s="41"/>
      <c r="F685" s="41"/>
      <c r="G685" s="41"/>
    </row>
    <row r="686" spans="1:7" ht="14.25" customHeight="1" x14ac:dyDescent="0.25">
      <c r="A686" s="41"/>
      <c r="D686" s="41"/>
      <c r="E686" s="41"/>
      <c r="F686" s="41"/>
      <c r="G686" s="41"/>
    </row>
    <row r="687" spans="1:7" ht="14.25" customHeight="1" x14ac:dyDescent="0.25">
      <c r="A687" s="41"/>
      <c r="D687" s="41"/>
      <c r="E687" s="41"/>
      <c r="F687" s="41"/>
      <c r="G687" s="41"/>
    </row>
    <row r="688" spans="1:7" ht="14.25" customHeight="1" x14ac:dyDescent="0.25">
      <c r="A688" s="41"/>
      <c r="D688" s="41"/>
      <c r="E688" s="41"/>
      <c r="F688" s="41"/>
      <c r="G688" s="41"/>
    </row>
    <row r="689" spans="1:7" ht="14.25" customHeight="1" x14ac:dyDescent="0.25">
      <c r="A689" s="41"/>
      <c r="D689" s="41"/>
      <c r="E689" s="41"/>
      <c r="F689" s="41"/>
      <c r="G689" s="41"/>
    </row>
    <row r="690" spans="1:7" ht="14.25" customHeight="1" x14ac:dyDescent="0.25">
      <c r="A690" s="41"/>
      <c r="D690" s="41"/>
      <c r="E690" s="41"/>
      <c r="F690" s="41"/>
      <c r="G690" s="41"/>
    </row>
    <row r="691" spans="1:7" ht="14.25" customHeight="1" x14ac:dyDescent="0.25">
      <c r="A691" s="41"/>
      <c r="D691" s="41"/>
      <c r="E691" s="41"/>
      <c r="F691" s="41"/>
      <c r="G691" s="41"/>
    </row>
    <row r="692" spans="1:7" ht="14.25" customHeight="1" x14ac:dyDescent="0.25">
      <c r="A692" s="41"/>
      <c r="D692" s="41"/>
      <c r="E692" s="41"/>
      <c r="F692" s="41"/>
      <c r="G692" s="41"/>
    </row>
    <row r="693" spans="1:7" ht="14.25" customHeight="1" x14ac:dyDescent="0.25">
      <c r="A693" s="41"/>
      <c r="D693" s="41"/>
      <c r="E693" s="41"/>
      <c r="F693" s="41"/>
      <c r="G693" s="41"/>
    </row>
    <row r="694" spans="1:7" ht="14.25" customHeight="1" x14ac:dyDescent="0.25">
      <c r="A694" s="41"/>
      <c r="D694" s="41"/>
      <c r="E694" s="41"/>
      <c r="F694" s="41"/>
      <c r="G694" s="41"/>
    </row>
    <row r="695" spans="1:7" ht="14.25" customHeight="1" x14ac:dyDescent="0.25">
      <c r="A695" s="41"/>
      <c r="D695" s="41"/>
      <c r="E695" s="41"/>
      <c r="F695" s="41"/>
      <c r="G695" s="41"/>
    </row>
    <row r="696" spans="1:7" ht="14.25" customHeight="1" x14ac:dyDescent="0.25">
      <c r="A696" s="41"/>
      <c r="D696" s="41"/>
      <c r="E696" s="41"/>
      <c r="F696" s="41"/>
      <c r="G696" s="41"/>
    </row>
    <row r="697" spans="1:7" ht="14.25" customHeight="1" x14ac:dyDescent="0.25">
      <c r="A697" s="41"/>
      <c r="D697" s="41"/>
      <c r="E697" s="41"/>
      <c r="F697" s="41"/>
      <c r="G697" s="41"/>
    </row>
    <row r="698" spans="1:7" ht="14.25" customHeight="1" x14ac:dyDescent="0.25">
      <c r="A698" s="41"/>
      <c r="D698" s="41"/>
      <c r="E698" s="41"/>
      <c r="F698" s="41"/>
      <c r="G698" s="41"/>
    </row>
    <row r="699" spans="1:7" ht="14.25" customHeight="1" x14ac:dyDescent="0.25">
      <c r="A699" s="41"/>
      <c r="D699" s="41"/>
      <c r="E699" s="41"/>
      <c r="F699" s="41"/>
      <c r="G699" s="41"/>
    </row>
    <row r="700" spans="1:7" ht="14.25" customHeight="1" x14ac:dyDescent="0.25">
      <c r="A700" s="41"/>
      <c r="D700" s="41"/>
      <c r="E700" s="41"/>
      <c r="F700" s="41"/>
      <c r="G700" s="41"/>
    </row>
    <row r="701" spans="1:7" ht="14.25" customHeight="1" x14ac:dyDescent="0.25">
      <c r="A701" s="41"/>
      <c r="D701" s="41"/>
      <c r="E701" s="41"/>
      <c r="F701" s="41"/>
      <c r="G701" s="41"/>
    </row>
    <row r="702" spans="1:7" ht="14.25" customHeight="1" x14ac:dyDescent="0.25">
      <c r="A702" s="41"/>
      <c r="D702" s="41"/>
      <c r="E702" s="41"/>
      <c r="F702" s="41"/>
      <c r="G702" s="41"/>
    </row>
    <row r="703" spans="1:7" ht="14.25" customHeight="1" x14ac:dyDescent="0.25">
      <c r="A703" s="41"/>
      <c r="D703" s="41"/>
      <c r="E703" s="41"/>
      <c r="F703" s="41"/>
      <c r="G703" s="41"/>
    </row>
    <row r="704" spans="1:7" ht="14.25" customHeight="1" x14ac:dyDescent="0.25">
      <c r="A704" s="41"/>
      <c r="D704" s="41"/>
      <c r="E704" s="41"/>
      <c r="F704" s="41"/>
      <c r="G704" s="41"/>
    </row>
    <row r="705" spans="1:7" ht="14.25" customHeight="1" x14ac:dyDescent="0.25">
      <c r="A705" s="41"/>
      <c r="D705" s="41"/>
      <c r="E705" s="41"/>
      <c r="F705" s="41"/>
      <c r="G705" s="41"/>
    </row>
    <row r="706" spans="1:7" ht="14.25" customHeight="1" x14ac:dyDescent="0.25">
      <c r="A706" s="41"/>
      <c r="D706" s="41"/>
      <c r="E706" s="41"/>
      <c r="F706" s="41"/>
      <c r="G706" s="41"/>
    </row>
    <row r="707" spans="1:7" ht="14.25" customHeight="1" x14ac:dyDescent="0.25">
      <c r="A707" s="41"/>
      <c r="D707" s="41"/>
      <c r="E707" s="41"/>
      <c r="F707" s="41"/>
      <c r="G707" s="41"/>
    </row>
    <row r="708" spans="1:7" ht="14.25" customHeight="1" x14ac:dyDescent="0.25">
      <c r="A708" s="41"/>
      <c r="D708" s="41"/>
      <c r="E708" s="41"/>
      <c r="F708" s="41"/>
      <c r="G708" s="41"/>
    </row>
    <row r="709" spans="1:7" ht="14.25" customHeight="1" x14ac:dyDescent="0.25">
      <c r="A709" s="41"/>
      <c r="D709" s="41"/>
      <c r="E709" s="41"/>
      <c r="F709" s="41"/>
      <c r="G709" s="41"/>
    </row>
    <row r="710" spans="1:7" ht="14.25" customHeight="1" x14ac:dyDescent="0.25">
      <c r="A710" s="41"/>
      <c r="D710" s="41"/>
      <c r="E710" s="41"/>
      <c r="F710" s="41"/>
      <c r="G710" s="41"/>
    </row>
    <row r="711" spans="1:7" ht="14.25" customHeight="1" x14ac:dyDescent="0.25">
      <c r="A711" s="41"/>
      <c r="D711" s="41"/>
      <c r="E711" s="41"/>
      <c r="F711" s="41"/>
      <c r="G711" s="41"/>
    </row>
    <row r="712" spans="1:7" ht="14.25" customHeight="1" x14ac:dyDescent="0.25">
      <c r="A712" s="41"/>
      <c r="D712" s="41"/>
      <c r="E712" s="41"/>
      <c r="F712" s="41"/>
      <c r="G712" s="41"/>
    </row>
    <row r="713" spans="1:7" ht="14.25" customHeight="1" x14ac:dyDescent="0.25">
      <c r="A713" s="41"/>
      <c r="D713" s="41"/>
      <c r="E713" s="41"/>
      <c r="F713" s="41"/>
      <c r="G713" s="41"/>
    </row>
    <row r="714" spans="1:7" ht="14.25" customHeight="1" x14ac:dyDescent="0.25">
      <c r="A714" s="41"/>
      <c r="D714" s="41"/>
      <c r="E714" s="41"/>
      <c r="F714" s="41"/>
      <c r="G714" s="41"/>
    </row>
    <row r="715" spans="1:7" ht="14.25" customHeight="1" x14ac:dyDescent="0.25">
      <c r="A715" s="41"/>
      <c r="D715" s="41"/>
      <c r="E715" s="41"/>
      <c r="F715" s="41"/>
      <c r="G715" s="41"/>
    </row>
    <row r="716" spans="1:7" ht="14.25" customHeight="1" x14ac:dyDescent="0.25">
      <c r="A716" s="41"/>
      <c r="D716" s="41"/>
      <c r="E716" s="41"/>
      <c r="F716" s="41"/>
      <c r="G716" s="41"/>
    </row>
    <row r="717" spans="1:7" ht="14.25" customHeight="1" x14ac:dyDescent="0.25">
      <c r="A717" s="41"/>
      <c r="D717" s="41"/>
      <c r="E717" s="41"/>
      <c r="F717" s="41"/>
      <c r="G717" s="41"/>
    </row>
    <row r="718" spans="1:7" ht="14.25" customHeight="1" x14ac:dyDescent="0.25">
      <c r="A718" s="41"/>
      <c r="D718" s="41"/>
      <c r="E718" s="41"/>
      <c r="F718" s="41"/>
      <c r="G718" s="41"/>
    </row>
    <row r="719" spans="1:7" ht="14.25" customHeight="1" x14ac:dyDescent="0.25">
      <c r="A719" s="41"/>
      <c r="D719" s="41"/>
      <c r="E719" s="41"/>
      <c r="F719" s="41"/>
      <c r="G719" s="41"/>
    </row>
    <row r="720" spans="1:7" ht="14.25" customHeight="1" x14ac:dyDescent="0.25">
      <c r="A720" s="41"/>
      <c r="D720" s="41"/>
      <c r="E720" s="41"/>
      <c r="F720" s="41"/>
      <c r="G720" s="41"/>
    </row>
    <row r="721" spans="1:7" ht="14.25" customHeight="1" x14ac:dyDescent="0.25">
      <c r="A721" s="41"/>
      <c r="D721" s="41"/>
      <c r="E721" s="41"/>
      <c r="F721" s="41"/>
      <c r="G721" s="41"/>
    </row>
    <row r="722" spans="1:7" ht="14.25" customHeight="1" x14ac:dyDescent="0.25">
      <c r="A722" s="41"/>
      <c r="D722" s="41"/>
      <c r="E722" s="41"/>
      <c r="F722" s="41"/>
      <c r="G722" s="41"/>
    </row>
    <row r="723" spans="1:7" ht="14.25" customHeight="1" x14ac:dyDescent="0.25">
      <c r="A723" s="41"/>
      <c r="D723" s="41"/>
      <c r="E723" s="41"/>
      <c r="F723" s="41"/>
      <c r="G723" s="41"/>
    </row>
    <row r="724" spans="1:7" ht="14.25" customHeight="1" x14ac:dyDescent="0.25">
      <c r="A724" s="41"/>
      <c r="D724" s="41"/>
      <c r="E724" s="41"/>
      <c r="F724" s="41"/>
      <c r="G724" s="41"/>
    </row>
    <row r="725" spans="1:7" ht="14.25" customHeight="1" x14ac:dyDescent="0.25">
      <c r="A725" s="41"/>
      <c r="D725" s="41"/>
      <c r="E725" s="41"/>
      <c r="F725" s="41"/>
      <c r="G725" s="41"/>
    </row>
    <row r="726" spans="1:7" ht="14.25" customHeight="1" x14ac:dyDescent="0.25">
      <c r="A726" s="41"/>
      <c r="D726" s="41"/>
      <c r="E726" s="41"/>
      <c r="F726" s="41"/>
      <c r="G726" s="41"/>
    </row>
    <row r="727" spans="1:7" ht="14.25" customHeight="1" x14ac:dyDescent="0.25">
      <c r="A727" s="41"/>
      <c r="D727" s="41"/>
      <c r="E727" s="41"/>
      <c r="F727" s="41"/>
      <c r="G727" s="41"/>
    </row>
    <row r="728" spans="1:7" ht="14.25" customHeight="1" x14ac:dyDescent="0.25">
      <c r="A728" s="41"/>
      <c r="D728" s="41"/>
      <c r="E728" s="41"/>
      <c r="F728" s="41"/>
      <c r="G728" s="41"/>
    </row>
    <row r="729" spans="1:7" ht="14.25" customHeight="1" x14ac:dyDescent="0.25">
      <c r="A729" s="41"/>
      <c r="D729" s="41"/>
      <c r="E729" s="41"/>
      <c r="F729" s="41"/>
      <c r="G729" s="41"/>
    </row>
    <row r="730" spans="1:7" ht="14.25" customHeight="1" x14ac:dyDescent="0.25">
      <c r="A730" s="41"/>
      <c r="D730" s="41"/>
      <c r="E730" s="41"/>
      <c r="F730" s="41"/>
      <c r="G730" s="41"/>
    </row>
    <row r="731" spans="1:7" ht="14.25" customHeight="1" x14ac:dyDescent="0.25">
      <c r="A731" s="41"/>
      <c r="D731" s="41"/>
      <c r="E731" s="41"/>
      <c r="F731" s="41"/>
      <c r="G731" s="41"/>
    </row>
    <row r="732" spans="1:7" ht="14.25" customHeight="1" x14ac:dyDescent="0.25">
      <c r="A732" s="41"/>
      <c r="D732" s="41"/>
      <c r="E732" s="41"/>
      <c r="F732" s="41"/>
      <c r="G732" s="41"/>
    </row>
    <row r="733" spans="1:7" ht="14.25" customHeight="1" x14ac:dyDescent="0.25">
      <c r="A733" s="41"/>
      <c r="D733" s="41"/>
      <c r="E733" s="41"/>
      <c r="F733" s="41"/>
      <c r="G733" s="41"/>
    </row>
    <row r="734" spans="1:7" ht="14.25" customHeight="1" x14ac:dyDescent="0.25">
      <c r="A734" s="41"/>
      <c r="D734" s="41"/>
      <c r="E734" s="41"/>
      <c r="F734" s="41"/>
      <c r="G734" s="41"/>
    </row>
    <row r="735" spans="1:7" ht="14.25" customHeight="1" x14ac:dyDescent="0.25">
      <c r="A735" s="41"/>
      <c r="D735" s="41"/>
      <c r="E735" s="41"/>
      <c r="F735" s="41"/>
      <c r="G735" s="41"/>
    </row>
    <row r="736" spans="1:7" ht="14.25" customHeight="1" x14ac:dyDescent="0.25">
      <c r="A736" s="41"/>
      <c r="D736" s="41"/>
      <c r="E736" s="41"/>
      <c r="F736" s="41"/>
      <c r="G736" s="41"/>
    </row>
    <row r="737" spans="1:7" ht="14.25" customHeight="1" x14ac:dyDescent="0.25">
      <c r="A737" s="41"/>
      <c r="D737" s="41"/>
      <c r="E737" s="41"/>
      <c r="F737" s="41"/>
      <c r="G737" s="41"/>
    </row>
    <row r="738" spans="1:7" ht="14.25" customHeight="1" x14ac:dyDescent="0.25">
      <c r="A738" s="41"/>
      <c r="D738" s="41"/>
      <c r="E738" s="41"/>
      <c r="F738" s="41"/>
      <c r="G738" s="41"/>
    </row>
    <row r="739" spans="1:7" ht="14.25" customHeight="1" x14ac:dyDescent="0.25">
      <c r="A739" s="41"/>
      <c r="D739" s="41"/>
      <c r="E739" s="41"/>
      <c r="F739" s="41"/>
      <c r="G739" s="41"/>
    </row>
    <row r="740" spans="1:7" ht="14.25" customHeight="1" x14ac:dyDescent="0.25">
      <c r="A740" s="41"/>
      <c r="D740" s="41"/>
      <c r="E740" s="41"/>
      <c r="F740" s="41"/>
      <c r="G740" s="41"/>
    </row>
    <row r="741" spans="1:7" ht="14.25" customHeight="1" x14ac:dyDescent="0.25">
      <c r="A741" s="41"/>
      <c r="D741" s="41"/>
      <c r="E741" s="41"/>
      <c r="F741" s="41"/>
      <c r="G741" s="41"/>
    </row>
    <row r="742" spans="1:7" ht="14.25" customHeight="1" x14ac:dyDescent="0.25">
      <c r="A742" s="41"/>
      <c r="D742" s="41"/>
      <c r="E742" s="41"/>
      <c r="F742" s="41"/>
      <c r="G742" s="41"/>
    </row>
    <row r="743" spans="1:7" ht="14.25" customHeight="1" x14ac:dyDescent="0.25">
      <c r="A743" s="41"/>
      <c r="D743" s="41"/>
      <c r="E743" s="41"/>
      <c r="F743" s="41"/>
      <c r="G743" s="41"/>
    </row>
    <row r="744" spans="1:7" ht="14.25" customHeight="1" x14ac:dyDescent="0.25">
      <c r="A744" s="41"/>
      <c r="D744" s="41"/>
      <c r="E744" s="41"/>
      <c r="F744" s="41"/>
      <c r="G744" s="41"/>
    </row>
    <row r="745" spans="1:7" ht="14.25" customHeight="1" x14ac:dyDescent="0.25">
      <c r="A745" s="41"/>
      <c r="D745" s="41"/>
      <c r="E745" s="41"/>
      <c r="F745" s="41"/>
      <c r="G745" s="41"/>
    </row>
    <row r="746" spans="1:7" ht="14.25" customHeight="1" x14ac:dyDescent="0.25">
      <c r="A746" s="41"/>
      <c r="D746" s="41"/>
      <c r="E746" s="41"/>
      <c r="F746" s="41"/>
      <c r="G746" s="41"/>
    </row>
    <row r="747" spans="1:7" ht="14.25" customHeight="1" x14ac:dyDescent="0.25">
      <c r="A747" s="41"/>
      <c r="D747" s="41"/>
      <c r="E747" s="41"/>
      <c r="F747" s="41"/>
      <c r="G747" s="41"/>
    </row>
    <row r="748" spans="1:7" ht="14.25" customHeight="1" x14ac:dyDescent="0.25">
      <c r="A748" s="41"/>
      <c r="D748" s="41"/>
      <c r="E748" s="41"/>
      <c r="F748" s="41"/>
      <c r="G748" s="41"/>
    </row>
    <row r="749" spans="1:7" ht="14.25" customHeight="1" x14ac:dyDescent="0.25">
      <c r="A749" s="41"/>
      <c r="D749" s="41"/>
      <c r="E749" s="41"/>
      <c r="F749" s="41"/>
      <c r="G749" s="41"/>
    </row>
    <row r="750" spans="1:7" ht="14.25" customHeight="1" x14ac:dyDescent="0.25">
      <c r="A750" s="41"/>
      <c r="D750" s="41"/>
      <c r="E750" s="41"/>
      <c r="F750" s="41"/>
      <c r="G750" s="41"/>
    </row>
    <row r="751" spans="1:7" ht="14.25" customHeight="1" x14ac:dyDescent="0.25">
      <c r="A751" s="41"/>
      <c r="D751" s="41"/>
      <c r="E751" s="41"/>
      <c r="F751" s="41"/>
      <c r="G751" s="41"/>
    </row>
    <row r="752" spans="1:7" ht="14.25" customHeight="1" x14ac:dyDescent="0.25">
      <c r="A752" s="41"/>
      <c r="D752" s="41"/>
      <c r="E752" s="41"/>
      <c r="F752" s="41"/>
      <c r="G752" s="41"/>
    </row>
    <row r="753" spans="1:7" ht="14.25" customHeight="1" x14ac:dyDescent="0.25">
      <c r="A753" s="41"/>
      <c r="D753" s="41"/>
      <c r="E753" s="41"/>
      <c r="F753" s="41"/>
      <c r="G753" s="41"/>
    </row>
    <row r="754" spans="1:7" ht="14.25" customHeight="1" x14ac:dyDescent="0.25">
      <c r="A754" s="41"/>
      <c r="D754" s="41"/>
      <c r="E754" s="41"/>
      <c r="F754" s="41"/>
      <c r="G754" s="41"/>
    </row>
    <row r="755" spans="1:7" ht="14.25" customHeight="1" x14ac:dyDescent="0.25">
      <c r="A755" s="41"/>
      <c r="D755" s="41"/>
      <c r="E755" s="41"/>
      <c r="F755" s="41"/>
      <c r="G755" s="41"/>
    </row>
    <row r="756" spans="1:7" ht="14.25" customHeight="1" x14ac:dyDescent="0.25">
      <c r="A756" s="41"/>
      <c r="D756" s="41"/>
      <c r="E756" s="41"/>
      <c r="F756" s="41"/>
      <c r="G756" s="41"/>
    </row>
    <row r="757" spans="1:7" ht="14.25" customHeight="1" x14ac:dyDescent="0.25">
      <c r="A757" s="41"/>
      <c r="D757" s="41"/>
      <c r="E757" s="41"/>
      <c r="F757" s="41"/>
      <c r="G757" s="41"/>
    </row>
    <row r="758" spans="1:7" ht="14.25" customHeight="1" x14ac:dyDescent="0.25">
      <c r="A758" s="41"/>
      <c r="D758" s="41"/>
      <c r="E758" s="41"/>
      <c r="F758" s="41"/>
      <c r="G758" s="41"/>
    </row>
    <row r="759" spans="1:7" ht="14.25" customHeight="1" x14ac:dyDescent="0.25">
      <c r="A759" s="41"/>
      <c r="D759" s="41"/>
      <c r="E759" s="41"/>
      <c r="F759" s="41"/>
      <c r="G759" s="41"/>
    </row>
    <row r="760" spans="1:7" ht="14.25" customHeight="1" x14ac:dyDescent="0.25">
      <c r="A760" s="41"/>
      <c r="D760" s="41"/>
      <c r="E760" s="41"/>
      <c r="F760" s="41"/>
      <c r="G760" s="41"/>
    </row>
    <row r="761" spans="1:7" ht="14.25" customHeight="1" x14ac:dyDescent="0.25">
      <c r="A761" s="41"/>
      <c r="D761" s="41"/>
      <c r="E761" s="41"/>
      <c r="F761" s="41"/>
      <c r="G761" s="41"/>
    </row>
    <row r="762" spans="1:7" ht="14.25" customHeight="1" x14ac:dyDescent="0.25">
      <c r="A762" s="41"/>
      <c r="D762" s="41"/>
      <c r="E762" s="41"/>
      <c r="F762" s="41"/>
      <c r="G762" s="41"/>
    </row>
    <row r="763" spans="1:7" ht="14.25" customHeight="1" x14ac:dyDescent="0.25">
      <c r="A763" s="41"/>
      <c r="D763" s="41"/>
      <c r="E763" s="41"/>
      <c r="F763" s="41"/>
      <c r="G763" s="41"/>
    </row>
    <row r="764" spans="1:7" ht="14.25" customHeight="1" x14ac:dyDescent="0.25">
      <c r="A764" s="41"/>
      <c r="D764" s="41"/>
      <c r="E764" s="41"/>
      <c r="F764" s="41"/>
      <c r="G764" s="41"/>
    </row>
    <row r="765" spans="1:7" ht="14.25" customHeight="1" x14ac:dyDescent="0.25">
      <c r="A765" s="41"/>
      <c r="D765" s="41"/>
      <c r="E765" s="41"/>
      <c r="F765" s="41"/>
      <c r="G765" s="41"/>
    </row>
    <row r="766" spans="1:7" ht="14.25" customHeight="1" x14ac:dyDescent="0.25">
      <c r="A766" s="41"/>
      <c r="D766" s="41"/>
      <c r="E766" s="41"/>
      <c r="F766" s="41"/>
      <c r="G766" s="41"/>
    </row>
    <row r="767" spans="1:7" ht="14.25" customHeight="1" x14ac:dyDescent="0.25">
      <c r="A767" s="41"/>
      <c r="D767" s="41"/>
      <c r="E767" s="41"/>
      <c r="F767" s="41"/>
      <c r="G767" s="41"/>
    </row>
    <row r="768" spans="1:7" ht="14.25" customHeight="1" x14ac:dyDescent="0.25">
      <c r="A768" s="41"/>
      <c r="D768" s="41"/>
      <c r="E768" s="41"/>
      <c r="F768" s="41"/>
      <c r="G768" s="41"/>
    </row>
    <row r="769" spans="1:7" ht="14.25" customHeight="1" x14ac:dyDescent="0.25">
      <c r="A769" s="41"/>
      <c r="D769" s="41"/>
      <c r="E769" s="41"/>
      <c r="F769" s="41"/>
      <c r="G769" s="41"/>
    </row>
    <row r="770" spans="1:7" ht="14.25" customHeight="1" x14ac:dyDescent="0.25">
      <c r="A770" s="41"/>
      <c r="D770" s="41"/>
      <c r="E770" s="41"/>
      <c r="F770" s="41"/>
      <c r="G770" s="41"/>
    </row>
    <row r="771" spans="1:7" ht="14.25" customHeight="1" x14ac:dyDescent="0.25">
      <c r="A771" s="41"/>
      <c r="D771" s="41"/>
      <c r="E771" s="41"/>
      <c r="F771" s="41"/>
      <c r="G771" s="41"/>
    </row>
    <row r="772" spans="1:7" ht="14.25" customHeight="1" x14ac:dyDescent="0.25">
      <c r="A772" s="41"/>
      <c r="D772" s="41"/>
      <c r="E772" s="41"/>
      <c r="F772" s="41"/>
      <c r="G772" s="41"/>
    </row>
    <row r="773" spans="1:7" ht="14.25" customHeight="1" x14ac:dyDescent="0.25">
      <c r="A773" s="41"/>
      <c r="D773" s="41"/>
      <c r="E773" s="41"/>
      <c r="F773" s="41"/>
      <c r="G773" s="41"/>
    </row>
    <row r="774" spans="1:7" ht="14.25" customHeight="1" x14ac:dyDescent="0.25">
      <c r="A774" s="41"/>
      <c r="D774" s="41"/>
      <c r="E774" s="41"/>
      <c r="F774" s="41"/>
      <c r="G774" s="41"/>
    </row>
    <row r="775" spans="1:7" ht="14.25" customHeight="1" x14ac:dyDescent="0.25">
      <c r="A775" s="41"/>
      <c r="D775" s="41"/>
      <c r="E775" s="41"/>
      <c r="F775" s="41"/>
      <c r="G775" s="41"/>
    </row>
    <row r="776" spans="1:7" ht="14.25" customHeight="1" x14ac:dyDescent="0.25">
      <c r="A776" s="41"/>
      <c r="D776" s="41"/>
      <c r="E776" s="41"/>
      <c r="F776" s="41"/>
      <c r="G776" s="41"/>
    </row>
    <row r="777" spans="1:7" ht="14.25" customHeight="1" x14ac:dyDescent="0.25">
      <c r="A777" s="41"/>
      <c r="D777" s="41"/>
      <c r="E777" s="41"/>
      <c r="F777" s="41"/>
      <c r="G777" s="41"/>
    </row>
    <row r="778" spans="1:7" ht="14.25" customHeight="1" x14ac:dyDescent="0.25">
      <c r="A778" s="41"/>
      <c r="D778" s="41"/>
      <c r="E778" s="41"/>
      <c r="F778" s="41"/>
      <c r="G778" s="41"/>
    </row>
    <row r="779" spans="1:7" ht="14.25" customHeight="1" x14ac:dyDescent="0.25">
      <c r="A779" s="41"/>
      <c r="D779" s="41"/>
      <c r="E779" s="41"/>
      <c r="F779" s="41"/>
      <c r="G779" s="41"/>
    </row>
    <row r="780" spans="1:7" ht="14.25" customHeight="1" x14ac:dyDescent="0.25">
      <c r="A780" s="41"/>
      <c r="D780" s="41"/>
      <c r="E780" s="41"/>
      <c r="F780" s="41"/>
      <c r="G780" s="41"/>
    </row>
    <row r="781" spans="1:7" ht="14.25" customHeight="1" x14ac:dyDescent="0.25">
      <c r="A781" s="41"/>
      <c r="D781" s="41"/>
      <c r="E781" s="41"/>
      <c r="F781" s="41"/>
      <c r="G781" s="41"/>
    </row>
    <row r="782" spans="1:7" ht="14.25" customHeight="1" x14ac:dyDescent="0.25">
      <c r="A782" s="41"/>
      <c r="D782" s="41"/>
      <c r="E782" s="41"/>
      <c r="F782" s="41"/>
      <c r="G782" s="41"/>
    </row>
    <row r="783" spans="1:7" ht="14.25" customHeight="1" x14ac:dyDescent="0.25">
      <c r="A783" s="41"/>
      <c r="D783" s="41"/>
      <c r="E783" s="41"/>
      <c r="F783" s="41"/>
      <c r="G783" s="41"/>
    </row>
    <row r="784" spans="1:7" ht="14.25" customHeight="1" x14ac:dyDescent="0.25">
      <c r="A784" s="41"/>
      <c r="D784" s="41"/>
      <c r="E784" s="41"/>
      <c r="F784" s="41"/>
      <c r="G784" s="41"/>
    </row>
    <row r="785" spans="1:7" ht="14.25" customHeight="1" x14ac:dyDescent="0.25">
      <c r="A785" s="41"/>
      <c r="D785" s="41"/>
      <c r="E785" s="41"/>
      <c r="F785" s="41"/>
      <c r="G785" s="41"/>
    </row>
    <row r="786" spans="1:7" ht="14.25" customHeight="1" x14ac:dyDescent="0.25">
      <c r="A786" s="41"/>
      <c r="D786" s="41"/>
      <c r="E786" s="41"/>
      <c r="F786" s="41"/>
      <c r="G786" s="41"/>
    </row>
    <row r="787" spans="1:7" ht="14.25" customHeight="1" x14ac:dyDescent="0.25">
      <c r="A787" s="41"/>
      <c r="D787" s="41"/>
      <c r="E787" s="41"/>
      <c r="F787" s="41"/>
      <c r="G787" s="41"/>
    </row>
    <row r="788" spans="1:7" ht="14.25" customHeight="1" x14ac:dyDescent="0.25">
      <c r="A788" s="41"/>
      <c r="D788" s="41"/>
      <c r="E788" s="41"/>
      <c r="F788" s="41"/>
      <c r="G788" s="41"/>
    </row>
    <row r="789" spans="1:7" ht="14.25" customHeight="1" x14ac:dyDescent="0.25">
      <c r="A789" s="41"/>
      <c r="D789" s="41"/>
      <c r="E789" s="41"/>
      <c r="F789" s="41"/>
      <c r="G789" s="41"/>
    </row>
    <row r="790" spans="1:7" ht="14.25" customHeight="1" x14ac:dyDescent="0.25">
      <c r="A790" s="41"/>
      <c r="D790" s="41"/>
      <c r="E790" s="41"/>
      <c r="F790" s="41"/>
      <c r="G790" s="41"/>
    </row>
    <row r="791" spans="1:7" ht="14.25" customHeight="1" x14ac:dyDescent="0.25">
      <c r="A791" s="41"/>
      <c r="D791" s="41"/>
      <c r="E791" s="41"/>
      <c r="F791" s="41"/>
      <c r="G791" s="41"/>
    </row>
    <row r="792" spans="1:7" ht="14.25" customHeight="1" x14ac:dyDescent="0.25">
      <c r="A792" s="41"/>
      <c r="D792" s="41"/>
      <c r="E792" s="41"/>
      <c r="F792" s="41"/>
      <c r="G792" s="41"/>
    </row>
    <row r="793" spans="1:7" ht="14.25" customHeight="1" x14ac:dyDescent="0.25">
      <c r="A793" s="41"/>
      <c r="D793" s="41"/>
      <c r="E793" s="41"/>
      <c r="F793" s="41"/>
      <c r="G793" s="41"/>
    </row>
    <row r="794" spans="1:7" ht="14.25" customHeight="1" x14ac:dyDescent="0.25">
      <c r="A794" s="41"/>
      <c r="D794" s="41"/>
      <c r="E794" s="41"/>
      <c r="F794" s="41"/>
      <c r="G794" s="41"/>
    </row>
    <row r="795" spans="1:7" ht="14.25" customHeight="1" x14ac:dyDescent="0.25">
      <c r="A795" s="41"/>
      <c r="D795" s="41"/>
      <c r="E795" s="41"/>
      <c r="F795" s="41"/>
      <c r="G795" s="41"/>
    </row>
    <row r="796" spans="1:7" ht="14.25" customHeight="1" x14ac:dyDescent="0.25">
      <c r="A796" s="41"/>
      <c r="D796" s="41"/>
      <c r="E796" s="41"/>
      <c r="F796" s="41"/>
      <c r="G796" s="41"/>
    </row>
    <row r="797" spans="1:7" ht="14.25" customHeight="1" x14ac:dyDescent="0.25">
      <c r="A797" s="41"/>
      <c r="D797" s="41"/>
      <c r="E797" s="41"/>
      <c r="F797" s="41"/>
      <c r="G797" s="41"/>
    </row>
    <row r="798" spans="1:7" ht="14.25" customHeight="1" x14ac:dyDescent="0.25">
      <c r="A798" s="41"/>
      <c r="D798" s="41"/>
      <c r="E798" s="41"/>
      <c r="F798" s="41"/>
      <c r="G798" s="41"/>
    </row>
    <row r="799" spans="1:7" ht="14.25" customHeight="1" x14ac:dyDescent="0.25">
      <c r="A799" s="41"/>
      <c r="D799" s="41"/>
      <c r="E799" s="41"/>
      <c r="F799" s="41"/>
      <c r="G799" s="41"/>
    </row>
    <row r="800" spans="1:7" ht="14.25" customHeight="1" x14ac:dyDescent="0.25">
      <c r="A800" s="41"/>
      <c r="D800" s="41"/>
      <c r="E800" s="41"/>
      <c r="F800" s="41"/>
      <c r="G800" s="41"/>
    </row>
    <row r="801" spans="1:7" ht="14.25" customHeight="1" x14ac:dyDescent="0.25">
      <c r="A801" s="41"/>
      <c r="D801" s="41"/>
      <c r="E801" s="41"/>
      <c r="F801" s="41"/>
      <c r="G801" s="41"/>
    </row>
    <row r="802" spans="1:7" ht="14.25" customHeight="1" x14ac:dyDescent="0.25">
      <c r="A802" s="41"/>
      <c r="D802" s="41"/>
      <c r="E802" s="41"/>
      <c r="F802" s="41"/>
      <c r="G802" s="41"/>
    </row>
    <row r="803" spans="1:7" ht="14.25" customHeight="1" x14ac:dyDescent="0.25">
      <c r="A803" s="41"/>
      <c r="D803" s="41"/>
      <c r="E803" s="41"/>
      <c r="F803" s="41"/>
      <c r="G803" s="41"/>
    </row>
    <row r="804" spans="1:7" ht="14.25" customHeight="1" x14ac:dyDescent="0.25">
      <c r="A804" s="41"/>
      <c r="D804" s="41"/>
      <c r="E804" s="41"/>
      <c r="F804" s="41"/>
      <c r="G804" s="41"/>
    </row>
    <row r="805" spans="1:7" ht="14.25" customHeight="1" x14ac:dyDescent="0.25">
      <c r="A805" s="41"/>
      <c r="D805" s="41"/>
      <c r="E805" s="41"/>
      <c r="F805" s="41"/>
      <c r="G805" s="41"/>
    </row>
    <row r="806" spans="1:7" ht="14.25" customHeight="1" x14ac:dyDescent="0.25">
      <c r="A806" s="41"/>
      <c r="D806" s="41"/>
      <c r="E806" s="41"/>
      <c r="F806" s="41"/>
      <c r="G806" s="41"/>
    </row>
    <row r="807" spans="1:7" ht="14.25" customHeight="1" x14ac:dyDescent="0.25">
      <c r="A807" s="41"/>
      <c r="D807" s="41"/>
      <c r="E807" s="41"/>
      <c r="F807" s="41"/>
      <c r="G807" s="41"/>
    </row>
    <row r="808" spans="1:7" ht="14.25" customHeight="1" x14ac:dyDescent="0.25">
      <c r="A808" s="41"/>
      <c r="D808" s="41"/>
      <c r="E808" s="41"/>
      <c r="F808" s="41"/>
      <c r="G808" s="41"/>
    </row>
    <row r="809" spans="1:7" ht="14.25" customHeight="1" x14ac:dyDescent="0.25">
      <c r="A809" s="41"/>
      <c r="D809" s="41"/>
      <c r="E809" s="41"/>
      <c r="F809" s="41"/>
      <c r="G809" s="41"/>
    </row>
    <row r="810" spans="1:7" ht="14.25" customHeight="1" x14ac:dyDescent="0.25">
      <c r="A810" s="41"/>
      <c r="D810" s="41"/>
      <c r="E810" s="41"/>
      <c r="F810" s="41"/>
      <c r="G810" s="41"/>
    </row>
    <row r="811" spans="1:7" ht="14.25" customHeight="1" x14ac:dyDescent="0.25">
      <c r="A811" s="41"/>
      <c r="D811" s="41"/>
      <c r="E811" s="41"/>
      <c r="F811" s="41"/>
      <c r="G811" s="41"/>
    </row>
    <row r="812" spans="1:7" ht="14.25" customHeight="1" x14ac:dyDescent="0.25">
      <c r="A812" s="41"/>
      <c r="D812" s="41"/>
      <c r="E812" s="41"/>
      <c r="F812" s="41"/>
      <c r="G812" s="41"/>
    </row>
    <row r="813" spans="1:7" ht="14.25" customHeight="1" x14ac:dyDescent="0.25">
      <c r="A813" s="41"/>
      <c r="D813" s="41"/>
      <c r="E813" s="41"/>
      <c r="F813" s="41"/>
      <c r="G813" s="41"/>
    </row>
    <row r="814" spans="1:7" ht="14.25" customHeight="1" x14ac:dyDescent="0.25">
      <c r="A814" s="41"/>
      <c r="D814" s="41"/>
      <c r="E814" s="41"/>
      <c r="F814" s="41"/>
      <c r="G814" s="41"/>
    </row>
    <row r="815" spans="1:7" ht="14.25" customHeight="1" x14ac:dyDescent="0.25">
      <c r="A815" s="41"/>
      <c r="D815" s="41"/>
      <c r="E815" s="41"/>
      <c r="F815" s="41"/>
      <c r="G815" s="41"/>
    </row>
    <row r="816" spans="1:7" ht="14.25" customHeight="1" x14ac:dyDescent="0.25">
      <c r="A816" s="41"/>
      <c r="D816" s="41"/>
      <c r="E816" s="41"/>
      <c r="F816" s="41"/>
      <c r="G816" s="41"/>
    </row>
    <row r="817" spans="1:7" ht="14.25" customHeight="1" x14ac:dyDescent="0.25">
      <c r="A817" s="41"/>
      <c r="D817" s="41"/>
      <c r="E817" s="41"/>
      <c r="F817" s="41"/>
      <c r="G817" s="41"/>
    </row>
    <row r="818" spans="1:7" ht="14.25" customHeight="1" x14ac:dyDescent="0.25">
      <c r="A818" s="41"/>
      <c r="D818" s="41"/>
      <c r="E818" s="41"/>
      <c r="F818" s="41"/>
      <c r="G818" s="41"/>
    </row>
    <row r="819" spans="1:7" ht="14.25" customHeight="1" x14ac:dyDescent="0.25">
      <c r="A819" s="41"/>
      <c r="D819" s="41"/>
      <c r="E819" s="41"/>
      <c r="F819" s="41"/>
      <c r="G819" s="41"/>
    </row>
    <row r="820" spans="1:7" ht="14.25" customHeight="1" x14ac:dyDescent="0.25">
      <c r="A820" s="41"/>
      <c r="D820" s="41"/>
      <c r="E820" s="41"/>
      <c r="F820" s="41"/>
      <c r="G820" s="41"/>
    </row>
    <row r="821" spans="1:7" ht="14.25" customHeight="1" x14ac:dyDescent="0.25">
      <c r="A821" s="41"/>
      <c r="D821" s="41"/>
      <c r="E821" s="41"/>
      <c r="F821" s="41"/>
      <c r="G821" s="41"/>
    </row>
    <row r="822" spans="1:7" ht="14.25" customHeight="1" x14ac:dyDescent="0.25">
      <c r="A822" s="41"/>
      <c r="D822" s="41"/>
      <c r="E822" s="41"/>
      <c r="F822" s="41"/>
      <c r="G822" s="41"/>
    </row>
    <row r="823" spans="1:7" ht="14.25" customHeight="1" x14ac:dyDescent="0.25">
      <c r="A823" s="41"/>
      <c r="D823" s="41"/>
      <c r="E823" s="41"/>
      <c r="F823" s="41"/>
      <c r="G823" s="41"/>
    </row>
    <row r="824" spans="1:7" ht="14.25" customHeight="1" x14ac:dyDescent="0.25">
      <c r="A824" s="41"/>
      <c r="D824" s="41"/>
      <c r="E824" s="41"/>
      <c r="F824" s="41"/>
      <c r="G824" s="41"/>
    </row>
    <row r="825" spans="1:7" ht="14.25" customHeight="1" x14ac:dyDescent="0.25">
      <c r="A825" s="41"/>
      <c r="D825" s="41"/>
      <c r="E825" s="41"/>
      <c r="F825" s="41"/>
      <c r="G825" s="41"/>
    </row>
    <row r="826" spans="1:7" ht="14.25" customHeight="1" x14ac:dyDescent="0.25">
      <c r="A826" s="41"/>
      <c r="D826" s="41"/>
      <c r="E826" s="41"/>
      <c r="F826" s="41"/>
      <c r="G826" s="41"/>
    </row>
    <row r="827" spans="1:7" ht="14.25" customHeight="1" x14ac:dyDescent="0.25">
      <c r="A827" s="41"/>
      <c r="D827" s="41"/>
      <c r="E827" s="41"/>
      <c r="F827" s="41"/>
      <c r="G827" s="41"/>
    </row>
    <row r="828" spans="1:7" ht="14.25" customHeight="1" x14ac:dyDescent="0.25">
      <c r="A828" s="41"/>
      <c r="D828" s="41"/>
      <c r="E828" s="41"/>
      <c r="F828" s="41"/>
      <c r="G828" s="41"/>
    </row>
    <row r="829" spans="1:7" ht="14.25" customHeight="1" x14ac:dyDescent="0.25">
      <c r="A829" s="41"/>
      <c r="D829" s="41"/>
      <c r="E829" s="41"/>
      <c r="F829" s="41"/>
      <c r="G829" s="41"/>
    </row>
    <row r="830" spans="1:7" ht="14.25" customHeight="1" x14ac:dyDescent="0.25">
      <c r="A830" s="41"/>
      <c r="D830" s="41"/>
      <c r="E830" s="41"/>
      <c r="F830" s="41"/>
      <c r="G830" s="41"/>
    </row>
    <row r="831" spans="1:7" ht="14.25" customHeight="1" x14ac:dyDescent="0.25">
      <c r="A831" s="41"/>
      <c r="D831" s="41"/>
      <c r="E831" s="41"/>
      <c r="F831" s="41"/>
      <c r="G831" s="41"/>
    </row>
    <row r="832" spans="1:7" ht="14.25" customHeight="1" x14ac:dyDescent="0.25">
      <c r="A832" s="41"/>
      <c r="D832" s="41"/>
      <c r="E832" s="41"/>
      <c r="F832" s="41"/>
      <c r="G832" s="41"/>
    </row>
    <row r="833" spans="1:7" ht="14.25" customHeight="1" x14ac:dyDescent="0.25">
      <c r="A833" s="41"/>
      <c r="D833" s="41"/>
      <c r="E833" s="41"/>
      <c r="F833" s="41"/>
      <c r="G833" s="41"/>
    </row>
    <row r="834" spans="1:7" ht="14.25" customHeight="1" x14ac:dyDescent="0.25">
      <c r="A834" s="41"/>
      <c r="D834" s="41"/>
      <c r="E834" s="41"/>
      <c r="F834" s="41"/>
      <c r="G834" s="41"/>
    </row>
    <row r="835" spans="1:7" ht="14.25" customHeight="1" x14ac:dyDescent="0.25">
      <c r="A835" s="41"/>
      <c r="D835" s="41"/>
      <c r="E835" s="41"/>
      <c r="F835" s="41"/>
      <c r="G835" s="41"/>
    </row>
    <row r="836" spans="1:7" ht="14.25" customHeight="1" x14ac:dyDescent="0.25">
      <c r="A836" s="41"/>
      <c r="D836" s="41"/>
      <c r="E836" s="41"/>
      <c r="F836" s="41"/>
      <c r="G836" s="41"/>
    </row>
    <row r="837" spans="1:7" ht="14.25" customHeight="1" x14ac:dyDescent="0.25">
      <c r="A837" s="41"/>
      <c r="D837" s="41"/>
      <c r="E837" s="41"/>
      <c r="F837" s="41"/>
      <c r="G837" s="41"/>
    </row>
    <row r="838" spans="1:7" ht="14.25" customHeight="1" x14ac:dyDescent="0.25">
      <c r="A838" s="41"/>
      <c r="D838" s="41"/>
      <c r="E838" s="41"/>
      <c r="F838" s="41"/>
      <c r="G838" s="41"/>
    </row>
    <row r="839" spans="1:7" ht="14.25" customHeight="1" x14ac:dyDescent="0.25">
      <c r="A839" s="41"/>
      <c r="D839" s="41"/>
      <c r="E839" s="41"/>
      <c r="F839" s="41"/>
      <c r="G839" s="41"/>
    </row>
    <row r="840" spans="1:7" ht="14.25" customHeight="1" x14ac:dyDescent="0.25">
      <c r="A840" s="41"/>
      <c r="D840" s="41"/>
      <c r="E840" s="41"/>
      <c r="F840" s="41"/>
      <c r="G840" s="41"/>
    </row>
    <row r="841" spans="1:7" ht="14.25" customHeight="1" x14ac:dyDescent="0.25">
      <c r="A841" s="41"/>
      <c r="D841" s="41"/>
      <c r="E841" s="41"/>
      <c r="F841" s="41"/>
      <c r="G841" s="41"/>
    </row>
    <row r="842" spans="1:7" ht="14.25" customHeight="1" x14ac:dyDescent="0.25">
      <c r="A842" s="41"/>
      <c r="D842" s="41"/>
      <c r="E842" s="41"/>
      <c r="F842" s="41"/>
      <c r="G842" s="41"/>
    </row>
    <row r="843" spans="1:7" ht="14.25" customHeight="1" x14ac:dyDescent="0.25">
      <c r="A843" s="41"/>
      <c r="D843" s="41"/>
      <c r="E843" s="41"/>
      <c r="F843" s="41"/>
      <c r="G843" s="41"/>
    </row>
    <row r="844" spans="1:7" ht="14.25" customHeight="1" x14ac:dyDescent="0.25">
      <c r="A844" s="41"/>
      <c r="D844" s="41"/>
      <c r="E844" s="41"/>
      <c r="F844" s="41"/>
      <c r="G844" s="41"/>
    </row>
    <row r="845" spans="1:7" ht="14.25" customHeight="1" x14ac:dyDescent="0.25">
      <c r="A845" s="41"/>
      <c r="D845" s="41"/>
      <c r="E845" s="41"/>
      <c r="F845" s="41"/>
      <c r="G845" s="41"/>
    </row>
    <row r="846" spans="1:7" ht="14.25" customHeight="1" x14ac:dyDescent="0.25">
      <c r="A846" s="41"/>
      <c r="D846" s="41"/>
      <c r="E846" s="41"/>
      <c r="F846" s="41"/>
      <c r="G846" s="41"/>
    </row>
    <row r="847" spans="1:7" ht="14.25" customHeight="1" x14ac:dyDescent="0.25">
      <c r="A847" s="41"/>
      <c r="D847" s="41"/>
      <c r="E847" s="41"/>
      <c r="F847" s="41"/>
      <c r="G847" s="41"/>
    </row>
    <row r="848" spans="1:7" ht="14.25" customHeight="1" x14ac:dyDescent="0.25">
      <c r="A848" s="41"/>
      <c r="D848" s="41"/>
      <c r="E848" s="41"/>
      <c r="F848" s="41"/>
      <c r="G848" s="41"/>
    </row>
    <row r="849" spans="1:7" ht="14.25" customHeight="1" x14ac:dyDescent="0.25">
      <c r="A849" s="41"/>
      <c r="D849" s="41"/>
      <c r="E849" s="41"/>
      <c r="F849" s="41"/>
      <c r="G849" s="41"/>
    </row>
    <row r="850" spans="1:7" ht="14.25" customHeight="1" x14ac:dyDescent="0.25">
      <c r="A850" s="41"/>
      <c r="D850" s="41"/>
      <c r="E850" s="41"/>
      <c r="F850" s="41"/>
      <c r="G850" s="41"/>
    </row>
    <row r="851" spans="1:7" ht="14.25" customHeight="1" x14ac:dyDescent="0.25">
      <c r="A851" s="41"/>
      <c r="D851" s="41"/>
      <c r="E851" s="41"/>
      <c r="F851" s="41"/>
      <c r="G851" s="41"/>
    </row>
    <row r="852" spans="1:7" ht="14.25" customHeight="1" x14ac:dyDescent="0.25">
      <c r="A852" s="41"/>
      <c r="D852" s="41"/>
      <c r="E852" s="41"/>
      <c r="F852" s="41"/>
      <c r="G852" s="41"/>
    </row>
    <row r="853" spans="1:7" ht="14.25" customHeight="1" x14ac:dyDescent="0.25">
      <c r="A853" s="41"/>
      <c r="D853" s="41"/>
      <c r="E853" s="41"/>
      <c r="F853" s="41"/>
      <c r="G853" s="41"/>
    </row>
    <row r="854" spans="1:7" ht="14.25" customHeight="1" x14ac:dyDescent="0.25">
      <c r="A854" s="41"/>
      <c r="D854" s="41"/>
      <c r="E854" s="41"/>
      <c r="F854" s="41"/>
      <c r="G854" s="41"/>
    </row>
    <row r="855" spans="1:7" ht="14.25" customHeight="1" x14ac:dyDescent="0.25">
      <c r="A855" s="41"/>
      <c r="D855" s="41"/>
      <c r="E855" s="41"/>
      <c r="F855" s="41"/>
      <c r="G855" s="41"/>
    </row>
    <row r="856" spans="1:7" ht="14.25" customHeight="1" x14ac:dyDescent="0.25">
      <c r="A856" s="41"/>
      <c r="D856" s="41"/>
      <c r="E856" s="41"/>
      <c r="F856" s="41"/>
      <c r="G856" s="41"/>
    </row>
    <row r="857" spans="1:7" ht="14.25" customHeight="1" x14ac:dyDescent="0.25">
      <c r="A857" s="41"/>
      <c r="D857" s="41"/>
      <c r="E857" s="41"/>
      <c r="F857" s="41"/>
      <c r="G857" s="41"/>
    </row>
    <row r="858" spans="1:7" ht="14.25" customHeight="1" x14ac:dyDescent="0.25">
      <c r="A858" s="41"/>
      <c r="D858" s="41"/>
      <c r="E858" s="41"/>
      <c r="F858" s="41"/>
      <c r="G858" s="41"/>
    </row>
    <row r="859" spans="1:7" ht="14.25" customHeight="1" x14ac:dyDescent="0.25">
      <c r="A859" s="41"/>
      <c r="D859" s="41"/>
      <c r="E859" s="41"/>
      <c r="F859" s="41"/>
      <c r="G859" s="41"/>
    </row>
    <row r="860" spans="1:7" ht="14.25" customHeight="1" x14ac:dyDescent="0.25">
      <c r="A860" s="41"/>
      <c r="D860" s="41"/>
      <c r="E860" s="41"/>
      <c r="F860" s="41"/>
      <c r="G860" s="41"/>
    </row>
    <row r="861" spans="1:7" ht="14.25" customHeight="1" x14ac:dyDescent="0.25">
      <c r="A861" s="41"/>
      <c r="D861" s="41"/>
      <c r="E861" s="41"/>
      <c r="F861" s="41"/>
      <c r="G861" s="41"/>
    </row>
    <row r="862" spans="1:7" ht="14.25" customHeight="1" x14ac:dyDescent="0.25">
      <c r="A862" s="41"/>
      <c r="D862" s="41"/>
      <c r="E862" s="41"/>
      <c r="F862" s="41"/>
      <c r="G862" s="41"/>
    </row>
    <row r="863" spans="1:7" ht="14.25" customHeight="1" x14ac:dyDescent="0.25">
      <c r="A863" s="41"/>
      <c r="D863" s="41"/>
      <c r="E863" s="41"/>
      <c r="F863" s="41"/>
      <c r="G863" s="41"/>
    </row>
    <row r="864" spans="1:7" ht="14.25" customHeight="1" x14ac:dyDescent="0.25">
      <c r="A864" s="41"/>
      <c r="D864" s="41"/>
      <c r="E864" s="41"/>
      <c r="F864" s="41"/>
      <c r="G864" s="41"/>
    </row>
    <row r="865" spans="1:7" ht="14.25" customHeight="1" x14ac:dyDescent="0.25">
      <c r="A865" s="41"/>
      <c r="D865" s="41"/>
      <c r="E865" s="41"/>
      <c r="F865" s="41"/>
      <c r="G865" s="41"/>
    </row>
    <row r="866" spans="1:7" ht="14.25" customHeight="1" x14ac:dyDescent="0.25">
      <c r="A866" s="41"/>
      <c r="D866" s="41"/>
      <c r="E866" s="41"/>
      <c r="F866" s="41"/>
      <c r="G866" s="41"/>
    </row>
    <row r="867" spans="1:7" ht="14.25" customHeight="1" x14ac:dyDescent="0.25">
      <c r="A867" s="41"/>
      <c r="D867" s="41"/>
      <c r="E867" s="41"/>
      <c r="F867" s="41"/>
      <c r="G867" s="41"/>
    </row>
    <row r="868" spans="1:7" ht="14.25" customHeight="1" x14ac:dyDescent="0.25">
      <c r="A868" s="41"/>
      <c r="D868" s="41"/>
      <c r="E868" s="41"/>
      <c r="F868" s="41"/>
      <c r="G868" s="41"/>
    </row>
    <row r="869" spans="1:7" ht="14.25" customHeight="1" x14ac:dyDescent="0.25">
      <c r="A869" s="41"/>
      <c r="D869" s="41"/>
      <c r="E869" s="41"/>
      <c r="F869" s="41"/>
      <c r="G869" s="41"/>
    </row>
    <row r="870" spans="1:7" ht="14.25" customHeight="1" x14ac:dyDescent="0.25">
      <c r="A870" s="41"/>
      <c r="D870" s="41"/>
      <c r="E870" s="41"/>
      <c r="F870" s="41"/>
      <c r="G870" s="41"/>
    </row>
    <row r="871" spans="1:7" ht="14.25" customHeight="1" x14ac:dyDescent="0.25">
      <c r="A871" s="41"/>
      <c r="D871" s="41"/>
      <c r="E871" s="41"/>
      <c r="F871" s="41"/>
      <c r="G871" s="41"/>
    </row>
    <row r="872" spans="1:7" ht="14.25" customHeight="1" x14ac:dyDescent="0.25">
      <c r="A872" s="41"/>
      <c r="D872" s="41"/>
      <c r="E872" s="41"/>
      <c r="F872" s="41"/>
      <c r="G872" s="41"/>
    </row>
    <row r="873" spans="1:7" ht="14.25" customHeight="1" x14ac:dyDescent="0.25">
      <c r="A873" s="41"/>
      <c r="D873" s="41"/>
      <c r="E873" s="41"/>
      <c r="F873" s="41"/>
      <c r="G873" s="41"/>
    </row>
    <row r="874" spans="1:7" ht="14.25" customHeight="1" x14ac:dyDescent="0.25">
      <c r="A874" s="41"/>
      <c r="D874" s="41"/>
      <c r="E874" s="41"/>
      <c r="F874" s="41"/>
      <c r="G874" s="41"/>
    </row>
    <row r="875" spans="1:7" ht="14.25" customHeight="1" x14ac:dyDescent="0.25">
      <c r="A875" s="41"/>
      <c r="D875" s="41"/>
      <c r="E875" s="41"/>
      <c r="F875" s="41"/>
      <c r="G875" s="41"/>
    </row>
    <row r="876" spans="1:7" ht="14.25" customHeight="1" x14ac:dyDescent="0.25">
      <c r="A876" s="41"/>
      <c r="D876" s="41"/>
      <c r="E876" s="41"/>
      <c r="F876" s="41"/>
      <c r="G876" s="41"/>
    </row>
    <row r="877" spans="1:7" ht="14.25" customHeight="1" x14ac:dyDescent="0.25">
      <c r="A877" s="41"/>
      <c r="D877" s="41"/>
      <c r="E877" s="41"/>
      <c r="F877" s="41"/>
      <c r="G877" s="41"/>
    </row>
    <row r="878" spans="1:7" ht="14.25" customHeight="1" x14ac:dyDescent="0.25">
      <c r="A878" s="41"/>
      <c r="D878" s="41"/>
      <c r="E878" s="41"/>
      <c r="F878" s="41"/>
      <c r="G878" s="41"/>
    </row>
    <row r="879" spans="1:7" ht="14.25" customHeight="1" x14ac:dyDescent="0.25">
      <c r="A879" s="41"/>
      <c r="D879" s="41"/>
      <c r="E879" s="41"/>
      <c r="F879" s="41"/>
      <c r="G879" s="41"/>
    </row>
    <row r="880" spans="1:7" ht="14.25" customHeight="1" x14ac:dyDescent="0.25">
      <c r="A880" s="41"/>
      <c r="D880" s="41"/>
      <c r="E880" s="41"/>
      <c r="F880" s="41"/>
      <c r="G880" s="41"/>
    </row>
    <row r="881" spans="1:7" ht="14.25" customHeight="1" x14ac:dyDescent="0.25">
      <c r="A881" s="41"/>
      <c r="D881" s="41"/>
      <c r="E881" s="41"/>
      <c r="F881" s="41"/>
      <c r="G881" s="41"/>
    </row>
    <row r="882" spans="1:7" ht="14.25" customHeight="1" x14ac:dyDescent="0.25">
      <c r="A882" s="41"/>
      <c r="D882" s="41"/>
      <c r="E882" s="41"/>
      <c r="F882" s="41"/>
      <c r="G882" s="41"/>
    </row>
    <row r="883" spans="1:7" ht="14.25" customHeight="1" x14ac:dyDescent="0.25">
      <c r="A883" s="41"/>
      <c r="D883" s="41"/>
      <c r="E883" s="41"/>
      <c r="F883" s="41"/>
      <c r="G883" s="41"/>
    </row>
    <row r="884" spans="1:7" ht="14.25" customHeight="1" x14ac:dyDescent="0.25">
      <c r="A884" s="41"/>
      <c r="D884" s="41"/>
      <c r="E884" s="41"/>
      <c r="F884" s="41"/>
      <c r="G884" s="41"/>
    </row>
    <row r="885" spans="1:7" ht="14.25" customHeight="1" x14ac:dyDescent="0.25">
      <c r="A885" s="41"/>
      <c r="D885" s="41"/>
      <c r="E885" s="41"/>
      <c r="F885" s="41"/>
      <c r="G885" s="41"/>
    </row>
    <row r="886" spans="1:7" ht="14.25" customHeight="1" x14ac:dyDescent="0.25">
      <c r="A886" s="41"/>
      <c r="D886" s="41"/>
      <c r="E886" s="41"/>
      <c r="F886" s="41"/>
      <c r="G886" s="41"/>
    </row>
    <row r="887" spans="1:7" ht="14.25" customHeight="1" x14ac:dyDescent="0.25">
      <c r="A887" s="41"/>
      <c r="D887" s="41"/>
      <c r="E887" s="41"/>
      <c r="F887" s="41"/>
      <c r="G887" s="41"/>
    </row>
    <row r="888" spans="1:7" ht="14.25" customHeight="1" x14ac:dyDescent="0.25">
      <c r="A888" s="41"/>
      <c r="D888" s="41"/>
      <c r="E888" s="41"/>
      <c r="F888" s="41"/>
      <c r="G888" s="41"/>
    </row>
    <row r="889" spans="1:7" ht="14.25" customHeight="1" x14ac:dyDescent="0.25">
      <c r="A889" s="41"/>
      <c r="D889" s="41"/>
      <c r="E889" s="41"/>
      <c r="F889" s="41"/>
      <c r="G889" s="41"/>
    </row>
    <row r="890" spans="1:7" ht="14.25" customHeight="1" x14ac:dyDescent="0.25">
      <c r="A890" s="41"/>
      <c r="D890" s="41"/>
      <c r="E890" s="41"/>
      <c r="F890" s="41"/>
      <c r="G890" s="41"/>
    </row>
    <row r="891" spans="1:7" ht="14.25" customHeight="1" x14ac:dyDescent="0.25">
      <c r="A891" s="41"/>
      <c r="D891" s="41"/>
      <c r="E891" s="41"/>
      <c r="F891" s="41"/>
      <c r="G891" s="41"/>
    </row>
    <row r="892" spans="1:7" ht="14.25" customHeight="1" x14ac:dyDescent="0.25">
      <c r="A892" s="41"/>
      <c r="D892" s="41"/>
      <c r="E892" s="41"/>
      <c r="F892" s="41"/>
      <c r="G892" s="41"/>
    </row>
    <row r="893" spans="1:7" ht="14.25" customHeight="1" x14ac:dyDescent="0.25">
      <c r="A893" s="41"/>
      <c r="D893" s="41"/>
      <c r="E893" s="41"/>
      <c r="F893" s="41"/>
      <c r="G893" s="41"/>
    </row>
    <row r="894" spans="1:7" ht="14.25" customHeight="1" x14ac:dyDescent="0.25">
      <c r="A894" s="41"/>
      <c r="D894" s="41"/>
      <c r="E894" s="41"/>
      <c r="F894" s="41"/>
      <c r="G894" s="41"/>
    </row>
    <row r="895" spans="1:7" ht="14.25" customHeight="1" x14ac:dyDescent="0.25">
      <c r="A895" s="41"/>
      <c r="D895" s="41"/>
      <c r="E895" s="41"/>
      <c r="F895" s="41"/>
      <c r="G895" s="41"/>
    </row>
    <row r="896" spans="1:7" ht="14.25" customHeight="1" x14ac:dyDescent="0.25">
      <c r="A896" s="41"/>
      <c r="D896" s="41"/>
      <c r="E896" s="41"/>
      <c r="F896" s="41"/>
      <c r="G896" s="41"/>
    </row>
    <row r="897" spans="1:7" ht="14.25" customHeight="1" x14ac:dyDescent="0.25">
      <c r="A897" s="41"/>
      <c r="D897" s="41"/>
      <c r="E897" s="41"/>
      <c r="F897" s="41"/>
      <c r="G897" s="41"/>
    </row>
    <row r="898" spans="1:7" ht="14.25" customHeight="1" x14ac:dyDescent="0.25">
      <c r="A898" s="41"/>
      <c r="D898" s="41"/>
      <c r="E898" s="41"/>
      <c r="F898" s="41"/>
      <c r="G898" s="41"/>
    </row>
    <row r="899" spans="1:7" ht="14.25" customHeight="1" x14ac:dyDescent="0.25">
      <c r="A899" s="41"/>
      <c r="D899" s="41"/>
      <c r="E899" s="41"/>
      <c r="F899" s="41"/>
      <c r="G899" s="41"/>
    </row>
    <row r="900" spans="1:7" ht="14.25" customHeight="1" x14ac:dyDescent="0.25">
      <c r="A900" s="41"/>
      <c r="D900" s="41"/>
      <c r="E900" s="41"/>
      <c r="F900" s="41"/>
      <c r="G900" s="41"/>
    </row>
    <row r="901" spans="1:7" ht="14.25" customHeight="1" x14ac:dyDescent="0.25">
      <c r="A901" s="41"/>
      <c r="D901" s="41"/>
      <c r="E901" s="41"/>
      <c r="F901" s="41"/>
      <c r="G901" s="41"/>
    </row>
    <row r="902" spans="1:7" ht="14.25" customHeight="1" x14ac:dyDescent="0.25">
      <c r="A902" s="41"/>
      <c r="D902" s="41"/>
      <c r="E902" s="41"/>
      <c r="F902" s="41"/>
      <c r="G902" s="41"/>
    </row>
    <row r="903" spans="1:7" ht="14.25" customHeight="1" x14ac:dyDescent="0.25">
      <c r="A903" s="41"/>
      <c r="D903" s="41"/>
      <c r="E903" s="41"/>
      <c r="F903" s="41"/>
      <c r="G903" s="41"/>
    </row>
    <row r="904" spans="1:7" ht="14.25" customHeight="1" x14ac:dyDescent="0.25">
      <c r="A904" s="41"/>
      <c r="D904" s="41"/>
      <c r="E904" s="41"/>
      <c r="F904" s="41"/>
      <c r="G904" s="41"/>
    </row>
    <row r="905" spans="1:7" ht="14.25" customHeight="1" x14ac:dyDescent="0.25">
      <c r="A905" s="41"/>
      <c r="D905" s="41"/>
      <c r="E905" s="41"/>
      <c r="F905" s="41"/>
      <c r="G905" s="41"/>
    </row>
    <row r="906" spans="1:7" ht="14.25" customHeight="1" x14ac:dyDescent="0.25">
      <c r="A906" s="41"/>
      <c r="D906" s="41"/>
      <c r="E906" s="41"/>
      <c r="F906" s="41"/>
      <c r="G906" s="41"/>
    </row>
    <row r="907" spans="1:7" ht="14.25" customHeight="1" x14ac:dyDescent="0.25">
      <c r="A907" s="41"/>
      <c r="D907" s="41"/>
      <c r="E907" s="41"/>
      <c r="F907" s="41"/>
      <c r="G907" s="41"/>
    </row>
    <row r="908" spans="1:7" ht="14.25" customHeight="1" x14ac:dyDescent="0.25">
      <c r="A908" s="41"/>
      <c r="D908" s="41"/>
      <c r="E908" s="41"/>
      <c r="F908" s="41"/>
      <c r="G908" s="41"/>
    </row>
    <row r="909" spans="1:7" ht="14.25" customHeight="1" x14ac:dyDescent="0.25">
      <c r="A909" s="41"/>
      <c r="D909" s="41"/>
      <c r="E909" s="41"/>
      <c r="F909" s="41"/>
      <c r="G909" s="41"/>
    </row>
    <row r="910" spans="1:7" ht="14.25" customHeight="1" x14ac:dyDescent="0.25">
      <c r="A910" s="41"/>
      <c r="D910" s="41"/>
      <c r="E910" s="41"/>
      <c r="F910" s="41"/>
      <c r="G910" s="41"/>
    </row>
    <row r="911" spans="1:7" ht="14.25" customHeight="1" x14ac:dyDescent="0.25">
      <c r="A911" s="41"/>
      <c r="D911" s="41"/>
      <c r="E911" s="41"/>
      <c r="F911" s="41"/>
      <c r="G911" s="41"/>
    </row>
    <row r="912" spans="1:7" ht="14.25" customHeight="1" x14ac:dyDescent="0.25">
      <c r="A912" s="41"/>
      <c r="D912" s="41"/>
      <c r="E912" s="41"/>
      <c r="F912" s="41"/>
      <c r="G912" s="41"/>
    </row>
    <row r="913" spans="1:7" ht="14.25" customHeight="1" x14ac:dyDescent="0.25">
      <c r="A913" s="41"/>
      <c r="D913" s="41"/>
      <c r="E913" s="41"/>
      <c r="F913" s="41"/>
      <c r="G913" s="41"/>
    </row>
    <row r="914" spans="1:7" ht="14.25" customHeight="1" x14ac:dyDescent="0.25">
      <c r="A914" s="41"/>
      <c r="D914" s="41"/>
      <c r="E914" s="41"/>
      <c r="F914" s="41"/>
      <c r="G914" s="41"/>
    </row>
    <row r="915" spans="1:7" ht="14.25" customHeight="1" x14ac:dyDescent="0.25">
      <c r="A915" s="41"/>
      <c r="D915" s="41"/>
      <c r="E915" s="41"/>
      <c r="F915" s="41"/>
      <c r="G915" s="41"/>
    </row>
    <row r="916" spans="1:7" ht="14.25" customHeight="1" x14ac:dyDescent="0.25">
      <c r="A916" s="41"/>
      <c r="D916" s="41"/>
      <c r="E916" s="41"/>
      <c r="F916" s="41"/>
      <c r="G916" s="41"/>
    </row>
    <row r="917" spans="1:7" ht="14.25" customHeight="1" x14ac:dyDescent="0.25">
      <c r="A917" s="41"/>
      <c r="D917" s="41"/>
      <c r="E917" s="41"/>
      <c r="F917" s="41"/>
      <c r="G917" s="41"/>
    </row>
    <row r="918" spans="1:7" ht="14.25" customHeight="1" x14ac:dyDescent="0.25">
      <c r="A918" s="41"/>
      <c r="D918" s="41"/>
      <c r="E918" s="41"/>
      <c r="F918" s="41"/>
      <c r="G918" s="41"/>
    </row>
    <row r="919" spans="1:7" ht="14.25" customHeight="1" x14ac:dyDescent="0.25">
      <c r="A919" s="41"/>
      <c r="D919" s="41"/>
      <c r="E919" s="41"/>
      <c r="F919" s="41"/>
      <c r="G919" s="41"/>
    </row>
    <row r="920" spans="1:7" ht="14.25" customHeight="1" x14ac:dyDescent="0.25">
      <c r="A920" s="41"/>
      <c r="D920" s="41"/>
      <c r="E920" s="41"/>
      <c r="F920" s="41"/>
      <c r="G920" s="41"/>
    </row>
    <row r="921" spans="1:7" ht="14.25" customHeight="1" x14ac:dyDescent="0.25">
      <c r="A921" s="41"/>
      <c r="D921" s="41"/>
      <c r="E921" s="41"/>
      <c r="F921" s="41"/>
      <c r="G921" s="41"/>
    </row>
    <row r="922" spans="1:7" ht="14.25" customHeight="1" x14ac:dyDescent="0.25">
      <c r="A922" s="41"/>
      <c r="D922" s="41"/>
      <c r="E922" s="41"/>
      <c r="F922" s="41"/>
      <c r="G922" s="41"/>
    </row>
    <row r="923" spans="1:7" ht="14.25" customHeight="1" x14ac:dyDescent="0.25">
      <c r="A923" s="41"/>
      <c r="D923" s="41"/>
      <c r="E923" s="41"/>
      <c r="F923" s="41"/>
      <c r="G923" s="41"/>
    </row>
    <row r="924" spans="1:7" ht="14.25" customHeight="1" x14ac:dyDescent="0.25">
      <c r="A924" s="41"/>
      <c r="D924" s="41"/>
      <c r="E924" s="41"/>
      <c r="F924" s="41"/>
      <c r="G924" s="41"/>
    </row>
    <row r="925" spans="1:7" ht="14.25" customHeight="1" x14ac:dyDescent="0.25">
      <c r="A925" s="41"/>
      <c r="D925" s="41"/>
      <c r="E925" s="41"/>
      <c r="F925" s="41"/>
      <c r="G925" s="41"/>
    </row>
    <row r="926" spans="1:7" ht="14.25" customHeight="1" x14ac:dyDescent="0.25">
      <c r="A926" s="41"/>
      <c r="D926" s="41"/>
      <c r="E926" s="41"/>
      <c r="F926" s="41"/>
      <c r="G926" s="41"/>
    </row>
    <row r="927" spans="1:7" ht="14.25" customHeight="1" x14ac:dyDescent="0.25">
      <c r="A927" s="41"/>
      <c r="D927" s="41"/>
      <c r="E927" s="41"/>
      <c r="F927" s="41"/>
      <c r="G927" s="41"/>
    </row>
    <row r="928" spans="1:7" ht="14.25" customHeight="1" x14ac:dyDescent="0.25">
      <c r="A928" s="41"/>
      <c r="D928" s="41"/>
      <c r="E928" s="41"/>
      <c r="F928" s="41"/>
      <c r="G928" s="41"/>
    </row>
    <row r="929" spans="1:7" ht="14.25" customHeight="1" x14ac:dyDescent="0.25">
      <c r="A929" s="41"/>
      <c r="D929" s="41"/>
      <c r="E929" s="41"/>
      <c r="F929" s="41"/>
      <c r="G929" s="41"/>
    </row>
    <row r="930" spans="1:7" ht="14.25" customHeight="1" x14ac:dyDescent="0.25">
      <c r="A930" s="41"/>
      <c r="D930" s="41"/>
      <c r="E930" s="41"/>
      <c r="F930" s="41"/>
      <c r="G930" s="41"/>
    </row>
    <row r="931" spans="1:7" ht="14.25" customHeight="1" x14ac:dyDescent="0.25">
      <c r="A931" s="41"/>
      <c r="D931" s="41"/>
      <c r="E931" s="41"/>
      <c r="F931" s="41"/>
      <c r="G931" s="41"/>
    </row>
    <row r="932" spans="1:7" ht="14.25" customHeight="1" x14ac:dyDescent="0.25">
      <c r="A932" s="41"/>
      <c r="D932" s="41"/>
      <c r="E932" s="41"/>
      <c r="F932" s="41"/>
      <c r="G932" s="41"/>
    </row>
    <row r="933" spans="1:7" ht="14.25" customHeight="1" x14ac:dyDescent="0.25">
      <c r="A933" s="41"/>
      <c r="D933" s="41"/>
      <c r="E933" s="41"/>
      <c r="F933" s="41"/>
      <c r="G933" s="41"/>
    </row>
    <row r="934" spans="1:7" ht="14.25" customHeight="1" x14ac:dyDescent="0.25">
      <c r="A934" s="41"/>
      <c r="D934" s="41"/>
      <c r="E934" s="41"/>
      <c r="F934" s="41"/>
      <c r="G934" s="41"/>
    </row>
    <row r="935" spans="1:7" ht="14.25" customHeight="1" x14ac:dyDescent="0.25">
      <c r="A935" s="41"/>
      <c r="D935" s="41"/>
      <c r="E935" s="41"/>
      <c r="F935" s="41"/>
      <c r="G935" s="41"/>
    </row>
    <row r="936" spans="1:7" ht="14.25" customHeight="1" x14ac:dyDescent="0.25">
      <c r="A936" s="41"/>
      <c r="D936" s="41"/>
      <c r="E936" s="41"/>
      <c r="F936" s="41"/>
      <c r="G936" s="41"/>
    </row>
    <row r="937" spans="1:7" ht="14.25" customHeight="1" x14ac:dyDescent="0.25">
      <c r="A937" s="41"/>
      <c r="D937" s="41"/>
      <c r="E937" s="41"/>
      <c r="F937" s="41"/>
      <c r="G937" s="41"/>
    </row>
    <row r="938" spans="1:7" ht="14.25" customHeight="1" x14ac:dyDescent="0.25">
      <c r="A938" s="41"/>
      <c r="D938" s="41"/>
      <c r="E938" s="41"/>
      <c r="F938" s="41"/>
      <c r="G938" s="41"/>
    </row>
    <row r="939" spans="1:7" ht="14.25" customHeight="1" x14ac:dyDescent="0.25">
      <c r="A939" s="41"/>
      <c r="D939" s="41"/>
      <c r="E939" s="41"/>
      <c r="F939" s="41"/>
      <c r="G939" s="41"/>
    </row>
    <row r="940" spans="1:7" ht="14.25" customHeight="1" x14ac:dyDescent="0.25">
      <c r="A940" s="41"/>
      <c r="D940" s="41"/>
      <c r="E940" s="41"/>
      <c r="F940" s="41"/>
      <c r="G940" s="41"/>
    </row>
    <row r="941" spans="1:7" ht="14.25" customHeight="1" x14ac:dyDescent="0.25">
      <c r="A941" s="41"/>
      <c r="D941" s="41"/>
      <c r="E941" s="41"/>
      <c r="F941" s="41"/>
      <c r="G941" s="41"/>
    </row>
    <row r="942" spans="1:7" ht="14.25" customHeight="1" x14ac:dyDescent="0.25">
      <c r="A942" s="41"/>
      <c r="D942" s="41"/>
      <c r="E942" s="41"/>
      <c r="F942" s="41"/>
      <c r="G942" s="41"/>
    </row>
    <row r="943" spans="1:7" ht="14.25" customHeight="1" x14ac:dyDescent="0.25">
      <c r="A943" s="41"/>
      <c r="D943" s="41"/>
      <c r="E943" s="41"/>
      <c r="F943" s="41"/>
      <c r="G943" s="41"/>
    </row>
    <row r="944" spans="1:7" ht="14.25" customHeight="1" x14ac:dyDescent="0.25">
      <c r="A944" s="41"/>
      <c r="D944" s="41"/>
      <c r="E944" s="41"/>
      <c r="F944" s="41"/>
      <c r="G944" s="41"/>
    </row>
    <row r="945" spans="1:7" ht="14.25" customHeight="1" x14ac:dyDescent="0.25">
      <c r="A945" s="41"/>
      <c r="D945" s="41"/>
      <c r="E945" s="41"/>
      <c r="F945" s="41"/>
      <c r="G945" s="41"/>
    </row>
    <row r="946" spans="1:7" ht="14.25" customHeight="1" x14ac:dyDescent="0.25">
      <c r="A946" s="41"/>
      <c r="D946" s="41"/>
      <c r="E946" s="41"/>
      <c r="F946" s="41"/>
      <c r="G946" s="41"/>
    </row>
    <row r="947" spans="1:7" ht="14.25" customHeight="1" x14ac:dyDescent="0.25">
      <c r="A947" s="41"/>
      <c r="D947" s="41"/>
      <c r="E947" s="41"/>
      <c r="F947" s="41"/>
      <c r="G947" s="41"/>
    </row>
    <row r="948" spans="1:7" ht="14.25" customHeight="1" x14ac:dyDescent="0.25">
      <c r="A948" s="41"/>
      <c r="D948" s="41"/>
      <c r="E948" s="41"/>
      <c r="F948" s="41"/>
      <c r="G948" s="41"/>
    </row>
    <row r="949" spans="1:7" ht="14.25" customHeight="1" x14ac:dyDescent="0.25">
      <c r="A949" s="41"/>
      <c r="D949" s="41"/>
      <c r="E949" s="41"/>
      <c r="F949" s="41"/>
      <c r="G949" s="41"/>
    </row>
    <row r="950" spans="1:7" ht="14.25" customHeight="1" x14ac:dyDescent="0.25">
      <c r="A950" s="41"/>
      <c r="D950" s="41"/>
      <c r="E950" s="41"/>
      <c r="F950" s="41"/>
      <c r="G950" s="41"/>
    </row>
    <row r="951" spans="1:7" ht="14.25" customHeight="1" x14ac:dyDescent="0.25">
      <c r="A951" s="41"/>
      <c r="D951" s="41"/>
      <c r="E951" s="41"/>
      <c r="F951" s="41"/>
      <c r="G951" s="41"/>
    </row>
    <row r="952" spans="1:7" ht="14.25" customHeight="1" x14ac:dyDescent="0.25">
      <c r="A952" s="41"/>
      <c r="D952" s="41"/>
      <c r="E952" s="41"/>
      <c r="F952" s="41"/>
      <c r="G952" s="41"/>
    </row>
    <row r="953" spans="1:7" ht="14.25" customHeight="1" x14ac:dyDescent="0.25">
      <c r="A953" s="41"/>
      <c r="D953" s="41"/>
      <c r="E953" s="41"/>
      <c r="F953" s="41"/>
      <c r="G953" s="41"/>
    </row>
    <row r="954" spans="1:7" ht="14.25" customHeight="1" x14ac:dyDescent="0.25">
      <c r="A954" s="41"/>
      <c r="D954" s="41"/>
      <c r="E954" s="41"/>
      <c r="F954" s="41"/>
      <c r="G954" s="41"/>
    </row>
    <row r="955" spans="1:7" ht="14.25" customHeight="1" x14ac:dyDescent="0.25">
      <c r="A955" s="41"/>
      <c r="D955" s="41"/>
      <c r="E955" s="41"/>
      <c r="F955" s="41"/>
      <c r="G955" s="41"/>
    </row>
    <row r="956" spans="1:7" ht="14.25" customHeight="1" x14ac:dyDescent="0.25">
      <c r="A956" s="41"/>
      <c r="D956" s="41"/>
      <c r="E956" s="41"/>
      <c r="F956" s="41"/>
      <c r="G956" s="41"/>
    </row>
    <row r="957" spans="1:7" ht="14.25" customHeight="1" x14ac:dyDescent="0.25">
      <c r="A957" s="41"/>
      <c r="D957" s="41"/>
      <c r="E957" s="41"/>
      <c r="F957" s="41"/>
      <c r="G957" s="41"/>
    </row>
    <row r="958" spans="1:7" ht="14.25" customHeight="1" x14ac:dyDescent="0.25">
      <c r="A958" s="41"/>
      <c r="D958" s="41"/>
      <c r="E958" s="41"/>
      <c r="F958" s="41"/>
      <c r="G958" s="41"/>
    </row>
    <row r="959" spans="1:7" ht="14.25" customHeight="1" x14ac:dyDescent="0.25">
      <c r="A959" s="41"/>
      <c r="D959" s="41"/>
      <c r="E959" s="41"/>
      <c r="F959" s="41"/>
      <c r="G959" s="41"/>
    </row>
    <row r="960" spans="1:7" ht="14.25" customHeight="1" x14ac:dyDescent="0.25">
      <c r="A960" s="41"/>
      <c r="D960" s="41"/>
      <c r="E960" s="41"/>
      <c r="F960" s="41"/>
      <c r="G960" s="41"/>
    </row>
    <row r="961" spans="1:7" ht="14.25" customHeight="1" x14ac:dyDescent="0.25">
      <c r="A961" s="41"/>
      <c r="D961" s="41"/>
      <c r="E961" s="41"/>
      <c r="F961" s="41"/>
      <c r="G961" s="41"/>
    </row>
    <row r="962" spans="1:7" ht="14.25" customHeight="1" x14ac:dyDescent="0.25">
      <c r="A962" s="41"/>
      <c r="D962" s="41"/>
      <c r="E962" s="41"/>
      <c r="F962" s="41"/>
      <c r="G962" s="41"/>
    </row>
    <row r="963" spans="1:7" ht="14.25" customHeight="1" x14ac:dyDescent="0.25">
      <c r="A963" s="41"/>
      <c r="D963" s="41"/>
      <c r="E963" s="41"/>
      <c r="F963" s="41"/>
      <c r="G963" s="41"/>
    </row>
    <row r="964" spans="1:7" ht="14.25" customHeight="1" x14ac:dyDescent="0.25">
      <c r="A964" s="41"/>
      <c r="D964" s="41"/>
      <c r="E964" s="41"/>
      <c r="F964" s="41"/>
      <c r="G964" s="41"/>
    </row>
    <row r="965" spans="1:7" ht="14.25" customHeight="1" x14ac:dyDescent="0.25">
      <c r="A965" s="41"/>
      <c r="D965" s="41"/>
      <c r="E965" s="41"/>
      <c r="F965" s="41"/>
      <c r="G965" s="41"/>
    </row>
    <row r="966" spans="1:7" ht="14.25" customHeight="1" x14ac:dyDescent="0.25">
      <c r="A966" s="41"/>
      <c r="D966" s="41"/>
      <c r="E966" s="41"/>
      <c r="F966" s="41"/>
      <c r="G966" s="41"/>
    </row>
    <row r="967" spans="1:7" ht="14.25" customHeight="1" x14ac:dyDescent="0.25">
      <c r="A967" s="41"/>
      <c r="D967" s="41"/>
      <c r="E967" s="41"/>
      <c r="F967" s="41"/>
      <c r="G967" s="41"/>
    </row>
    <row r="968" spans="1:7" ht="14.25" customHeight="1" x14ac:dyDescent="0.25">
      <c r="A968" s="41"/>
      <c r="D968" s="41"/>
      <c r="E968" s="41"/>
      <c r="F968" s="41"/>
      <c r="G968" s="41"/>
    </row>
    <row r="969" spans="1:7" ht="14.25" customHeight="1" x14ac:dyDescent="0.25">
      <c r="A969" s="41"/>
      <c r="D969" s="41"/>
      <c r="E969" s="41"/>
      <c r="F969" s="41"/>
      <c r="G969" s="41"/>
    </row>
    <row r="970" spans="1:7" ht="14.25" customHeight="1" x14ac:dyDescent="0.25">
      <c r="A970" s="41"/>
      <c r="D970" s="41"/>
      <c r="E970" s="41"/>
      <c r="F970" s="41"/>
      <c r="G970" s="41"/>
    </row>
    <row r="971" spans="1:7" ht="14.25" customHeight="1" x14ac:dyDescent="0.25">
      <c r="A971" s="41"/>
      <c r="D971" s="41"/>
      <c r="E971" s="41"/>
      <c r="F971" s="41"/>
      <c r="G971" s="41"/>
    </row>
    <row r="972" spans="1:7" ht="14.25" customHeight="1" x14ac:dyDescent="0.25">
      <c r="A972" s="41"/>
      <c r="D972" s="41"/>
      <c r="E972" s="41"/>
      <c r="F972" s="41"/>
      <c r="G972" s="41"/>
    </row>
    <row r="973" spans="1:7" ht="14.25" customHeight="1" x14ac:dyDescent="0.25">
      <c r="A973" s="41"/>
      <c r="D973" s="41"/>
      <c r="E973" s="41"/>
      <c r="F973" s="41"/>
      <c r="G973" s="41"/>
    </row>
    <row r="974" spans="1:7" ht="14.25" customHeight="1" x14ac:dyDescent="0.25">
      <c r="A974" s="41"/>
      <c r="D974" s="41"/>
      <c r="E974" s="41"/>
      <c r="F974" s="41"/>
      <c r="G974" s="41"/>
    </row>
    <row r="975" spans="1:7" ht="14.25" customHeight="1" x14ac:dyDescent="0.25">
      <c r="A975" s="41"/>
      <c r="D975" s="41"/>
      <c r="E975" s="41"/>
      <c r="F975" s="41"/>
      <c r="G975" s="41"/>
    </row>
    <row r="976" spans="1:7" ht="14.25" customHeight="1" x14ac:dyDescent="0.25">
      <c r="A976" s="41"/>
      <c r="D976" s="41"/>
      <c r="E976" s="41"/>
      <c r="F976" s="41"/>
      <c r="G976" s="41"/>
    </row>
    <row r="977" spans="1:7" ht="14.25" customHeight="1" x14ac:dyDescent="0.25">
      <c r="A977" s="41"/>
      <c r="D977" s="41"/>
      <c r="E977" s="41"/>
      <c r="F977" s="41"/>
      <c r="G977" s="41"/>
    </row>
    <row r="978" spans="1:7" ht="14.25" customHeight="1" x14ac:dyDescent="0.25">
      <c r="A978" s="41"/>
      <c r="D978" s="41"/>
      <c r="E978" s="41"/>
      <c r="F978" s="41"/>
      <c r="G978" s="41"/>
    </row>
    <row r="979" spans="1:7" ht="14.25" customHeight="1" x14ac:dyDescent="0.25">
      <c r="A979" s="41"/>
      <c r="D979" s="41"/>
      <c r="E979" s="41"/>
      <c r="F979" s="41"/>
      <c r="G979" s="41"/>
    </row>
    <row r="980" spans="1:7" ht="14.25" customHeight="1" x14ac:dyDescent="0.25">
      <c r="A980" s="41"/>
      <c r="D980" s="41"/>
      <c r="E980" s="41"/>
      <c r="F980" s="41"/>
      <c r="G980" s="41"/>
    </row>
    <row r="981" spans="1:7" ht="14.25" customHeight="1" x14ac:dyDescent="0.25">
      <c r="A981" s="41"/>
      <c r="D981" s="41"/>
      <c r="E981" s="41"/>
      <c r="F981" s="41"/>
      <c r="G981" s="41"/>
    </row>
    <row r="982" spans="1:7" ht="14.25" customHeight="1" x14ac:dyDescent="0.25">
      <c r="A982" s="41"/>
      <c r="D982" s="41"/>
      <c r="E982" s="41"/>
      <c r="F982" s="41"/>
      <c r="G982" s="41"/>
    </row>
    <row r="983" spans="1:7" ht="14.25" customHeight="1" x14ac:dyDescent="0.25">
      <c r="A983" s="41"/>
      <c r="D983" s="41"/>
      <c r="E983" s="41"/>
      <c r="F983" s="41"/>
      <c r="G983" s="41"/>
    </row>
    <row r="984" spans="1:7" ht="14.25" customHeight="1" x14ac:dyDescent="0.25">
      <c r="A984" s="41"/>
      <c r="D984" s="41"/>
      <c r="E984" s="41"/>
      <c r="F984" s="41"/>
      <c r="G984" s="41"/>
    </row>
    <row r="985" spans="1:7" ht="14.25" customHeight="1" x14ac:dyDescent="0.25">
      <c r="A985" s="41"/>
      <c r="D985" s="41"/>
      <c r="E985" s="41"/>
      <c r="F985" s="41"/>
      <c r="G985" s="41"/>
    </row>
    <row r="986" spans="1:7" ht="14.25" customHeight="1" x14ac:dyDescent="0.25">
      <c r="A986" s="41"/>
      <c r="D986" s="41"/>
      <c r="E986" s="41"/>
      <c r="F986" s="41"/>
      <c r="G986" s="41"/>
    </row>
    <row r="987" spans="1:7" ht="14.25" customHeight="1" x14ac:dyDescent="0.25">
      <c r="A987" s="41"/>
      <c r="D987" s="41"/>
      <c r="E987" s="41"/>
      <c r="F987" s="41"/>
      <c r="G987" s="41"/>
    </row>
  </sheetData>
  <autoFilter ref="A1:Z366"/>
  <conditionalFormatting sqref="C137:C139">
    <cfRule type="containsText" dxfId="157" priority="1" operator="containsText" text="Х">
      <formula>NOT(ISERROR(SEARCH(("Х"),(C137))))</formula>
    </cfRule>
  </conditionalFormatting>
  <conditionalFormatting sqref="C137:C139">
    <cfRule type="containsText" dxfId="156" priority="2" operator="containsText" text="x">
      <formula>NOT(ISERROR(SEARCH(("x"),(C137))))</formula>
    </cfRule>
  </conditionalFormatting>
  <conditionalFormatting sqref="L2:L366 Q2:Q366 S2:S366">
    <cfRule type="containsText" dxfId="155" priority="3" operator="containsText" text="C">
      <formula>NOT(ISERROR(SEARCH(("C"),(L2))))</formula>
    </cfRule>
  </conditionalFormatting>
  <conditionalFormatting sqref="L2:L366 Q2:Q366 S2:S366">
    <cfRule type="containsText" dxfId="154" priority="4" operator="containsText" text="B">
      <formula>NOT(ISERROR(SEARCH(("B"),(L2))))</formula>
    </cfRule>
  </conditionalFormatting>
  <conditionalFormatting sqref="L2:L366 Q2:Q366 S2:S366">
    <cfRule type="containsText" dxfId="153" priority="5" operator="containsText" text="A">
      <formula>NOT(ISERROR(SEARCH(("A"),(L2))))</formula>
    </cfRule>
  </conditionalFormatting>
  <conditionalFormatting sqref="N2:N366 R2:R339">
    <cfRule type="containsText" dxfId="152" priority="6" operator="containsText" text="FALSE">
      <formula>NOT(ISERROR(SEARCH(("FALSE"),(N2))))</formula>
    </cfRule>
  </conditionalFormatting>
  <conditionalFormatting sqref="O2:O366">
    <cfRule type="containsText" dxfId="151" priority="7" operator="containsText" text="X">
      <formula>NOT(ISERROR(SEARCH(("X"),(O2))))</formula>
    </cfRule>
  </conditionalFormatting>
  <conditionalFormatting sqref="O2:O366">
    <cfRule type="containsText" dxfId="150" priority="8" operator="containsText" text="Y">
      <formula>NOT(ISERROR(SEARCH(("Y"),(O2))))</formula>
    </cfRule>
  </conditionalFormatting>
  <conditionalFormatting sqref="O2:O366">
    <cfRule type="containsText" dxfId="149" priority="9" operator="containsText" text="Z">
      <formula>NOT(ISERROR(SEARCH(("Z"),(O2))))</formula>
    </cfRule>
  </conditionalFormatting>
  <conditionalFormatting sqref="O2:O366">
    <cfRule type="containsText" dxfId="148" priority="10" operator="containsText" text="C">
      <formula>NOT(ISERROR(SEARCH(("C"),(O2))))</formula>
    </cfRule>
  </conditionalFormatting>
  <conditionalFormatting sqref="O2:O366">
    <cfRule type="containsText" dxfId="147" priority="11" operator="containsText" text="B">
      <formula>NOT(ISERROR(SEARCH(("B"),(O2))))</formula>
    </cfRule>
  </conditionalFormatting>
  <conditionalFormatting sqref="O2:O366">
    <cfRule type="containsText" dxfId="146" priority="12" operator="containsText" text="A">
      <formula>NOT(ISERROR(SEARCH(("A"),(O2))))</formula>
    </cfRule>
  </conditionalFormatting>
  <conditionalFormatting sqref="P2:P366">
    <cfRule type="containsText" dxfId="145" priority="13" operator="containsText" text="CZ">
      <formula>NOT(ISERROR(SEARCH(("CZ"),(P2))))</formula>
    </cfRule>
  </conditionalFormatting>
  <conditionalFormatting sqref="P2:P366">
    <cfRule type="containsText" dxfId="144" priority="14" operator="containsText" text="BZ">
      <formula>NOT(ISERROR(SEARCH(("BZ"),(P2))))</formula>
    </cfRule>
  </conditionalFormatting>
  <conditionalFormatting sqref="P2:P366">
    <cfRule type="containsText" dxfId="143" priority="15" operator="containsText" text="BY">
      <formula>NOT(ISERROR(SEARCH(("BY"),(P2))))</formula>
    </cfRule>
  </conditionalFormatting>
  <conditionalFormatting sqref="P2:P366">
    <cfRule type="containsText" dxfId="142" priority="16" operator="containsText" text="BX">
      <formula>NOT(ISERROR(SEARCH(("BX"),(P2))))</formula>
    </cfRule>
  </conditionalFormatting>
  <conditionalFormatting sqref="P2:P366">
    <cfRule type="containsText" dxfId="141" priority="17" operator="containsText" text="AZ">
      <formula>NOT(ISERROR(SEARCH(("AZ"),(P2))))</formula>
    </cfRule>
  </conditionalFormatting>
  <conditionalFormatting sqref="P2:P366">
    <cfRule type="containsText" dxfId="140" priority="18" operator="containsText" text="AY">
      <formula>NOT(ISERROR(SEARCH(("AY"),(P2))))</formula>
    </cfRule>
  </conditionalFormatting>
  <conditionalFormatting sqref="P2:P366">
    <cfRule type="containsText" dxfId="139" priority="19" operator="containsText" text="AX">
      <formula>NOT(ISERROR(SEARCH(("AX"),(P2))))</formula>
    </cfRule>
  </conditionalFormatting>
  <conditionalFormatting sqref="P1:P987">
    <cfRule type="containsText" dxfId="138" priority="20" operator="containsText" text="CY">
      <formula>NOT(ISERROR(SEARCH(("CY"),(P1))))</formula>
    </cfRule>
  </conditionalFormatting>
  <conditionalFormatting sqref="S2:S366">
    <cfRule type="containsText" dxfId="137" priority="21" operator="containsText" text="Сезон">
      <formula>NOT(ISERROR(SEARCH(("Сезон"),(S2))))</formula>
    </cfRule>
  </conditionalFormatting>
  <conditionalFormatting sqref="S2:S366">
    <cfRule type="containsText" dxfId="136" priority="22" operator="containsText" text="Новинка">
      <formula>NOT(ISERROR(SEARCH(("Новинка"),(S2))))</formula>
    </cfRule>
  </conditionalFormatting>
  <conditionalFormatting sqref="S2:S366">
    <cfRule type="containsText" dxfId="135" priority="23" operator="containsText" text="Вывод">
      <formula>NOT(ISERROR(SEARCH(("Вывод"),(S2))))</formula>
    </cfRule>
  </conditionalFormatting>
  <conditionalFormatting sqref="S2:S366">
    <cfRule type="containsText" dxfId="134" priority="24" operator="containsText" text="Дубль">
      <formula>NOT(ISERROR(SEARCH(("Дубль"),(S2))))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 x14ac:dyDescent="0.25"/>
  <cols>
    <col min="1" max="1" width="14.85546875" customWidth="1"/>
    <col min="2" max="9" width="10.140625" customWidth="1"/>
    <col min="10" max="11" width="13.28515625" customWidth="1"/>
    <col min="12" max="26" width="8.7109375" customWidth="1"/>
  </cols>
  <sheetData>
    <row r="1" spans="1:11" ht="14.25" customHeight="1" x14ac:dyDescent="0.25">
      <c r="A1" s="84" t="s">
        <v>401</v>
      </c>
      <c r="B1" s="81"/>
      <c r="C1" s="81"/>
      <c r="D1" s="81"/>
      <c r="E1" s="81"/>
      <c r="F1" s="81"/>
      <c r="G1" s="81"/>
      <c r="H1" s="81"/>
      <c r="I1" s="81"/>
      <c r="J1" s="81"/>
      <c r="K1" s="82"/>
    </row>
    <row r="2" spans="1:11" ht="14.25" customHeight="1" x14ac:dyDescent="0.25">
      <c r="A2" s="75" t="s">
        <v>2</v>
      </c>
      <c r="B2" s="73">
        <v>45879</v>
      </c>
      <c r="C2" s="73">
        <v>45880</v>
      </c>
      <c r="D2" s="73">
        <v>45881</v>
      </c>
      <c r="E2" s="73">
        <v>45882</v>
      </c>
      <c r="F2" s="73">
        <v>45883</v>
      </c>
      <c r="G2" s="73">
        <v>45884</v>
      </c>
      <c r="H2" s="73">
        <v>45885</v>
      </c>
      <c r="I2" s="73">
        <v>45886</v>
      </c>
      <c r="J2" s="74" t="s">
        <v>762</v>
      </c>
      <c r="K2" s="74" t="s">
        <v>14</v>
      </c>
    </row>
    <row r="3" spans="1:11" ht="14.25" customHeight="1" x14ac:dyDescent="0.25">
      <c r="A3" s="76">
        <v>284475120</v>
      </c>
      <c r="B3" s="44" t="s">
        <v>764</v>
      </c>
      <c r="C3" s="44" t="s">
        <v>764</v>
      </c>
      <c r="D3" s="44" t="s">
        <v>764</v>
      </c>
      <c r="E3" s="44" t="s">
        <v>764</v>
      </c>
      <c r="F3" s="44" t="s">
        <v>764</v>
      </c>
      <c r="G3" s="44" t="s">
        <v>764</v>
      </c>
      <c r="H3" s="44" t="s">
        <v>764</v>
      </c>
      <c r="I3" s="44" t="s">
        <v>764</v>
      </c>
      <c r="J3" s="18">
        <f t="shared" ref="J3:J102" si="0">IFERROR(STDEVP(B3:I3)/AVERAGE(B3:I3),100)</f>
        <v>100</v>
      </c>
      <c r="K3" s="64" t="str">
        <f t="shared" ref="K3:K102" si="1">IF(J3&lt;10%,"X",IF(J3&gt;25%,"Z","Y"))</f>
        <v>Z</v>
      </c>
    </row>
    <row r="4" spans="1:11" ht="14.25" customHeight="1" x14ac:dyDescent="0.25">
      <c r="A4" s="76">
        <v>16095018</v>
      </c>
      <c r="B4" s="44" t="s">
        <v>764</v>
      </c>
      <c r="C4" s="44" t="s">
        <v>764</v>
      </c>
      <c r="D4" s="44" t="s">
        <v>764</v>
      </c>
      <c r="E4" s="44" t="s">
        <v>764</v>
      </c>
      <c r="F4" s="44" t="s">
        <v>764</v>
      </c>
      <c r="G4" s="44" t="s">
        <v>764</v>
      </c>
      <c r="H4" s="44" t="s">
        <v>764</v>
      </c>
      <c r="I4" s="44" t="s">
        <v>764</v>
      </c>
      <c r="J4" s="18">
        <f t="shared" si="0"/>
        <v>100</v>
      </c>
      <c r="K4" s="64" t="str">
        <f t="shared" si="1"/>
        <v>Z</v>
      </c>
    </row>
    <row r="5" spans="1:11" ht="14.25" customHeight="1" x14ac:dyDescent="0.25">
      <c r="A5" s="76">
        <v>36193307</v>
      </c>
      <c r="B5" s="44" t="s">
        <v>764</v>
      </c>
      <c r="C5" s="44" t="s">
        <v>764</v>
      </c>
      <c r="D5" s="44" t="s">
        <v>764</v>
      </c>
      <c r="E5" s="44" t="s">
        <v>764</v>
      </c>
      <c r="F5" s="44" t="s">
        <v>764</v>
      </c>
      <c r="G5" s="44" t="s">
        <v>764</v>
      </c>
      <c r="H5" s="44" t="s">
        <v>764</v>
      </c>
      <c r="I5" s="44" t="s">
        <v>764</v>
      </c>
      <c r="J5" s="18">
        <f t="shared" si="0"/>
        <v>100</v>
      </c>
      <c r="K5" s="64" t="str">
        <f t="shared" si="1"/>
        <v>Z</v>
      </c>
    </row>
    <row r="6" spans="1:11" ht="14.25" customHeight="1" x14ac:dyDescent="0.25">
      <c r="A6" s="76">
        <v>76727616</v>
      </c>
      <c r="B6" s="44" t="s">
        <v>764</v>
      </c>
      <c r="C6" s="44" t="s">
        <v>764</v>
      </c>
      <c r="D6" s="44" t="s">
        <v>764</v>
      </c>
      <c r="E6" s="44" t="s">
        <v>764</v>
      </c>
      <c r="F6" s="44" t="s">
        <v>764</v>
      </c>
      <c r="G6" s="44" t="s">
        <v>764</v>
      </c>
      <c r="H6" s="44" t="s">
        <v>764</v>
      </c>
      <c r="I6" s="44" t="s">
        <v>764</v>
      </c>
      <c r="J6" s="18">
        <f t="shared" si="0"/>
        <v>100</v>
      </c>
      <c r="K6" s="64" t="str">
        <f t="shared" si="1"/>
        <v>Z</v>
      </c>
    </row>
    <row r="7" spans="1:11" ht="14.25" customHeight="1" x14ac:dyDescent="0.25">
      <c r="A7" s="76">
        <v>144674214</v>
      </c>
      <c r="B7" s="44" t="s">
        <v>764</v>
      </c>
      <c r="C7" s="44" t="s">
        <v>764</v>
      </c>
      <c r="D7" s="44" t="s">
        <v>764</v>
      </c>
      <c r="E7" s="44" t="s">
        <v>764</v>
      </c>
      <c r="F7" s="44" t="s">
        <v>764</v>
      </c>
      <c r="G7" s="44" t="s">
        <v>764</v>
      </c>
      <c r="H7" s="44" t="s">
        <v>764</v>
      </c>
      <c r="I7" s="44" t="s">
        <v>764</v>
      </c>
      <c r="J7" s="18">
        <f t="shared" si="0"/>
        <v>100</v>
      </c>
      <c r="K7" s="64" t="str">
        <f t="shared" si="1"/>
        <v>Z</v>
      </c>
    </row>
    <row r="8" spans="1:11" ht="14.25" customHeight="1" x14ac:dyDescent="0.25">
      <c r="A8" s="76">
        <v>318258702</v>
      </c>
      <c r="B8" s="44" t="s">
        <v>764</v>
      </c>
      <c r="C8" s="44" t="s">
        <v>764</v>
      </c>
      <c r="D8" s="44" t="s">
        <v>764</v>
      </c>
      <c r="E8" s="44" t="s">
        <v>764</v>
      </c>
      <c r="F8" s="44" t="s">
        <v>764</v>
      </c>
      <c r="G8" s="44" t="s">
        <v>764</v>
      </c>
      <c r="H8" s="44" t="s">
        <v>764</v>
      </c>
      <c r="I8" s="44" t="s">
        <v>764</v>
      </c>
      <c r="J8" s="18">
        <f t="shared" si="0"/>
        <v>100</v>
      </c>
      <c r="K8" s="64" t="str">
        <f t="shared" si="1"/>
        <v>Z</v>
      </c>
    </row>
    <row r="9" spans="1:11" ht="14.25" customHeight="1" x14ac:dyDescent="0.25">
      <c r="A9" s="76">
        <v>245100579</v>
      </c>
      <c r="B9" s="44" t="s">
        <v>764</v>
      </c>
      <c r="C9" s="44" t="s">
        <v>764</v>
      </c>
      <c r="D9" s="44" t="s">
        <v>764</v>
      </c>
      <c r="E9" s="44" t="s">
        <v>764</v>
      </c>
      <c r="F9" s="44" t="s">
        <v>764</v>
      </c>
      <c r="G9" s="44" t="s">
        <v>764</v>
      </c>
      <c r="H9" s="44" t="s">
        <v>764</v>
      </c>
      <c r="I9" s="44" t="s">
        <v>764</v>
      </c>
      <c r="J9" s="18">
        <f t="shared" si="0"/>
        <v>100</v>
      </c>
      <c r="K9" s="64" t="str">
        <f t="shared" si="1"/>
        <v>Z</v>
      </c>
    </row>
    <row r="10" spans="1:11" ht="14.25" customHeight="1" x14ac:dyDescent="0.25">
      <c r="A10" s="76">
        <v>53487755</v>
      </c>
      <c r="B10" s="44" t="s">
        <v>764</v>
      </c>
      <c r="C10" s="44" t="s">
        <v>764</v>
      </c>
      <c r="D10" s="44" t="s">
        <v>764</v>
      </c>
      <c r="E10" s="44" t="s">
        <v>764</v>
      </c>
      <c r="F10" s="44" t="s">
        <v>764</v>
      </c>
      <c r="G10" s="44" t="s">
        <v>764</v>
      </c>
      <c r="H10" s="44" t="s">
        <v>764</v>
      </c>
      <c r="I10" s="44" t="s">
        <v>764</v>
      </c>
      <c r="J10" s="18">
        <f t="shared" si="0"/>
        <v>100</v>
      </c>
      <c r="K10" s="64" t="str">
        <f t="shared" si="1"/>
        <v>Z</v>
      </c>
    </row>
    <row r="11" spans="1:11" ht="14.25" customHeight="1" x14ac:dyDescent="0.25">
      <c r="A11" s="76">
        <v>140307018</v>
      </c>
      <c r="B11" s="44" t="s">
        <v>764</v>
      </c>
      <c r="C11" s="44" t="s">
        <v>764</v>
      </c>
      <c r="D11" s="44" t="s">
        <v>764</v>
      </c>
      <c r="E11" s="44" t="s">
        <v>764</v>
      </c>
      <c r="F11" s="44" t="s">
        <v>764</v>
      </c>
      <c r="G11" s="44" t="s">
        <v>764</v>
      </c>
      <c r="H11" s="44" t="s">
        <v>764</v>
      </c>
      <c r="I11" s="44" t="s">
        <v>764</v>
      </c>
      <c r="J11" s="18">
        <f t="shared" si="0"/>
        <v>100</v>
      </c>
      <c r="K11" s="64" t="str">
        <f t="shared" si="1"/>
        <v>Z</v>
      </c>
    </row>
    <row r="12" spans="1:11" ht="14.25" customHeight="1" x14ac:dyDescent="0.25">
      <c r="A12" s="76">
        <v>279535771</v>
      </c>
      <c r="B12" s="44" t="s">
        <v>764</v>
      </c>
      <c r="C12" s="44" t="s">
        <v>764</v>
      </c>
      <c r="D12" s="44" t="s">
        <v>764</v>
      </c>
      <c r="E12" s="44" t="s">
        <v>764</v>
      </c>
      <c r="F12" s="44" t="s">
        <v>764</v>
      </c>
      <c r="G12" s="44" t="s">
        <v>764</v>
      </c>
      <c r="H12" s="44" t="s">
        <v>764</v>
      </c>
      <c r="I12" s="44" t="s">
        <v>764</v>
      </c>
      <c r="J12" s="18">
        <f t="shared" si="0"/>
        <v>100</v>
      </c>
      <c r="K12" s="64" t="str">
        <f t="shared" si="1"/>
        <v>Z</v>
      </c>
    </row>
    <row r="13" spans="1:11" ht="14.25" customHeight="1" x14ac:dyDescent="0.25">
      <c r="A13" s="76">
        <v>15636636</v>
      </c>
      <c r="B13" s="44" t="s">
        <v>764</v>
      </c>
      <c r="C13" s="44" t="s">
        <v>764</v>
      </c>
      <c r="D13" s="44" t="s">
        <v>764</v>
      </c>
      <c r="E13" s="44" t="s">
        <v>764</v>
      </c>
      <c r="F13" s="44" t="s">
        <v>764</v>
      </c>
      <c r="G13" s="44" t="s">
        <v>764</v>
      </c>
      <c r="H13" s="44" t="s">
        <v>764</v>
      </c>
      <c r="I13" s="44" t="s">
        <v>764</v>
      </c>
      <c r="J13" s="18">
        <f t="shared" si="0"/>
        <v>100</v>
      </c>
      <c r="K13" s="64" t="str">
        <f t="shared" si="1"/>
        <v>Z</v>
      </c>
    </row>
    <row r="14" spans="1:11" ht="14.25" customHeight="1" x14ac:dyDescent="0.25">
      <c r="A14" s="76">
        <v>421897940</v>
      </c>
      <c r="B14" s="44" t="s">
        <v>764</v>
      </c>
      <c r="C14" s="44" t="s">
        <v>764</v>
      </c>
      <c r="D14" s="44" t="s">
        <v>764</v>
      </c>
      <c r="E14" s="44" t="s">
        <v>764</v>
      </c>
      <c r="F14" s="44" t="s">
        <v>764</v>
      </c>
      <c r="G14" s="44" t="s">
        <v>764</v>
      </c>
      <c r="H14" s="44" t="s">
        <v>764</v>
      </c>
      <c r="I14" s="44" t="s">
        <v>764</v>
      </c>
      <c r="J14" s="18">
        <f t="shared" si="0"/>
        <v>100</v>
      </c>
      <c r="K14" s="64" t="str">
        <f t="shared" si="1"/>
        <v>Z</v>
      </c>
    </row>
    <row r="15" spans="1:11" ht="14.25" customHeight="1" x14ac:dyDescent="0.25">
      <c r="A15" s="76">
        <v>36114738</v>
      </c>
      <c r="B15" s="44" t="s">
        <v>764</v>
      </c>
      <c r="C15" s="44" t="s">
        <v>764</v>
      </c>
      <c r="D15" s="44" t="s">
        <v>764</v>
      </c>
      <c r="E15" s="44" t="s">
        <v>764</v>
      </c>
      <c r="F15" s="44" t="s">
        <v>764</v>
      </c>
      <c r="G15" s="44" t="s">
        <v>764</v>
      </c>
      <c r="H15" s="44" t="s">
        <v>764</v>
      </c>
      <c r="I15" s="44" t="s">
        <v>764</v>
      </c>
      <c r="J15" s="18">
        <f t="shared" si="0"/>
        <v>100</v>
      </c>
      <c r="K15" s="64" t="str">
        <f t="shared" si="1"/>
        <v>Z</v>
      </c>
    </row>
    <row r="16" spans="1:11" ht="14.25" customHeight="1" x14ac:dyDescent="0.25">
      <c r="A16" s="76">
        <v>15410666</v>
      </c>
      <c r="B16" s="44" t="s">
        <v>764</v>
      </c>
      <c r="C16" s="44" t="s">
        <v>764</v>
      </c>
      <c r="D16" s="44" t="s">
        <v>764</v>
      </c>
      <c r="E16" s="44" t="s">
        <v>764</v>
      </c>
      <c r="F16" s="44" t="s">
        <v>764</v>
      </c>
      <c r="G16" s="44" t="s">
        <v>764</v>
      </c>
      <c r="H16" s="44" t="s">
        <v>764</v>
      </c>
      <c r="I16" s="44" t="s">
        <v>764</v>
      </c>
      <c r="J16" s="18">
        <f t="shared" si="0"/>
        <v>100</v>
      </c>
      <c r="K16" s="64" t="str">
        <f t="shared" si="1"/>
        <v>Z</v>
      </c>
    </row>
    <row r="17" spans="1:11" ht="14.25" customHeight="1" x14ac:dyDescent="0.25">
      <c r="A17" s="76">
        <v>317382278</v>
      </c>
      <c r="B17" s="44" t="s">
        <v>764</v>
      </c>
      <c r="C17" s="44" t="s">
        <v>764</v>
      </c>
      <c r="D17" s="44" t="s">
        <v>764</v>
      </c>
      <c r="E17" s="44" t="s">
        <v>764</v>
      </c>
      <c r="F17" s="44" t="s">
        <v>764</v>
      </c>
      <c r="G17" s="44" t="s">
        <v>764</v>
      </c>
      <c r="H17" s="44" t="s">
        <v>764</v>
      </c>
      <c r="I17" s="44" t="s">
        <v>764</v>
      </c>
      <c r="J17" s="18">
        <f t="shared" si="0"/>
        <v>100</v>
      </c>
      <c r="K17" s="64" t="str">
        <f t="shared" si="1"/>
        <v>Z</v>
      </c>
    </row>
    <row r="18" spans="1:11" ht="14.25" customHeight="1" x14ac:dyDescent="0.25">
      <c r="A18" s="76">
        <v>15611753</v>
      </c>
      <c r="B18" s="44" t="s">
        <v>764</v>
      </c>
      <c r="C18" s="44" t="s">
        <v>764</v>
      </c>
      <c r="D18" s="44" t="s">
        <v>764</v>
      </c>
      <c r="E18" s="44" t="s">
        <v>764</v>
      </c>
      <c r="F18" s="44" t="s">
        <v>764</v>
      </c>
      <c r="G18" s="44" t="s">
        <v>764</v>
      </c>
      <c r="H18" s="44" t="s">
        <v>764</v>
      </c>
      <c r="I18" s="44" t="s">
        <v>764</v>
      </c>
      <c r="J18" s="18">
        <f t="shared" si="0"/>
        <v>100</v>
      </c>
      <c r="K18" s="64" t="str">
        <f t="shared" si="1"/>
        <v>Z</v>
      </c>
    </row>
    <row r="19" spans="1:11" ht="14.25" customHeight="1" x14ac:dyDescent="0.25">
      <c r="A19" s="76">
        <v>36284501</v>
      </c>
      <c r="B19" s="44" t="s">
        <v>764</v>
      </c>
      <c r="C19" s="44" t="s">
        <v>764</v>
      </c>
      <c r="D19" s="44" t="s">
        <v>764</v>
      </c>
      <c r="E19" s="44" t="s">
        <v>764</v>
      </c>
      <c r="F19" s="44" t="s">
        <v>764</v>
      </c>
      <c r="G19" s="44" t="s">
        <v>764</v>
      </c>
      <c r="H19" s="44" t="s">
        <v>764</v>
      </c>
      <c r="I19" s="44" t="s">
        <v>764</v>
      </c>
      <c r="J19" s="18">
        <f t="shared" si="0"/>
        <v>100</v>
      </c>
      <c r="K19" s="64" t="str">
        <f t="shared" si="1"/>
        <v>Z</v>
      </c>
    </row>
    <row r="20" spans="1:11" ht="14.25" customHeight="1" x14ac:dyDescent="0.25">
      <c r="A20" s="76">
        <v>342287690</v>
      </c>
      <c r="B20" s="44" t="s">
        <v>764</v>
      </c>
      <c r="C20" s="44" t="s">
        <v>764</v>
      </c>
      <c r="D20" s="44" t="s">
        <v>764</v>
      </c>
      <c r="E20" s="44" t="s">
        <v>764</v>
      </c>
      <c r="F20" s="44" t="s">
        <v>764</v>
      </c>
      <c r="G20" s="44" t="s">
        <v>764</v>
      </c>
      <c r="H20" s="44" t="s">
        <v>764</v>
      </c>
      <c r="I20" s="44" t="s">
        <v>764</v>
      </c>
      <c r="J20" s="18">
        <f t="shared" si="0"/>
        <v>100</v>
      </c>
      <c r="K20" s="64" t="str">
        <f t="shared" si="1"/>
        <v>Z</v>
      </c>
    </row>
    <row r="21" spans="1:11" ht="14.25" customHeight="1" x14ac:dyDescent="0.25">
      <c r="A21" s="76">
        <v>317382279</v>
      </c>
      <c r="B21" s="44" t="s">
        <v>764</v>
      </c>
      <c r="C21" s="44" t="s">
        <v>764</v>
      </c>
      <c r="D21" s="44" t="s">
        <v>764</v>
      </c>
      <c r="E21" s="44" t="s">
        <v>764</v>
      </c>
      <c r="F21" s="44" t="s">
        <v>764</v>
      </c>
      <c r="G21" s="44" t="s">
        <v>764</v>
      </c>
      <c r="H21" s="44" t="s">
        <v>764</v>
      </c>
      <c r="I21" s="44" t="s">
        <v>764</v>
      </c>
      <c r="J21" s="18">
        <f t="shared" si="0"/>
        <v>100</v>
      </c>
      <c r="K21" s="64" t="str">
        <f t="shared" si="1"/>
        <v>Z</v>
      </c>
    </row>
    <row r="22" spans="1:11" ht="14.25" customHeight="1" x14ac:dyDescent="0.25">
      <c r="A22" s="76">
        <v>305324656</v>
      </c>
      <c r="B22" s="44" t="s">
        <v>764</v>
      </c>
      <c r="C22" s="44" t="s">
        <v>764</v>
      </c>
      <c r="D22" s="44" t="s">
        <v>764</v>
      </c>
      <c r="E22" s="44" t="s">
        <v>764</v>
      </c>
      <c r="F22" s="44" t="s">
        <v>764</v>
      </c>
      <c r="G22" s="44" t="s">
        <v>764</v>
      </c>
      <c r="H22" s="44" t="s">
        <v>764</v>
      </c>
      <c r="I22" s="44" t="s">
        <v>764</v>
      </c>
      <c r="J22" s="18">
        <f t="shared" si="0"/>
        <v>100</v>
      </c>
      <c r="K22" s="64" t="str">
        <f t="shared" si="1"/>
        <v>Z</v>
      </c>
    </row>
    <row r="23" spans="1:11" ht="14.25" customHeight="1" x14ac:dyDescent="0.25">
      <c r="A23" s="76">
        <v>251009573</v>
      </c>
      <c r="B23" s="44" t="s">
        <v>764</v>
      </c>
      <c r="C23" s="44" t="s">
        <v>764</v>
      </c>
      <c r="D23" s="44" t="s">
        <v>764</v>
      </c>
      <c r="E23" s="44" t="s">
        <v>764</v>
      </c>
      <c r="F23" s="44" t="s">
        <v>764</v>
      </c>
      <c r="G23" s="44" t="s">
        <v>764</v>
      </c>
      <c r="H23" s="44" t="s">
        <v>764</v>
      </c>
      <c r="I23" s="44" t="s">
        <v>764</v>
      </c>
      <c r="J23" s="18">
        <f t="shared" si="0"/>
        <v>100</v>
      </c>
      <c r="K23" s="64" t="str">
        <f t="shared" si="1"/>
        <v>Z</v>
      </c>
    </row>
    <row r="24" spans="1:11" ht="14.25" customHeight="1" x14ac:dyDescent="0.25">
      <c r="A24" s="76">
        <v>400643275</v>
      </c>
      <c r="B24" s="44" t="s">
        <v>764</v>
      </c>
      <c r="C24" s="44" t="s">
        <v>764</v>
      </c>
      <c r="D24" s="44" t="s">
        <v>764</v>
      </c>
      <c r="E24" s="44" t="s">
        <v>764</v>
      </c>
      <c r="F24" s="44" t="s">
        <v>764</v>
      </c>
      <c r="G24" s="44" t="s">
        <v>764</v>
      </c>
      <c r="H24" s="44" t="s">
        <v>764</v>
      </c>
      <c r="I24" s="44" t="s">
        <v>764</v>
      </c>
      <c r="J24" s="18">
        <f t="shared" si="0"/>
        <v>100</v>
      </c>
      <c r="K24" s="64" t="str">
        <f t="shared" si="1"/>
        <v>Z</v>
      </c>
    </row>
    <row r="25" spans="1:11" ht="14.25" customHeight="1" x14ac:dyDescent="0.25">
      <c r="A25" s="76">
        <v>245104111</v>
      </c>
      <c r="B25" s="44" t="s">
        <v>764</v>
      </c>
      <c r="C25" s="44" t="s">
        <v>764</v>
      </c>
      <c r="D25" s="44" t="s">
        <v>764</v>
      </c>
      <c r="E25" s="44" t="s">
        <v>764</v>
      </c>
      <c r="F25" s="44" t="s">
        <v>764</v>
      </c>
      <c r="G25" s="44" t="s">
        <v>764</v>
      </c>
      <c r="H25" s="44" t="s">
        <v>764</v>
      </c>
      <c r="I25" s="44" t="s">
        <v>764</v>
      </c>
      <c r="J25" s="18">
        <f t="shared" si="0"/>
        <v>100</v>
      </c>
      <c r="K25" s="64" t="str">
        <f t="shared" si="1"/>
        <v>Z</v>
      </c>
    </row>
    <row r="26" spans="1:11" ht="14.25" customHeight="1" x14ac:dyDescent="0.25">
      <c r="A26" s="76">
        <v>318258703</v>
      </c>
      <c r="B26" s="44" t="s">
        <v>764</v>
      </c>
      <c r="C26" s="44" t="s">
        <v>764</v>
      </c>
      <c r="D26" s="44" t="s">
        <v>764</v>
      </c>
      <c r="E26" s="44" t="s">
        <v>764</v>
      </c>
      <c r="F26" s="44" t="s">
        <v>764</v>
      </c>
      <c r="G26" s="44" t="s">
        <v>764</v>
      </c>
      <c r="H26" s="44" t="s">
        <v>764</v>
      </c>
      <c r="I26" s="44" t="s">
        <v>764</v>
      </c>
      <c r="J26" s="18">
        <f t="shared" si="0"/>
        <v>100</v>
      </c>
      <c r="K26" s="64" t="str">
        <f t="shared" si="1"/>
        <v>Z</v>
      </c>
    </row>
    <row r="27" spans="1:11" ht="14.25" customHeight="1" x14ac:dyDescent="0.25">
      <c r="A27" s="76">
        <v>486537724</v>
      </c>
      <c r="B27" s="44" t="s">
        <v>764</v>
      </c>
      <c r="C27" s="44" t="s">
        <v>764</v>
      </c>
      <c r="D27" s="44" t="s">
        <v>764</v>
      </c>
      <c r="E27" s="44" t="s">
        <v>764</v>
      </c>
      <c r="F27" s="44" t="s">
        <v>764</v>
      </c>
      <c r="G27" s="44" t="s">
        <v>764</v>
      </c>
      <c r="H27" s="44" t="s">
        <v>764</v>
      </c>
      <c r="I27" s="44" t="s">
        <v>764</v>
      </c>
      <c r="J27" s="18">
        <f t="shared" si="0"/>
        <v>100</v>
      </c>
      <c r="K27" s="64" t="str">
        <f t="shared" si="1"/>
        <v>Z</v>
      </c>
    </row>
    <row r="28" spans="1:11" ht="14.25" customHeight="1" x14ac:dyDescent="0.25">
      <c r="A28" s="76">
        <v>15408747</v>
      </c>
      <c r="B28" s="44" t="s">
        <v>764</v>
      </c>
      <c r="C28" s="44" t="s">
        <v>764</v>
      </c>
      <c r="D28" s="44" t="s">
        <v>764</v>
      </c>
      <c r="E28" s="44" t="s">
        <v>764</v>
      </c>
      <c r="F28" s="44" t="s">
        <v>764</v>
      </c>
      <c r="G28" s="44" t="s">
        <v>764</v>
      </c>
      <c r="H28" s="44" t="s">
        <v>764</v>
      </c>
      <c r="I28" s="44" t="s">
        <v>764</v>
      </c>
      <c r="J28" s="18">
        <f t="shared" si="0"/>
        <v>100</v>
      </c>
      <c r="K28" s="64" t="str">
        <f t="shared" si="1"/>
        <v>Z</v>
      </c>
    </row>
    <row r="29" spans="1:11" ht="14.25" customHeight="1" x14ac:dyDescent="0.25">
      <c r="A29" s="76">
        <v>270826325</v>
      </c>
      <c r="B29" s="44" t="s">
        <v>764</v>
      </c>
      <c r="C29" s="44" t="s">
        <v>764</v>
      </c>
      <c r="D29" s="44" t="s">
        <v>764</v>
      </c>
      <c r="E29" s="44" t="s">
        <v>764</v>
      </c>
      <c r="F29" s="44" t="s">
        <v>764</v>
      </c>
      <c r="G29" s="44" t="s">
        <v>764</v>
      </c>
      <c r="H29" s="44" t="s">
        <v>764</v>
      </c>
      <c r="I29" s="44" t="s">
        <v>764</v>
      </c>
      <c r="J29" s="18">
        <f t="shared" si="0"/>
        <v>100</v>
      </c>
      <c r="K29" s="64" t="str">
        <f t="shared" si="1"/>
        <v>Z</v>
      </c>
    </row>
    <row r="30" spans="1:11" ht="14.25" customHeight="1" x14ac:dyDescent="0.25">
      <c r="A30" s="76">
        <v>402601173</v>
      </c>
      <c r="B30" s="44" t="s">
        <v>764</v>
      </c>
      <c r="C30" s="44" t="s">
        <v>764</v>
      </c>
      <c r="D30" s="44" t="s">
        <v>764</v>
      </c>
      <c r="E30" s="44" t="s">
        <v>764</v>
      </c>
      <c r="F30" s="44" t="s">
        <v>764</v>
      </c>
      <c r="G30" s="44" t="s">
        <v>764</v>
      </c>
      <c r="H30" s="44" t="s">
        <v>764</v>
      </c>
      <c r="I30" s="44" t="s">
        <v>764</v>
      </c>
      <c r="J30" s="18">
        <f t="shared" si="0"/>
        <v>100</v>
      </c>
      <c r="K30" s="64" t="str">
        <f t="shared" si="1"/>
        <v>Z</v>
      </c>
    </row>
    <row r="31" spans="1:11" ht="14.25" customHeight="1" x14ac:dyDescent="0.25">
      <c r="A31" s="76">
        <v>59461329</v>
      </c>
      <c r="B31" s="44" t="s">
        <v>764</v>
      </c>
      <c r="C31" s="44" t="s">
        <v>764</v>
      </c>
      <c r="D31" s="44" t="s">
        <v>764</v>
      </c>
      <c r="E31" s="44" t="s">
        <v>764</v>
      </c>
      <c r="F31" s="44" t="s">
        <v>764</v>
      </c>
      <c r="G31" s="44" t="s">
        <v>764</v>
      </c>
      <c r="H31" s="44" t="s">
        <v>764</v>
      </c>
      <c r="I31" s="44" t="s">
        <v>764</v>
      </c>
      <c r="J31" s="18">
        <f t="shared" si="0"/>
        <v>100</v>
      </c>
      <c r="K31" s="64" t="str">
        <f t="shared" si="1"/>
        <v>Z</v>
      </c>
    </row>
    <row r="32" spans="1:11" ht="14.25" customHeight="1" x14ac:dyDescent="0.25">
      <c r="A32" s="76">
        <v>342303148</v>
      </c>
      <c r="B32" s="44" t="s">
        <v>764</v>
      </c>
      <c r="C32" s="44" t="s">
        <v>764</v>
      </c>
      <c r="D32" s="44" t="s">
        <v>764</v>
      </c>
      <c r="E32" s="44" t="s">
        <v>764</v>
      </c>
      <c r="F32" s="44" t="s">
        <v>764</v>
      </c>
      <c r="G32" s="44" t="s">
        <v>764</v>
      </c>
      <c r="H32" s="44" t="s">
        <v>764</v>
      </c>
      <c r="I32" s="44" t="s">
        <v>764</v>
      </c>
      <c r="J32" s="18">
        <f t="shared" si="0"/>
        <v>100</v>
      </c>
      <c r="K32" s="64" t="str">
        <f t="shared" si="1"/>
        <v>Z</v>
      </c>
    </row>
    <row r="33" spans="1:11" ht="14.25" customHeight="1" x14ac:dyDescent="0.25">
      <c r="A33" s="76">
        <v>321599484</v>
      </c>
      <c r="B33" s="44" t="s">
        <v>764</v>
      </c>
      <c r="C33" s="44" t="s">
        <v>764</v>
      </c>
      <c r="D33" s="44" t="s">
        <v>764</v>
      </c>
      <c r="E33" s="44" t="s">
        <v>764</v>
      </c>
      <c r="F33" s="44" t="s">
        <v>764</v>
      </c>
      <c r="G33" s="44" t="s">
        <v>764</v>
      </c>
      <c r="H33" s="44" t="s">
        <v>764</v>
      </c>
      <c r="I33" s="44" t="s">
        <v>764</v>
      </c>
      <c r="J33" s="18">
        <f t="shared" si="0"/>
        <v>100</v>
      </c>
      <c r="K33" s="64" t="str">
        <f t="shared" si="1"/>
        <v>Z</v>
      </c>
    </row>
    <row r="34" spans="1:11" ht="14.25" customHeight="1" x14ac:dyDescent="0.25">
      <c r="A34" s="76">
        <v>391775468</v>
      </c>
      <c r="B34" s="44" t="s">
        <v>764</v>
      </c>
      <c r="C34" s="44" t="s">
        <v>764</v>
      </c>
      <c r="D34" s="44" t="s">
        <v>764</v>
      </c>
      <c r="E34" s="44" t="s">
        <v>764</v>
      </c>
      <c r="F34" s="44" t="s">
        <v>764</v>
      </c>
      <c r="G34" s="44" t="s">
        <v>764</v>
      </c>
      <c r="H34" s="44" t="s">
        <v>764</v>
      </c>
      <c r="I34" s="44" t="s">
        <v>764</v>
      </c>
      <c r="J34" s="18">
        <f t="shared" si="0"/>
        <v>100</v>
      </c>
      <c r="K34" s="64" t="str">
        <f t="shared" si="1"/>
        <v>Z</v>
      </c>
    </row>
    <row r="35" spans="1:11" ht="14.25" customHeight="1" x14ac:dyDescent="0.25">
      <c r="A35" s="76">
        <v>54101441</v>
      </c>
      <c r="B35" s="44" t="s">
        <v>764</v>
      </c>
      <c r="C35" s="44" t="s">
        <v>764</v>
      </c>
      <c r="D35" s="44" t="s">
        <v>764</v>
      </c>
      <c r="E35" s="44" t="s">
        <v>764</v>
      </c>
      <c r="F35" s="44" t="s">
        <v>764</v>
      </c>
      <c r="G35" s="44" t="s">
        <v>764</v>
      </c>
      <c r="H35" s="44" t="s">
        <v>764</v>
      </c>
      <c r="I35" s="44" t="s">
        <v>764</v>
      </c>
      <c r="J35" s="18">
        <f t="shared" si="0"/>
        <v>100</v>
      </c>
      <c r="K35" s="64" t="str">
        <f t="shared" si="1"/>
        <v>Z</v>
      </c>
    </row>
    <row r="36" spans="1:11" ht="14.25" customHeight="1" x14ac:dyDescent="0.25">
      <c r="A36" s="76">
        <v>113114411</v>
      </c>
      <c r="B36" s="44" t="s">
        <v>764</v>
      </c>
      <c r="C36" s="44" t="s">
        <v>764</v>
      </c>
      <c r="D36" s="44" t="s">
        <v>764</v>
      </c>
      <c r="E36" s="44" t="s">
        <v>764</v>
      </c>
      <c r="F36" s="44" t="s">
        <v>764</v>
      </c>
      <c r="G36" s="44" t="s">
        <v>764</v>
      </c>
      <c r="H36" s="44" t="s">
        <v>764</v>
      </c>
      <c r="I36" s="44" t="s">
        <v>764</v>
      </c>
      <c r="J36" s="18">
        <f t="shared" si="0"/>
        <v>100</v>
      </c>
      <c r="K36" s="64" t="str">
        <f t="shared" si="1"/>
        <v>Z</v>
      </c>
    </row>
    <row r="37" spans="1:11" ht="14.25" customHeight="1" x14ac:dyDescent="0.25">
      <c r="A37" s="76">
        <v>317382280</v>
      </c>
      <c r="B37" s="44" t="s">
        <v>764</v>
      </c>
      <c r="C37" s="44" t="s">
        <v>764</v>
      </c>
      <c r="D37" s="44" t="s">
        <v>764</v>
      </c>
      <c r="E37" s="44" t="s">
        <v>764</v>
      </c>
      <c r="F37" s="44" t="s">
        <v>764</v>
      </c>
      <c r="G37" s="44" t="s">
        <v>764</v>
      </c>
      <c r="H37" s="44" t="s">
        <v>764</v>
      </c>
      <c r="I37" s="44" t="s">
        <v>764</v>
      </c>
      <c r="J37" s="18">
        <f t="shared" si="0"/>
        <v>100</v>
      </c>
      <c r="K37" s="64" t="str">
        <f t="shared" si="1"/>
        <v>Z</v>
      </c>
    </row>
    <row r="38" spans="1:11" ht="14.25" customHeight="1" x14ac:dyDescent="0.25">
      <c r="A38" s="76">
        <v>365841321</v>
      </c>
      <c r="B38" s="44" t="s">
        <v>764</v>
      </c>
      <c r="C38" s="44" t="s">
        <v>764</v>
      </c>
      <c r="D38" s="44" t="s">
        <v>764</v>
      </c>
      <c r="E38" s="44" t="s">
        <v>764</v>
      </c>
      <c r="F38" s="44" t="s">
        <v>764</v>
      </c>
      <c r="G38" s="44" t="s">
        <v>764</v>
      </c>
      <c r="H38" s="44" t="s">
        <v>764</v>
      </c>
      <c r="I38" s="44" t="s">
        <v>764</v>
      </c>
      <c r="J38" s="18">
        <f t="shared" si="0"/>
        <v>100</v>
      </c>
      <c r="K38" s="64" t="str">
        <f t="shared" si="1"/>
        <v>Z</v>
      </c>
    </row>
    <row r="39" spans="1:11" ht="14.25" customHeight="1" x14ac:dyDescent="0.25">
      <c r="A39" s="76">
        <v>144846826</v>
      </c>
      <c r="B39" s="44" t="s">
        <v>764</v>
      </c>
      <c r="C39" s="44" t="s">
        <v>764</v>
      </c>
      <c r="D39" s="44" t="s">
        <v>764</v>
      </c>
      <c r="E39" s="44" t="s">
        <v>764</v>
      </c>
      <c r="F39" s="44" t="s">
        <v>764</v>
      </c>
      <c r="G39" s="44" t="s">
        <v>764</v>
      </c>
      <c r="H39" s="44" t="s">
        <v>764</v>
      </c>
      <c r="I39" s="44" t="s">
        <v>764</v>
      </c>
      <c r="J39" s="18">
        <f t="shared" si="0"/>
        <v>100</v>
      </c>
      <c r="K39" s="64" t="str">
        <f t="shared" si="1"/>
        <v>Z</v>
      </c>
    </row>
    <row r="40" spans="1:11" ht="14.25" customHeight="1" x14ac:dyDescent="0.25">
      <c r="A40" s="76">
        <v>400647848</v>
      </c>
      <c r="B40" s="44" t="s">
        <v>764</v>
      </c>
      <c r="C40" s="44" t="s">
        <v>764</v>
      </c>
      <c r="D40" s="44" t="s">
        <v>764</v>
      </c>
      <c r="E40" s="44" t="s">
        <v>764</v>
      </c>
      <c r="F40" s="44" t="s">
        <v>764</v>
      </c>
      <c r="G40" s="44" t="s">
        <v>764</v>
      </c>
      <c r="H40" s="44" t="s">
        <v>764</v>
      </c>
      <c r="I40" s="44" t="s">
        <v>764</v>
      </c>
      <c r="J40" s="18">
        <f t="shared" si="0"/>
        <v>100</v>
      </c>
      <c r="K40" s="64" t="str">
        <f t="shared" si="1"/>
        <v>Z</v>
      </c>
    </row>
    <row r="41" spans="1:11" ht="14.25" customHeight="1" x14ac:dyDescent="0.25">
      <c r="A41" s="76">
        <v>144846823</v>
      </c>
      <c r="B41" s="44" t="s">
        <v>764</v>
      </c>
      <c r="C41" s="44" t="s">
        <v>764</v>
      </c>
      <c r="D41" s="44" t="s">
        <v>764</v>
      </c>
      <c r="E41" s="44" t="s">
        <v>764</v>
      </c>
      <c r="F41" s="44" t="s">
        <v>764</v>
      </c>
      <c r="G41" s="44" t="s">
        <v>764</v>
      </c>
      <c r="H41" s="44" t="s">
        <v>764</v>
      </c>
      <c r="I41" s="44" t="s">
        <v>764</v>
      </c>
      <c r="J41" s="18">
        <f t="shared" si="0"/>
        <v>100</v>
      </c>
      <c r="K41" s="64" t="str">
        <f t="shared" si="1"/>
        <v>Z</v>
      </c>
    </row>
    <row r="42" spans="1:11" ht="14.25" customHeight="1" x14ac:dyDescent="0.25">
      <c r="A42" s="76">
        <v>75389188</v>
      </c>
      <c r="B42" s="44" t="s">
        <v>764</v>
      </c>
      <c r="C42" s="44" t="s">
        <v>764</v>
      </c>
      <c r="D42" s="44" t="s">
        <v>764</v>
      </c>
      <c r="E42" s="44" t="s">
        <v>764</v>
      </c>
      <c r="F42" s="44" t="s">
        <v>764</v>
      </c>
      <c r="G42" s="44" t="s">
        <v>764</v>
      </c>
      <c r="H42" s="44" t="s">
        <v>764</v>
      </c>
      <c r="I42" s="44" t="s">
        <v>764</v>
      </c>
      <c r="J42" s="18">
        <f t="shared" si="0"/>
        <v>100</v>
      </c>
      <c r="K42" s="64" t="str">
        <f t="shared" si="1"/>
        <v>Z</v>
      </c>
    </row>
    <row r="43" spans="1:11" ht="14.25" customHeight="1" x14ac:dyDescent="0.25">
      <c r="A43" s="76">
        <v>144846830</v>
      </c>
      <c r="B43" s="44" t="s">
        <v>764</v>
      </c>
      <c r="C43" s="44" t="s">
        <v>764</v>
      </c>
      <c r="D43" s="44" t="s">
        <v>764</v>
      </c>
      <c r="E43" s="44" t="s">
        <v>764</v>
      </c>
      <c r="F43" s="44" t="s">
        <v>764</v>
      </c>
      <c r="G43" s="44" t="s">
        <v>764</v>
      </c>
      <c r="H43" s="44" t="s">
        <v>764</v>
      </c>
      <c r="I43" s="44" t="s">
        <v>764</v>
      </c>
      <c r="J43" s="18">
        <f t="shared" si="0"/>
        <v>100</v>
      </c>
      <c r="K43" s="64" t="str">
        <f t="shared" si="1"/>
        <v>Z</v>
      </c>
    </row>
    <row r="44" spans="1:11" ht="14.25" customHeight="1" x14ac:dyDescent="0.25">
      <c r="A44" s="76">
        <v>145118310</v>
      </c>
      <c r="B44" s="44" t="s">
        <v>764</v>
      </c>
      <c r="C44" s="44" t="s">
        <v>764</v>
      </c>
      <c r="D44" s="44" t="s">
        <v>764</v>
      </c>
      <c r="E44" s="44" t="s">
        <v>764</v>
      </c>
      <c r="F44" s="44" t="s">
        <v>764</v>
      </c>
      <c r="G44" s="44" t="s">
        <v>764</v>
      </c>
      <c r="H44" s="44" t="s">
        <v>764</v>
      </c>
      <c r="I44" s="44" t="s">
        <v>764</v>
      </c>
      <c r="J44" s="18">
        <f t="shared" si="0"/>
        <v>100</v>
      </c>
      <c r="K44" s="64" t="str">
        <f t="shared" si="1"/>
        <v>Z</v>
      </c>
    </row>
    <row r="45" spans="1:11" ht="14.25" customHeight="1" x14ac:dyDescent="0.25">
      <c r="A45" s="76">
        <v>144846827</v>
      </c>
      <c r="B45" s="44" t="s">
        <v>764</v>
      </c>
      <c r="C45" s="44" t="s">
        <v>764</v>
      </c>
      <c r="D45" s="44" t="s">
        <v>764</v>
      </c>
      <c r="E45" s="44" t="s">
        <v>764</v>
      </c>
      <c r="F45" s="44" t="s">
        <v>764</v>
      </c>
      <c r="G45" s="44" t="s">
        <v>764</v>
      </c>
      <c r="H45" s="44" t="s">
        <v>764</v>
      </c>
      <c r="I45" s="44" t="s">
        <v>764</v>
      </c>
      <c r="J45" s="18">
        <f t="shared" si="0"/>
        <v>100</v>
      </c>
      <c r="K45" s="64" t="str">
        <f t="shared" si="1"/>
        <v>Z</v>
      </c>
    </row>
    <row r="46" spans="1:11" ht="14.25" customHeight="1" x14ac:dyDescent="0.25">
      <c r="A46" s="76">
        <v>113114720</v>
      </c>
      <c r="B46" s="44" t="s">
        <v>764</v>
      </c>
      <c r="C46" s="44" t="s">
        <v>764</v>
      </c>
      <c r="D46" s="44" t="s">
        <v>764</v>
      </c>
      <c r="E46" s="44" t="s">
        <v>764</v>
      </c>
      <c r="F46" s="44" t="s">
        <v>764</v>
      </c>
      <c r="G46" s="44" t="s">
        <v>764</v>
      </c>
      <c r="H46" s="44" t="s">
        <v>764</v>
      </c>
      <c r="I46" s="44" t="s">
        <v>764</v>
      </c>
      <c r="J46" s="18">
        <f t="shared" si="0"/>
        <v>100</v>
      </c>
      <c r="K46" s="64" t="str">
        <f t="shared" si="1"/>
        <v>Z</v>
      </c>
    </row>
    <row r="47" spans="1:11" ht="14.25" customHeight="1" x14ac:dyDescent="0.25">
      <c r="A47" s="76">
        <v>113253906</v>
      </c>
      <c r="B47" s="44" t="s">
        <v>764</v>
      </c>
      <c r="C47" s="44" t="s">
        <v>764</v>
      </c>
      <c r="D47" s="44" t="s">
        <v>764</v>
      </c>
      <c r="E47" s="44" t="s">
        <v>764</v>
      </c>
      <c r="F47" s="44" t="s">
        <v>764</v>
      </c>
      <c r="G47" s="44" t="s">
        <v>764</v>
      </c>
      <c r="H47" s="44" t="s">
        <v>764</v>
      </c>
      <c r="I47" s="44" t="s">
        <v>764</v>
      </c>
      <c r="J47" s="18">
        <f t="shared" si="0"/>
        <v>100</v>
      </c>
      <c r="K47" s="64" t="str">
        <f t="shared" si="1"/>
        <v>Z</v>
      </c>
    </row>
    <row r="48" spans="1:11" ht="14.25" customHeight="1" x14ac:dyDescent="0.25">
      <c r="A48" s="76">
        <v>144846828</v>
      </c>
      <c r="B48" s="44" t="s">
        <v>764</v>
      </c>
      <c r="C48" s="44" t="s">
        <v>764</v>
      </c>
      <c r="D48" s="44" t="s">
        <v>764</v>
      </c>
      <c r="E48" s="44" t="s">
        <v>764</v>
      </c>
      <c r="F48" s="44" t="s">
        <v>764</v>
      </c>
      <c r="G48" s="44" t="s">
        <v>764</v>
      </c>
      <c r="H48" s="44" t="s">
        <v>764</v>
      </c>
      <c r="I48" s="44" t="s">
        <v>764</v>
      </c>
      <c r="J48" s="18">
        <f t="shared" si="0"/>
        <v>100</v>
      </c>
      <c r="K48" s="64" t="str">
        <f t="shared" si="1"/>
        <v>Z</v>
      </c>
    </row>
    <row r="49" spans="1:11" ht="14.25" customHeight="1" x14ac:dyDescent="0.25">
      <c r="A49" s="76">
        <v>337479528</v>
      </c>
      <c r="B49" s="44" t="s">
        <v>764</v>
      </c>
      <c r="C49" s="44" t="s">
        <v>764</v>
      </c>
      <c r="D49" s="44" t="s">
        <v>764</v>
      </c>
      <c r="E49" s="44" t="s">
        <v>764</v>
      </c>
      <c r="F49" s="44" t="s">
        <v>764</v>
      </c>
      <c r="G49" s="44" t="s">
        <v>764</v>
      </c>
      <c r="H49" s="44" t="s">
        <v>764</v>
      </c>
      <c r="I49" s="44" t="s">
        <v>764</v>
      </c>
      <c r="J49" s="18">
        <f t="shared" si="0"/>
        <v>100</v>
      </c>
      <c r="K49" s="64" t="str">
        <f t="shared" si="1"/>
        <v>Z</v>
      </c>
    </row>
    <row r="50" spans="1:11" ht="14.25" customHeight="1" x14ac:dyDescent="0.25">
      <c r="A50" s="76">
        <v>144846825</v>
      </c>
      <c r="B50" s="44" t="s">
        <v>764</v>
      </c>
      <c r="C50" s="44" t="s">
        <v>764</v>
      </c>
      <c r="D50" s="44" t="s">
        <v>764</v>
      </c>
      <c r="E50" s="44" t="s">
        <v>764</v>
      </c>
      <c r="F50" s="44" t="s">
        <v>764</v>
      </c>
      <c r="G50" s="44" t="s">
        <v>764</v>
      </c>
      <c r="H50" s="44" t="s">
        <v>764</v>
      </c>
      <c r="I50" s="44" t="s">
        <v>764</v>
      </c>
      <c r="J50" s="18">
        <f t="shared" si="0"/>
        <v>100</v>
      </c>
      <c r="K50" s="64" t="str">
        <f t="shared" si="1"/>
        <v>Z</v>
      </c>
    </row>
    <row r="51" spans="1:11" ht="14.25" customHeight="1" x14ac:dyDescent="0.25">
      <c r="A51" s="76">
        <v>144703037</v>
      </c>
      <c r="B51" s="44" t="s">
        <v>764</v>
      </c>
      <c r="C51" s="44" t="s">
        <v>764</v>
      </c>
      <c r="D51" s="44" t="s">
        <v>764</v>
      </c>
      <c r="E51" s="44" t="s">
        <v>764</v>
      </c>
      <c r="F51" s="44" t="s">
        <v>764</v>
      </c>
      <c r="G51" s="44" t="s">
        <v>764</v>
      </c>
      <c r="H51" s="44" t="s">
        <v>764</v>
      </c>
      <c r="I51" s="44" t="s">
        <v>764</v>
      </c>
      <c r="J51" s="18">
        <f t="shared" si="0"/>
        <v>100</v>
      </c>
      <c r="K51" s="64" t="str">
        <f t="shared" si="1"/>
        <v>Z</v>
      </c>
    </row>
    <row r="52" spans="1:11" ht="14.25" customHeight="1" x14ac:dyDescent="0.25">
      <c r="A52" s="76">
        <v>279535770</v>
      </c>
      <c r="B52" s="44" t="s">
        <v>764</v>
      </c>
      <c r="C52" s="44" t="s">
        <v>764</v>
      </c>
      <c r="D52" s="44" t="s">
        <v>764</v>
      </c>
      <c r="E52" s="44" t="s">
        <v>764</v>
      </c>
      <c r="F52" s="44" t="s">
        <v>764</v>
      </c>
      <c r="G52" s="44" t="s">
        <v>764</v>
      </c>
      <c r="H52" s="44" t="s">
        <v>764</v>
      </c>
      <c r="I52" s="44" t="s">
        <v>764</v>
      </c>
      <c r="J52" s="18">
        <f t="shared" si="0"/>
        <v>100</v>
      </c>
      <c r="K52" s="64" t="str">
        <f t="shared" si="1"/>
        <v>Z</v>
      </c>
    </row>
    <row r="53" spans="1:11" ht="14.25" customHeight="1" x14ac:dyDescent="0.25">
      <c r="A53" s="76">
        <v>144846819</v>
      </c>
      <c r="B53" s="44" t="s">
        <v>764</v>
      </c>
      <c r="C53" s="44" t="s">
        <v>764</v>
      </c>
      <c r="D53" s="44" t="s">
        <v>764</v>
      </c>
      <c r="E53" s="44" t="s">
        <v>764</v>
      </c>
      <c r="F53" s="44" t="s">
        <v>764</v>
      </c>
      <c r="G53" s="44" t="s">
        <v>764</v>
      </c>
      <c r="H53" s="44" t="s">
        <v>764</v>
      </c>
      <c r="I53" s="44" t="s">
        <v>764</v>
      </c>
      <c r="J53" s="18">
        <f t="shared" si="0"/>
        <v>100</v>
      </c>
      <c r="K53" s="64" t="str">
        <f t="shared" si="1"/>
        <v>Z</v>
      </c>
    </row>
    <row r="54" spans="1:11" ht="14.25" customHeight="1" x14ac:dyDescent="0.25">
      <c r="A54" s="76">
        <v>293440823</v>
      </c>
      <c r="B54" s="44" t="s">
        <v>764</v>
      </c>
      <c r="C54" s="44" t="s">
        <v>764</v>
      </c>
      <c r="D54" s="44" t="s">
        <v>764</v>
      </c>
      <c r="E54" s="44" t="s">
        <v>764</v>
      </c>
      <c r="F54" s="44" t="s">
        <v>764</v>
      </c>
      <c r="G54" s="44" t="s">
        <v>764</v>
      </c>
      <c r="H54" s="44" t="s">
        <v>764</v>
      </c>
      <c r="I54" s="44" t="s">
        <v>764</v>
      </c>
      <c r="J54" s="18">
        <f t="shared" si="0"/>
        <v>100</v>
      </c>
      <c r="K54" s="64" t="str">
        <f t="shared" si="1"/>
        <v>Z</v>
      </c>
    </row>
    <row r="55" spans="1:11" ht="14.25" customHeight="1" x14ac:dyDescent="0.25">
      <c r="A55" s="76">
        <v>179152869</v>
      </c>
      <c r="B55" s="44" t="s">
        <v>764</v>
      </c>
      <c r="C55" s="44" t="s">
        <v>764</v>
      </c>
      <c r="D55" s="44" t="s">
        <v>764</v>
      </c>
      <c r="E55" s="44" t="s">
        <v>764</v>
      </c>
      <c r="F55" s="44" t="s">
        <v>764</v>
      </c>
      <c r="G55" s="44" t="s">
        <v>764</v>
      </c>
      <c r="H55" s="44" t="s">
        <v>764</v>
      </c>
      <c r="I55" s="44" t="s">
        <v>764</v>
      </c>
      <c r="J55" s="18">
        <f t="shared" si="0"/>
        <v>100</v>
      </c>
      <c r="K55" s="64" t="str">
        <f t="shared" si="1"/>
        <v>Z</v>
      </c>
    </row>
    <row r="56" spans="1:11" ht="14.25" customHeight="1" x14ac:dyDescent="0.25">
      <c r="A56" s="76">
        <v>295986672</v>
      </c>
      <c r="B56" s="44" t="s">
        <v>764</v>
      </c>
      <c r="C56" s="44" t="s">
        <v>764</v>
      </c>
      <c r="D56" s="44" t="s">
        <v>764</v>
      </c>
      <c r="E56" s="44" t="s">
        <v>764</v>
      </c>
      <c r="F56" s="44" t="s">
        <v>764</v>
      </c>
      <c r="G56" s="44" t="s">
        <v>764</v>
      </c>
      <c r="H56" s="44" t="s">
        <v>764</v>
      </c>
      <c r="I56" s="44" t="s">
        <v>764</v>
      </c>
      <c r="J56" s="18">
        <f t="shared" si="0"/>
        <v>100</v>
      </c>
      <c r="K56" s="64" t="str">
        <f t="shared" si="1"/>
        <v>Z</v>
      </c>
    </row>
    <row r="57" spans="1:11" ht="14.25" customHeight="1" x14ac:dyDescent="0.25">
      <c r="A57" s="76">
        <v>15412304</v>
      </c>
      <c r="B57" s="44" t="s">
        <v>764</v>
      </c>
      <c r="C57" s="44" t="s">
        <v>764</v>
      </c>
      <c r="D57" s="44" t="s">
        <v>764</v>
      </c>
      <c r="E57" s="44" t="s">
        <v>764</v>
      </c>
      <c r="F57" s="44" t="s">
        <v>764</v>
      </c>
      <c r="G57" s="44" t="s">
        <v>764</v>
      </c>
      <c r="H57" s="44" t="s">
        <v>764</v>
      </c>
      <c r="I57" s="44" t="s">
        <v>764</v>
      </c>
      <c r="J57" s="18">
        <f t="shared" si="0"/>
        <v>100</v>
      </c>
      <c r="K57" s="64" t="str">
        <f t="shared" si="1"/>
        <v>Z</v>
      </c>
    </row>
    <row r="58" spans="1:11" ht="14.25" customHeight="1" x14ac:dyDescent="0.25">
      <c r="A58" s="76">
        <v>16253396</v>
      </c>
      <c r="B58" s="44" t="s">
        <v>764</v>
      </c>
      <c r="C58" s="44" t="s">
        <v>764</v>
      </c>
      <c r="D58" s="44" t="s">
        <v>764</v>
      </c>
      <c r="E58" s="44" t="s">
        <v>764</v>
      </c>
      <c r="F58" s="44" t="s">
        <v>764</v>
      </c>
      <c r="G58" s="44" t="s">
        <v>764</v>
      </c>
      <c r="H58" s="44" t="s">
        <v>764</v>
      </c>
      <c r="I58" s="44" t="s">
        <v>764</v>
      </c>
      <c r="J58" s="18">
        <f t="shared" si="0"/>
        <v>100</v>
      </c>
      <c r="K58" s="64" t="str">
        <f t="shared" si="1"/>
        <v>Z</v>
      </c>
    </row>
    <row r="59" spans="1:11" ht="14.25" customHeight="1" x14ac:dyDescent="0.25">
      <c r="A59" s="76">
        <v>304908383</v>
      </c>
      <c r="B59" s="44" t="s">
        <v>764</v>
      </c>
      <c r="C59" s="44" t="s">
        <v>764</v>
      </c>
      <c r="D59" s="44" t="s">
        <v>764</v>
      </c>
      <c r="E59" s="44" t="s">
        <v>764</v>
      </c>
      <c r="F59" s="44" t="s">
        <v>764</v>
      </c>
      <c r="G59" s="44" t="s">
        <v>764</v>
      </c>
      <c r="H59" s="44" t="s">
        <v>764</v>
      </c>
      <c r="I59" s="44" t="s">
        <v>764</v>
      </c>
      <c r="J59" s="18">
        <f t="shared" si="0"/>
        <v>100</v>
      </c>
      <c r="K59" s="64" t="str">
        <f t="shared" si="1"/>
        <v>Z</v>
      </c>
    </row>
    <row r="60" spans="1:11" ht="14.25" customHeight="1" x14ac:dyDescent="0.25">
      <c r="A60" s="76">
        <v>68996999</v>
      </c>
      <c r="B60" s="44" t="s">
        <v>764</v>
      </c>
      <c r="C60" s="44" t="s">
        <v>764</v>
      </c>
      <c r="D60" s="44" t="s">
        <v>764</v>
      </c>
      <c r="E60" s="44" t="s">
        <v>764</v>
      </c>
      <c r="F60" s="44" t="s">
        <v>764</v>
      </c>
      <c r="G60" s="44" t="s">
        <v>764</v>
      </c>
      <c r="H60" s="44" t="s">
        <v>764</v>
      </c>
      <c r="I60" s="44" t="s">
        <v>764</v>
      </c>
      <c r="J60" s="18">
        <f t="shared" si="0"/>
        <v>100</v>
      </c>
      <c r="K60" s="64" t="str">
        <f t="shared" si="1"/>
        <v>Z</v>
      </c>
    </row>
    <row r="61" spans="1:11" ht="14.25" customHeight="1" x14ac:dyDescent="0.25">
      <c r="A61" s="76">
        <v>144700681</v>
      </c>
      <c r="B61" s="44" t="s">
        <v>764</v>
      </c>
      <c r="C61" s="44" t="s">
        <v>764</v>
      </c>
      <c r="D61" s="44" t="s">
        <v>764</v>
      </c>
      <c r="E61" s="44" t="s">
        <v>764</v>
      </c>
      <c r="F61" s="44" t="s">
        <v>764</v>
      </c>
      <c r="G61" s="44" t="s">
        <v>764</v>
      </c>
      <c r="H61" s="44" t="s">
        <v>764</v>
      </c>
      <c r="I61" s="44" t="s">
        <v>764</v>
      </c>
      <c r="J61" s="18">
        <f t="shared" si="0"/>
        <v>100</v>
      </c>
      <c r="K61" s="64" t="str">
        <f t="shared" si="1"/>
        <v>Z</v>
      </c>
    </row>
    <row r="62" spans="1:11" ht="14.25" customHeight="1" x14ac:dyDescent="0.25">
      <c r="A62" s="76">
        <v>323108094</v>
      </c>
      <c r="B62" s="44" t="s">
        <v>764</v>
      </c>
      <c r="C62" s="44" t="s">
        <v>764</v>
      </c>
      <c r="D62" s="44" t="s">
        <v>764</v>
      </c>
      <c r="E62" s="44" t="s">
        <v>764</v>
      </c>
      <c r="F62" s="44" t="s">
        <v>764</v>
      </c>
      <c r="G62" s="44" t="s">
        <v>764</v>
      </c>
      <c r="H62" s="44" t="s">
        <v>764</v>
      </c>
      <c r="I62" s="44" t="s">
        <v>764</v>
      </c>
      <c r="J62" s="18">
        <f t="shared" si="0"/>
        <v>100</v>
      </c>
      <c r="K62" s="64" t="str">
        <f t="shared" si="1"/>
        <v>Z</v>
      </c>
    </row>
    <row r="63" spans="1:11" ht="14.25" customHeight="1" x14ac:dyDescent="0.25">
      <c r="A63" s="76">
        <v>297281873</v>
      </c>
      <c r="B63" s="44" t="s">
        <v>764</v>
      </c>
      <c r="C63" s="44" t="s">
        <v>764</v>
      </c>
      <c r="D63" s="44" t="s">
        <v>764</v>
      </c>
      <c r="E63" s="44" t="s">
        <v>764</v>
      </c>
      <c r="F63" s="44" t="s">
        <v>764</v>
      </c>
      <c r="G63" s="44" t="s">
        <v>764</v>
      </c>
      <c r="H63" s="44" t="s">
        <v>764</v>
      </c>
      <c r="I63" s="44" t="s">
        <v>764</v>
      </c>
      <c r="J63" s="18">
        <f t="shared" si="0"/>
        <v>100</v>
      </c>
      <c r="K63" s="64" t="str">
        <f t="shared" si="1"/>
        <v>Z</v>
      </c>
    </row>
    <row r="64" spans="1:11" ht="14.25" customHeight="1" x14ac:dyDescent="0.25">
      <c r="A64" s="76">
        <v>377313137</v>
      </c>
      <c r="B64" s="44" t="s">
        <v>764</v>
      </c>
      <c r="C64" s="44" t="s">
        <v>764</v>
      </c>
      <c r="D64" s="44" t="s">
        <v>764</v>
      </c>
      <c r="E64" s="44" t="s">
        <v>764</v>
      </c>
      <c r="F64" s="44" t="s">
        <v>764</v>
      </c>
      <c r="G64" s="44" t="s">
        <v>764</v>
      </c>
      <c r="H64" s="44" t="s">
        <v>764</v>
      </c>
      <c r="I64" s="44" t="s">
        <v>764</v>
      </c>
      <c r="J64" s="18">
        <f t="shared" si="0"/>
        <v>100</v>
      </c>
      <c r="K64" s="64" t="str">
        <f t="shared" si="1"/>
        <v>Z</v>
      </c>
    </row>
    <row r="65" spans="1:11" ht="14.25" customHeight="1" x14ac:dyDescent="0.25">
      <c r="A65" s="76">
        <v>377310607</v>
      </c>
      <c r="B65" s="44" t="s">
        <v>764</v>
      </c>
      <c r="C65" s="44" t="s">
        <v>764</v>
      </c>
      <c r="D65" s="44" t="s">
        <v>764</v>
      </c>
      <c r="E65" s="44" t="s">
        <v>764</v>
      </c>
      <c r="F65" s="44" t="s">
        <v>764</v>
      </c>
      <c r="G65" s="44" t="s">
        <v>764</v>
      </c>
      <c r="H65" s="44" t="s">
        <v>764</v>
      </c>
      <c r="I65" s="44" t="s">
        <v>764</v>
      </c>
      <c r="J65" s="18">
        <f t="shared" si="0"/>
        <v>100</v>
      </c>
      <c r="K65" s="64" t="str">
        <f t="shared" si="1"/>
        <v>Z</v>
      </c>
    </row>
    <row r="66" spans="1:11" ht="14.25" customHeight="1" x14ac:dyDescent="0.25">
      <c r="A66" s="76">
        <v>14820235</v>
      </c>
      <c r="B66" s="44" t="s">
        <v>764</v>
      </c>
      <c r="C66" s="44" t="s">
        <v>764</v>
      </c>
      <c r="D66" s="44" t="s">
        <v>764</v>
      </c>
      <c r="E66" s="44" t="s">
        <v>764</v>
      </c>
      <c r="F66" s="44" t="s">
        <v>764</v>
      </c>
      <c r="G66" s="44" t="s">
        <v>764</v>
      </c>
      <c r="H66" s="44" t="s">
        <v>764</v>
      </c>
      <c r="I66" s="44" t="s">
        <v>764</v>
      </c>
      <c r="J66" s="18">
        <f t="shared" si="0"/>
        <v>100</v>
      </c>
      <c r="K66" s="64" t="str">
        <f t="shared" si="1"/>
        <v>Z</v>
      </c>
    </row>
    <row r="67" spans="1:11" ht="14.25" customHeight="1" x14ac:dyDescent="0.25">
      <c r="A67" s="76">
        <v>323108096</v>
      </c>
      <c r="B67" s="44" t="s">
        <v>764</v>
      </c>
      <c r="C67" s="44" t="s">
        <v>764</v>
      </c>
      <c r="D67" s="44" t="s">
        <v>764</v>
      </c>
      <c r="E67" s="44" t="s">
        <v>764</v>
      </c>
      <c r="F67" s="44" t="s">
        <v>764</v>
      </c>
      <c r="G67" s="44" t="s">
        <v>764</v>
      </c>
      <c r="H67" s="44" t="s">
        <v>764</v>
      </c>
      <c r="I67" s="44" t="s">
        <v>764</v>
      </c>
      <c r="J67" s="18">
        <f t="shared" si="0"/>
        <v>100</v>
      </c>
      <c r="K67" s="64" t="str">
        <f t="shared" si="1"/>
        <v>Z</v>
      </c>
    </row>
    <row r="68" spans="1:11" ht="14.25" customHeight="1" x14ac:dyDescent="0.25">
      <c r="A68" s="76">
        <v>190984112</v>
      </c>
      <c r="B68" s="44" t="s">
        <v>764</v>
      </c>
      <c r="C68" s="44" t="s">
        <v>764</v>
      </c>
      <c r="D68" s="44" t="s">
        <v>764</v>
      </c>
      <c r="E68" s="44" t="s">
        <v>764</v>
      </c>
      <c r="F68" s="44" t="s">
        <v>764</v>
      </c>
      <c r="G68" s="44" t="s">
        <v>764</v>
      </c>
      <c r="H68" s="44" t="s">
        <v>764</v>
      </c>
      <c r="I68" s="44" t="s">
        <v>764</v>
      </c>
      <c r="J68" s="18">
        <f t="shared" si="0"/>
        <v>100</v>
      </c>
      <c r="K68" s="64" t="str">
        <f t="shared" si="1"/>
        <v>Z</v>
      </c>
    </row>
    <row r="69" spans="1:11" ht="14.25" customHeight="1" x14ac:dyDescent="0.25">
      <c r="A69" s="76">
        <v>336216367</v>
      </c>
      <c r="B69" s="44" t="s">
        <v>764</v>
      </c>
      <c r="C69" s="44" t="s">
        <v>764</v>
      </c>
      <c r="D69" s="44" t="s">
        <v>764</v>
      </c>
      <c r="E69" s="44" t="s">
        <v>764</v>
      </c>
      <c r="F69" s="44" t="s">
        <v>764</v>
      </c>
      <c r="G69" s="44" t="s">
        <v>764</v>
      </c>
      <c r="H69" s="44" t="s">
        <v>764</v>
      </c>
      <c r="I69" s="44" t="s">
        <v>764</v>
      </c>
      <c r="J69" s="18">
        <f t="shared" si="0"/>
        <v>100</v>
      </c>
      <c r="K69" s="64" t="str">
        <f t="shared" si="1"/>
        <v>Z</v>
      </c>
    </row>
    <row r="70" spans="1:11" ht="14.25" customHeight="1" x14ac:dyDescent="0.25">
      <c r="A70" s="76">
        <v>376702122</v>
      </c>
      <c r="B70" s="44" t="s">
        <v>764</v>
      </c>
      <c r="C70" s="44" t="s">
        <v>764</v>
      </c>
      <c r="D70" s="44" t="s">
        <v>764</v>
      </c>
      <c r="E70" s="44" t="s">
        <v>764</v>
      </c>
      <c r="F70" s="44" t="s">
        <v>764</v>
      </c>
      <c r="G70" s="44" t="s">
        <v>764</v>
      </c>
      <c r="H70" s="44" t="s">
        <v>764</v>
      </c>
      <c r="I70" s="44" t="s">
        <v>764</v>
      </c>
      <c r="J70" s="18">
        <f t="shared" si="0"/>
        <v>100</v>
      </c>
      <c r="K70" s="64" t="str">
        <f t="shared" si="1"/>
        <v>Z</v>
      </c>
    </row>
    <row r="71" spans="1:11" ht="14.25" customHeight="1" x14ac:dyDescent="0.25">
      <c r="A71" s="76">
        <v>376702121</v>
      </c>
      <c r="B71" s="44" t="s">
        <v>764</v>
      </c>
      <c r="C71" s="44" t="s">
        <v>764</v>
      </c>
      <c r="D71" s="44" t="s">
        <v>764</v>
      </c>
      <c r="E71" s="44" t="s">
        <v>764</v>
      </c>
      <c r="F71" s="44" t="s">
        <v>764</v>
      </c>
      <c r="G71" s="44" t="s">
        <v>764</v>
      </c>
      <c r="H71" s="44" t="s">
        <v>764</v>
      </c>
      <c r="I71" s="44" t="s">
        <v>764</v>
      </c>
      <c r="J71" s="18">
        <f t="shared" si="0"/>
        <v>100</v>
      </c>
      <c r="K71" s="64" t="str">
        <f t="shared" si="1"/>
        <v>Z</v>
      </c>
    </row>
    <row r="72" spans="1:11" ht="14.25" customHeight="1" x14ac:dyDescent="0.25">
      <c r="A72" s="76">
        <v>191273769</v>
      </c>
      <c r="B72" s="44" t="s">
        <v>764</v>
      </c>
      <c r="C72" s="44" t="s">
        <v>764</v>
      </c>
      <c r="D72" s="44" t="s">
        <v>764</v>
      </c>
      <c r="E72" s="44" t="s">
        <v>764</v>
      </c>
      <c r="F72" s="44" t="s">
        <v>764</v>
      </c>
      <c r="G72" s="44" t="s">
        <v>764</v>
      </c>
      <c r="H72" s="44" t="s">
        <v>764</v>
      </c>
      <c r="I72" s="44" t="s">
        <v>764</v>
      </c>
      <c r="J72" s="18">
        <f t="shared" si="0"/>
        <v>100</v>
      </c>
      <c r="K72" s="64" t="str">
        <f t="shared" si="1"/>
        <v>Z</v>
      </c>
    </row>
    <row r="73" spans="1:11" ht="14.25" customHeight="1" x14ac:dyDescent="0.25">
      <c r="A73" s="76">
        <v>144846822</v>
      </c>
      <c r="B73" s="44" t="s">
        <v>764</v>
      </c>
      <c r="C73" s="44" t="s">
        <v>764</v>
      </c>
      <c r="D73" s="44" t="s">
        <v>764</v>
      </c>
      <c r="E73" s="44" t="s">
        <v>764</v>
      </c>
      <c r="F73" s="44" t="s">
        <v>764</v>
      </c>
      <c r="G73" s="44" t="s">
        <v>764</v>
      </c>
      <c r="H73" s="44" t="s">
        <v>764</v>
      </c>
      <c r="I73" s="44" t="s">
        <v>764</v>
      </c>
      <c r="J73" s="18">
        <f t="shared" si="0"/>
        <v>100</v>
      </c>
      <c r="K73" s="64" t="str">
        <f t="shared" si="1"/>
        <v>Z</v>
      </c>
    </row>
    <row r="74" spans="1:11" ht="14.25" customHeight="1" x14ac:dyDescent="0.25">
      <c r="A74" s="76">
        <v>55879801</v>
      </c>
      <c r="B74" s="44" t="s">
        <v>764</v>
      </c>
      <c r="C74" s="44" t="s">
        <v>764</v>
      </c>
      <c r="D74" s="44" t="s">
        <v>764</v>
      </c>
      <c r="E74" s="44" t="s">
        <v>764</v>
      </c>
      <c r="F74" s="44" t="s">
        <v>764</v>
      </c>
      <c r="G74" s="44" t="s">
        <v>764</v>
      </c>
      <c r="H74" s="44" t="s">
        <v>764</v>
      </c>
      <c r="I74" s="44" t="s">
        <v>764</v>
      </c>
      <c r="J74" s="18">
        <f t="shared" si="0"/>
        <v>100</v>
      </c>
      <c r="K74" s="64" t="str">
        <f t="shared" si="1"/>
        <v>Z</v>
      </c>
    </row>
    <row r="75" spans="1:11" ht="14.25" customHeight="1" x14ac:dyDescent="0.25">
      <c r="A75" s="76">
        <v>386604740</v>
      </c>
      <c r="B75" s="44" t="s">
        <v>764</v>
      </c>
      <c r="C75" s="44" t="s">
        <v>764</v>
      </c>
      <c r="D75" s="44" t="s">
        <v>764</v>
      </c>
      <c r="E75" s="44" t="s">
        <v>764</v>
      </c>
      <c r="F75" s="44" t="s">
        <v>764</v>
      </c>
      <c r="G75" s="44" t="s">
        <v>764</v>
      </c>
      <c r="H75" s="44" t="s">
        <v>764</v>
      </c>
      <c r="I75" s="44" t="s">
        <v>764</v>
      </c>
      <c r="J75" s="18">
        <f t="shared" si="0"/>
        <v>100</v>
      </c>
      <c r="K75" s="64" t="str">
        <f t="shared" si="1"/>
        <v>Z</v>
      </c>
    </row>
    <row r="76" spans="1:11" ht="14.25" customHeight="1" x14ac:dyDescent="0.25">
      <c r="A76" s="76">
        <v>144846820</v>
      </c>
      <c r="B76" s="44" t="s">
        <v>764</v>
      </c>
      <c r="C76" s="44" t="s">
        <v>764</v>
      </c>
      <c r="D76" s="44" t="s">
        <v>764</v>
      </c>
      <c r="E76" s="44" t="s">
        <v>764</v>
      </c>
      <c r="F76" s="44" t="s">
        <v>764</v>
      </c>
      <c r="G76" s="44" t="s">
        <v>764</v>
      </c>
      <c r="H76" s="44" t="s">
        <v>764</v>
      </c>
      <c r="I76" s="44" t="s">
        <v>764</v>
      </c>
      <c r="J76" s="18">
        <f t="shared" si="0"/>
        <v>100</v>
      </c>
      <c r="K76" s="64" t="str">
        <f t="shared" si="1"/>
        <v>Z</v>
      </c>
    </row>
    <row r="77" spans="1:11" ht="14.25" customHeight="1" x14ac:dyDescent="0.25">
      <c r="A77" s="76">
        <v>144846818</v>
      </c>
      <c r="B77" s="44" t="s">
        <v>764</v>
      </c>
      <c r="C77" s="44" t="s">
        <v>764</v>
      </c>
      <c r="D77" s="44" t="s">
        <v>764</v>
      </c>
      <c r="E77" s="44" t="s">
        <v>764</v>
      </c>
      <c r="F77" s="44" t="s">
        <v>764</v>
      </c>
      <c r="G77" s="44" t="s">
        <v>764</v>
      </c>
      <c r="H77" s="44" t="s">
        <v>764</v>
      </c>
      <c r="I77" s="44" t="s">
        <v>764</v>
      </c>
      <c r="J77" s="18">
        <f t="shared" si="0"/>
        <v>100</v>
      </c>
      <c r="K77" s="64" t="str">
        <f t="shared" si="1"/>
        <v>Z</v>
      </c>
    </row>
    <row r="78" spans="1:11" ht="14.25" customHeight="1" x14ac:dyDescent="0.25">
      <c r="A78" s="76">
        <v>144846829</v>
      </c>
      <c r="B78" s="44" t="s">
        <v>764</v>
      </c>
      <c r="C78" s="44" t="s">
        <v>764</v>
      </c>
      <c r="D78" s="44" t="s">
        <v>764</v>
      </c>
      <c r="E78" s="44" t="s">
        <v>764</v>
      </c>
      <c r="F78" s="44" t="s">
        <v>764</v>
      </c>
      <c r="G78" s="44" t="s">
        <v>764</v>
      </c>
      <c r="H78" s="44" t="s">
        <v>764</v>
      </c>
      <c r="I78" s="44" t="s">
        <v>764</v>
      </c>
      <c r="J78" s="18">
        <f t="shared" si="0"/>
        <v>100</v>
      </c>
      <c r="K78" s="64" t="str">
        <f t="shared" si="1"/>
        <v>Z</v>
      </c>
    </row>
    <row r="79" spans="1:11" ht="14.25" customHeight="1" x14ac:dyDescent="0.25">
      <c r="A79" s="76">
        <v>144846821</v>
      </c>
      <c r="B79" s="44" t="s">
        <v>764</v>
      </c>
      <c r="C79" s="44" t="s">
        <v>764</v>
      </c>
      <c r="D79" s="44" t="s">
        <v>764</v>
      </c>
      <c r="E79" s="44" t="s">
        <v>764</v>
      </c>
      <c r="F79" s="44" t="s">
        <v>764</v>
      </c>
      <c r="G79" s="44" t="s">
        <v>764</v>
      </c>
      <c r="H79" s="44" t="s">
        <v>764</v>
      </c>
      <c r="I79" s="44" t="s">
        <v>764</v>
      </c>
      <c r="J79" s="18">
        <f t="shared" si="0"/>
        <v>100</v>
      </c>
      <c r="K79" s="64" t="str">
        <f t="shared" si="1"/>
        <v>Z</v>
      </c>
    </row>
    <row r="80" spans="1:11" ht="14.25" customHeight="1" x14ac:dyDescent="0.25">
      <c r="A80" s="76">
        <v>245106315</v>
      </c>
      <c r="B80" s="44" t="s">
        <v>764</v>
      </c>
      <c r="C80" s="44" t="s">
        <v>764</v>
      </c>
      <c r="D80" s="44" t="s">
        <v>764</v>
      </c>
      <c r="E80" s="44" t="s">
        <v>764</v>
      </c>
      <c r="F80" s="44" t="s">
        <v>764</v>
      </c>
      <c r="G80" s="44" t="s">
        <v>764</v>
      </c>
      <c r="H80" s="44" t="s">
        <v>764</v>
      </c>
      <c r="I80" s="44" t="s">
        <v>764</v>
      </c>
      <c r="J80" s="18">
        <f t="shared" si="0"/>
        <v>100</v>
      </c>
      <c r="K80" s="64" t="str">
        <f t="shared" si="1"/>
        <v>Z</v>
      </c>
    </row>
    <row r="81" spans="1:11" ht="14.25" customHeight="1" x14ac:dyDescent="0.25">
      <c r="A81" s="76">
        <v>15610170</v>
      </c>
      <c r="B81" s="44" t="s">
        <v>764</v>
      </c>
      <c r="C81" s="44" t="s">
        <v>764</v>
      </c>
      <c r="D81" s="44" t="s">
        <v>764</v>
      </c>
      <c r="E81" s="44" t="s">
        <v>764</v>
      </c>
      <c r="F81" s="44" t="s">
        <v>764</v>
      </c>
      <c r="G81" s="44" t="s">
        <v>764</v>
      </c>
      <c r="H81" s="44" t="s">
        <v>764</v>
      </c>
      <c r="I81" s="44" t="s">
        <v>764</v>
      </c>
      <c r="J81" s="18">
        <f t="shared" si="0"/>
        <v>100</v>
      </c>
      <c r="K81" s="64" t="str">
        <f t="shared" si="1"/>
        <v>Z</v>
      </c>
    </row>
    <row r="82" spans="1:11" ht="14.25" customHeight="1" x14ac:dyDescent="0.25">
      <c r="A82" s="76">
        <v>67020285</v>
      </c>
      <c r="B82" s="44" t="s">
        <v>764</v>
      </c>
      <c r="C82" s="44" t="s">
        <v>764</v>
      </c>
      <c r="D82" s="44" t="s">
        <v>764</v>
      </c>
      <c r="E82" s="44" t="s">
        <v>764</v>
      </c>
      <c r="F82" s="44" t="s">
        <v>764</v>
      </c>
      <c r="G82" s="44" t="s">
        <v>764</v>
      </c>
      <c r="H82" s="44" t="s">
        <v>764</v>
      </c>
      <c r="I82" s="44" t="s">
        <v>764</v>
      </c>
      <c r="J82" s="18">
        <f t="shared" si="0"/>
        <v>100</v>
      </c>
      <c r="K82" s="64" t="str">
        <f t="shared" si="1"/>
        <v>Z</v>
      </c>
    </row>
    <row r="83" spans="1:11" ht="14.25" customHeight="1" x14ac:dyDescent="0.25">
      <c r="A83" s="76">
        <v>14975655</v>
      </c>
      <c r="B83" s="44" t="s">
        <v>764</v>
      </c>
      <c r="C83" s="44" t="s">
        <v>764</v>
      </c>
      <c r="D83" s="44" t="s">
        <v>764</v>
      </c>
      <c r="E83" s="44" t="s">
        <v>764</v>
      </c>
      <c r="F83" s="44" t="s">
        <v>764</v>
      </c>
      <c r="G83" s="44" t="s">
        <v>764</v>
      </c>
      <c r="H83" s="44" t="s">
        <v>764</v>
      </c>
      <c r="I83" s="44" t="s">
        <v>764</v>
      </c>
      <c r="J83" s="18">
        <f t="shared" si="0"/>
        <v>100</v>
      </c>
      <c r="K83" s="64" t="str">
        <f t="shared" si="1"/>
        <v>Z</v>
      </c>
    </row>
    <row r="84" spans="1:11" ht="14.25" customHeight="1" x14ac:dyDescent="0.25">
      <c r="A84" s="76">
        <v>17637853</v>
      </c>
      <c r="B84" s="44" t="s">
        <v>764</v>
      </c>
      <c r="C84" s="44" t="s">
        <v>764</v>
      </c>
      <c r="D84" s="44" t="s">
        <v>764</v>
      </c>
      <c r="E84" s="44" t="s">
        <v>764</v>
      </c>
      <c r="F84" s="44" t="s">
        <v>764</v>
      </c>
      <c r="G84" s="44" t="s">
        <v>764</v>
      </c>
      <c r="H84" s="44" t="s">
        <v>764</v>
      </c>
      <c r="I84" s="44" t="s">
        <v>764</v>
      </c>
      <c r="J84" s="18">
        <f t="shared" si="0"/>
        <v>100</v>
      </c>
      <c r="K84" s="64" t="str">
        <f t="shared" si="1"/>
        <v>Z</v>
      </c>
    </row>
    <row r="85" spans="1:11" ht="14.25" customHeight="1" x14ac:dyDescent="0.25">
      <c r="A85" s="76">
        <v>15610170</v>
      </c>
      <c r="B85" s="44" t="s">
        <v>764</v>
      </c>
      <c r="C85" s="44" t="s">
        <v>764</v>
      </c>
      <c r="D85" s="44" t="s">
        <v>764</v>
      </c>
      <c r="E85" s="44" t="s">
        <v>764</v>
      </c>
      <c r="F85" s="44" t="s">
        <v>764</v>
      </c>
      <c r="G85" s="44" t="s">
        <v>764</v>
      </c>
      <c r="H85" s="44" t="s">
        <v>764</v>
      </c>
      <c r="I85" s="44" t="s">
        <v>764</v>
      </c>
      <c r="J85" s="18">
        <f t="shared" si="0"/>
        <v>100</v>
      </c>
      <c r="K85" s="64" t="str">
        <f t="shared" si="1"/>
        <v>Z</v>
      </c>
    </row>
    <row r="86" spans="1:11" ht="14.25" customHeight="1" x14ac:dyDescent="0.25">
      <c r="A86" s="76">
        <v>15633801</v>
      </c>
      <c r="B86" s="44" t="s">
        <v>764</v>
      </c>
      <c r="C86" s="44" t="s">
        <v>764</v>
      </c>
      <c r="D86" s="44" t="s">
        <v>764</v>
      </c>
      <c r="E86" s="44" t="s">
        <v>764</v>
      </c>
      <c r="F86" s="44" t="s">
        <v>764</v>
      </c>
      <c r="G86" s="44" t="s">
        <v>764</v>
      </c>
      <c r="H86" s="44" t="s">
        <v>764</v>
      </c>
      <c r="I86" s="44" t="s">
        <v>764</v>
      </c>
      <c r="J86" s="18">
        <f t="shared" si="0"/>
        <v>100</v>
      </c>
      <c r="K86" s="64" t="str">
        <f t="shared" si="1"/>
        <v>Z</v>
      </c>
    </row>
    <row r="87" spans="1:11" ht="14.25" customHeight="1" x14ac:dyDescent="0.25">
      <c r="A87" s="76">
        <v>179165542</v>
      </c>
      <c r="B87" s="44" t="s">
        <v>764</v>
      </c>
      <c r="C87" s="44" t="s">
        <v>764</v>
      </c>
      <c r="D87" s="44" t="s">
        <v>764</v>
      </c>
      <c r="E87" s="44" t="s">
        <v>764</v>
      </c>
      <c r="F87" s="44" t="s">
        <v>764</v>
      </c>
      <c r="G87" s="44" t="s">
        <v>764</v>
      </c>
      <c r="H87" s="44" t="s">
        <v>764</v>
      </c>
      <c r="I87" s="44" t="s">
        <v>764</v>
      </c>
      <c r="J87" s="18">
        <f t="shared" si="0"/>
        <v>100</v>
      </c>
      <c r="K87" s="64" t="str">
        <f t="shared" si="1"/>
        <v>Z</v>
      </c>
    </row>
    <row r="88" spans="1:11" ht="14.25" customHeight="1" x14ac:dyDescent="0.25">
      <c r="A88" s="76">
        <v>120573587</v>
      </c>
      <c r="B88" s="44" t="s">
        <v>764</v>
      </c>
      <c r="C88" s="44" t="s">
        <v>764</v>
      </c>
      <c r="D88" s="44" t="s">
        <v>764</v>
      </c>
      <c r="E88" s="44" t="s">
        <v>764</v>
      </c>
      <c r="F88" s="44" t="s">
        <v>764</v>
      </c>
      <c r="G88" s="44" t="s">
        <v>764</v>
      </c>
      <c r="H88" s="44" t="s">
        <v>764</v>
      </c>
      <c r="I88" s="44" t="s">
        <v>764</v>
      </c>
      <c r="J88" s="18">
        <f t="shared" si="0"/>
        <v>100</v>
      </c>
      <c r="K88" s="64" t="str">
        <f t="shared" si="1"/>
        <v>Z</v>
      </c>
    </row>
    <row r="89" spans="1:11" ht="14.25" customHeight="1" x14ac:dyDescent="0.25">
      <c r="A89" s="76">
        <v>47269536</v>
      </c>
      <c r="B89" s="44" t="s">
        <v>764</v>
      </c>
      <c r="C89" s="44" t="s">
        <v>764</v>
      </c>
      <c r="D89" s="44" t="s">
        <v>764</v>
      </c>
      <c r="E89" s="44" t="s">
        <v>764</v>
      </c>
      <c r="F89" s="44" t="s">
        <v>764</v>
      </c>
      <c r="G89" s="44" t="s">
        <v>764</v>
      </c>
      <c r="H89" s="44" t="s">
        <v>764</v>
      </c>
      <c r="I89" s="44" t="s">
        <v>764</v>
      </c>
      <c r="J89" s="18">
        <f t="shared" si="0"/>
        <v>100</v>
      </c>
      <c r="K89" s="64" t="str">
        <f t="shared" si="1"/>
        <v>Z</v>
      </c>
    </row>
    <row r="90" spans="1:11" ht="14.25" customHeight="1" x14ac:dyDescent="0.25">
      <c r="A90" s="76">
        <v>144639849</v>
      </c>
      <c r="B90" s="44" t="s">
        <v>764</v>
      </c>
      <c r="C90" s="44" t="s">
        <v>764</v>
      </c>
      <c r="D90" s="44" t="s">
        <v>764</v>
      </c>
      <c r="E90" s="44" t="s">
        <v>764</v>
      </c>
      <c r="F90" s="44" t="s">
        <v>764</v>
      </c>
      <c r="G90" s="44" t="s">
        <v>764</v>
      </c>
      <c r="H90" s="44" t="s">
        <v>764</v>
      </c>
      <c r="I90" s="44" t="s">
        <v>764</v>
      </c>
      <c r="J90" s="18">
        <f t="shared" si="0"/>
        <v>100</v>
      </c>
      <c r="K90" s="64" t="str">
        <f t="shared" si="1"/>
        <v>Z</v>
      </c>
    </row>
    <row r="91" spans="1:11" ht="14.25" customHeight="1" x14ac:dyDescent="0.25">
      <c r="A91" s="76">
        <v>15628686</v>
      </c>
      <c r="B91" s="44" t="s">
        <v>764</v>
      </c>
      <c r="C91" s="44" t="s">
        <v>764</v>
      </c>
      <c r="D91" s="44" t="s">
        <v>764</v>
      </c>
      <c r="E91" s="44" t="s">
        <v>764</v>
      </c>
      <c r="F91" s="44" t="s">
        <v>764</v>
      </c>
      <c r="G91" s="44" t="s">
        <v>764</v>
      </c>
      <c r="H91" s="44" t="s">
        <v>764</v>
      </c>
      <c r="I91" s="44" t="s">
        <v>764</v>
      </c>
      <c r="J91" s="18">
        <f t="shared" si="0"/>
        <v>100</v>
      </c>
      <c r="K91" s="64" t="str">
        <f t="shared" si="1"/>
        <v>Z</v>
      </c>
    </row>
    <row r="92" spans="1:11" ht="14.25" customHeight="1" x14ac:dyDescent="0.25">
      <c r="A92" s="76">
        <v>297283959</v>
      </c>
      <c r="B92" s="44" t="s">
        <v>764</v>
      </c>
      <c r="C92" s="44" t="s">
        <v>764</v>
      </c>
      <c r="D92" s="44" t="s">
        <v>764</v>
      </c>
      <c r="E92" s="44" t="s">
        <v>764</v>
      </c>
      <c r="F92" s="44" t="s">
        <v>764</v>
      </c>
      <c r="G92" s="44" t="s">
        <v>764</v>
      </c>
      <c r="H92" s="44" t="s">
        <v>764</v>
      </c>
      <c r="I92" s="44" t="s">
        <v>764</v>
      </c>
      <c r="J92" s="18">
        <f t="shared" si="0"/>
        <v>100</v>
      </c>
      <c r="K92" s="64" t="str">
        <f t="shared" si="1"/>
        <v>Z</v>
      </c>
    </row>
    <row r="93" spans="1:11" ht="14.25" customHeight="1" x14ac:dyDescent="0.25">
      <c r="A93" s="76">
        <v>113269759</v>
      </c>
      <c r="B93" s="44" t="s">
        <v>764</v>
      </c>
      <c r="C93" s="44" t="s">
        <v>764</v>
      </c>
      <c r="D93" s="44" t="s">
        <v>764</v>
      </c>
      <c r="E93" s="44" t="s">
        <v>764</v>
      </c>
      <c r="F93" s="44" t="s">
        <v>764</v>
      </c>
      <c r="G93" s="44" t="s">
        <v>764</v>
      </c>
      <c r="H93" s="44" t="s">
        <v>764</v>
      </c>
      <c r="I93" s="44" t="s">
        <v>764</v>
      </c>
      <c r="J93" s="18">
        <f t="shared" si="0"/>
        <v>100</v>
      </c>
      <c r="K93" s="64" t="str">
        <f t="shared" si="1"/>
        <v>Z</v>
      </c>
    </row>
    <row r="94" spans="1:11" ht="14.25" customHeight="1" x14ac:dyDescent="0.25">
      <c r="A94" s="76">
        <v>113183223</v>
      </c>
      <c r="B94" s="44" t="s">
        <v>764</v>
      </c>
      <c r="C94" s="44" t="s">
        <v>764</v>
      </c>
      <c r="D94" s="44" t="s">
        <v>764</v>
      </c>
      <c r="E94" s="44" t="s">
        <v>764</v>
      </c>
      <c r="F94" s="44" t="s">
        <v>764</v>
      </c>
      <c r="G94" s="44" t="s">
        <v>764</v>
      </c>
      <c r="H94" s="44" t="s">
        <v>764</v>
      </c>
      <c r="I94" s="44" t="s">
        <v>764</v>
      </c>
      <c r="J94" s="18">
        <f t="shared" si="0"/>
        <v>100</v>
      </c>
      <c r="K94" s="64" t="str">
        <f t="shared" si="1"/>
        <v>Z</v>
      </c>
    </row>
    <row r="95" spans="1:11" ht="14.25" customHeight="1" x14ac:dyDescent="0.25">
      <c r="A95" s="76">
        <v>245099507</v>
      </c>
      <c r="B95" s="44" t="s">
        <v>764</v>
      </c>
      <c r="C95" s="44" t="s">
        <v>764</v>
      </c>
      <c r="D95" s="44" t="s">
        <v>764</v>
      </c>
      <c r="E95" s="44" t="s">
        <v>764</v>
      </c>
      <c r="F95" s="44" t="s">
        <v>764</v>
      </c>
      <c r="G95" s="44" t="s">
        <v>764</v>
      </c>
      <c r="H95" s="44" t="s">
        <v>764</v>
      </c>
      <c r="I95" s="44" t="s">
        <v>764</v>
      </c>
      <c r="J95" s="18">
        <f t="shared" si="0"/>
        <v>100</v>
      </c>
      <c r="K95" s="64" t="str">
        <f t="shared" si="1"/>
        <v>Z</v>
      </c>
    </row>
    <row r="96" spans="1:11" ht="14.25" customHeight="1" x14ac:dyDescent="0.25">
      <c r="A96" s="76">
        <v>26299169</v>
      </c>
      <c r="B96" s="44" t="s">
        <v>764</v>
      </c>
      <c r="C96" s="44" t="s">
        <v>764</v>
      </c>
      <c r="D96" s="44" t="s">
        <v>764</v>
      </c>
      <c r="E96" s="44" t="s">
        <v>764</v>
      </c>
      <c r="F96" s="44" t="s">
        <v>764</v>
      </c>
      <c r="G96" s="44" t="s">
        <v>764</v>
      </c>
      <c r="H96" s="44" t="s">
        <v>764</v>
      </c>
      <c r="I96" s="44" t="s">
        <v>764</v>
      </c>
      <c r="J96" s="18">
        <f t="shared" si="0"/>
        <v>100</v>
      </c>
      <c r="K96" s="64" t="str">
        <f t="shared" si="1"/>
        <v>Z</v>
      </c>
    </row>
    <row r="97" spans="1:11" ht="14.25" customHeight="1" x14ac:dyDescent="0.25">
      <c r="A97" s="76">
        <v>296839064</v>
      </c>
      <c r="B97" s="44" t="s">
        <v>764</v>
      </c>
      <c r="C97" s="44" t="s">
        <v>764</v>
      </c>
      <c r="D97" s="44" t="s">
        <v>764</v>
      </c>
      <c r="E97" s="44" t="s">
        <v>764</v>
      </c>
      <c r="F97" s="44" t="s">
        <v>764</v>
      </c>
      <c r="G97" s="44" t="s">
        <v>764</v>
      </c>
      <c r="H97" s="44" t="s">
        <v>764</v>
      </c>
      <c r="I97" s="44" t="s">
        <v>764</v>
      </c>
      <c r="J97" s="18">
        <f t="shared" si="0"/>
        <v>100</v>
      </c>
      <c r="K97" s="64" t="str">
        <f t="shared" si="1"/>
        <v>Z</v>
      </c>
    </row>
    <row r="98" spans="1:11" ht="14.25" customHeight="1" x14ac:dyDescent="0.25">
      <c r="A98" s="76">
        <v>17638681</v>
      </c>
      <c r="B98" s="44" t="s">
        <v>764</v>
      </c>
      <c r="C98" s="44" t="s">
        <v>764</v>
      </c>
      <c r="D98" s="44" t="s">
        <v>764</v>
      </c>
      <c r="E98" s="44" t="s">
        <v>764</v>
      </c>
      <c r="F98" s="44" t="s">
        <v>764</v>
      </c>
      <c r="G98" s="44" t="s">
        <v>764</v>
      </c>
      <c r="H98" s="44" t="s">
        <v>764</v>
      </c>
      <c r="I98" s="44" t="s">
        <v>764</v>
      </c>
      <c r="J98" s="18">
        <f t="shared" si="0"/>
        <v>100</v>
      </c>
      <c r="K98" s="64" t="str">
        <f t="shared" si="1"/>
        <v>Z</v>
      </c>
    </row>
    <row r="99" spans="1:11" ht="14.25" customHeight="1" x14ac:dyDescent="0.25">
      <c r="A99" s="57">
        <v>293440824</v>
      </c>
      <c r="B99" s="44" t="s">
        <v>764</v>
      </c>
      <c r="C99" s="44" t="s">
        <v>764</v>
      </c>
      <c r="D99" s="44" t="s">
        <v>764</v>
      </c>
      <c r="E99" s="44" t="s">
        <v>764</v>
      </c>
      <c r="F99" s="44" t="s">
        <v>764</v>
      </c>
      <c r="G99" s="44" t="s">
        <v>764</v>
      </c>
      <c r="H99" s="44" t="s">
        <v>764</v>
      </c>
      <c r="I99" s="44" t="s">
        <v>764</v>
      </c>
      <c r="J99" s="18">
        <f t="shared" si="0"/>
        <v>100</v>
      </c>
      <c r="K99" s="64" t="str">
        <f t="shared" si="1"/>
        <v>Z</v>
      </c>
    </row>
    <row r="100" spans="1:11" ht="14.25" customHeight="1" x14ac:dyDescent="0.25">
      <c r="A100" s="57">
        <v>305323016</v>
      </c>
      <c r="B100" s="44" t="s">
        <v>764</v>
      </c>
      <c r="C100" s="44" t="s">
        <v>764</v>
      </c>
      <c r="D100" s="44" t="s">
        <v>764</v>
      </c>
      <c r="E100" s="44" t="s">
        <v>764</v>
      </c>
      <c r="F100" s="44" t="s">
        <v>764</v>
      </c>
      <c r="G100" s="44" t="s">
        <v>764</v>
      </c>
      <c r="H100" s="44" t="s">
        <v>764</v>
      </c>
      <c r="I100" s="44" t="s">
        <v>764</v>
      </c>
      <c r="J100" s="18">
        <f t="shared" si="0"/>
        <v>100</v>
      </c>
      <c r="K100" s="64" t="str">
        <f t="shared" si="1"/>
        <v>Z</v>
      </c>
    </row>
    <row r="101" spans="1:11" ht="14.25" customHeight="1" x14ac:dyDescent="0.25">
      <c r="A101" s="57">
        <v>305323015</v>
      </c>
      <c r="B101" s="44" t="s">
        <v>764</v>
      </c>
      <c r="C101" s="44" t="s">
        <v>764</v>
      </c>
      <c r="D101" s="44" t="s">
        <v>764</v>
      </c>
      <c r="E101" s="44" t="s">
        <v>764</v>
      </c>
      <c r="F101" s="44" t="s">
        <v>764</v>
      </c>
      <c r="G101" s="44" t="s">
        <v>764</v>
      </c>
      <c r="H101" s="44" t="s">
        <v>764</v>
      </c>
      <c r="I101" s="44" t="s">
        <v>764</v>
      </c>
      <c r="J101" s="18">
        <f t="shared" si="0"/>
        <v>100</v>
      </c>
      <c r="K101" s="64" t="str">
        <f t="shared" si="1"/>
        <v>Z</v>
      </c>
    </row>
    <row r="102" spans="1:11" ht="14.25" customHeight="1" x14ac:dyDescent="0.25">
      <c r="A102" s="57">
        <v>270848165</v>
      </c>
      <c r="B102" s="44" t="s">
        <v>764</v>
      </c>
      <c r="C102" s="44" t="s">
        <v>764</v>
      </c>
      <c r="D102" s="44" t="s">
        <v>764</v>
      </c>
      <c r="E102" s="44" t="s">
        <v>764</v>
      </c>
      <c r="F102" s="44" t="s">
        <v>764</v>
      </c>
      <c r="G102" s="44" t="s">
        <v>764</v>
      </c>
      <c r="H102" s="44" t="s">
        <v>764</v>
      </c>
      <c r="I102" s="44" t="s">
        <v>764</v>
      </c>
      <c r="J102" s="18">
        <f t="shared" si="0"/>
        <v>100</v>
      </c>
      <c r="K102" s="64" t="str">
        <f t="shared" si="1"/>
        <v>Z</v>
      </c>
    </row>
    <row r="103" spans="1:11" ht="14.25" customHeight="1" x14ac:dyDescent="0.25">
      <c r="J103" s="67"/>
    </row>
    <row r="104" spans="1:11" ht="14.25" customHeight="1" x14ac:dyDescent="0.25">
      <c r="J104" s="67"/>
    </row>
    <row r="105" spans="1:11" ht="14.25" customHeight="1" x14ac:dyDescent="0.25">
      <c r="J105" s="67"/>
    </row>
    <row r="106" spans="1:11" ht="14.25" customHeight="1" x14ac:dyDescent="0.25">
      <c r="J106" s="67"/>
    </row>
    <row r="107" spans="1:11" ht="14.25" customHeight="1" x14ac:dyDescent="0.25">
      <c r="J107" s="67"/>
    </row>
    <row r="108" spans="1:11" ht="14.25" customHeight="1" x14ac:dyDescent="0.25">
      <c r="J108" s="67"/>
    </row>
    <row r="109" spans="1:11" ht="14.25" customHeight="1" x14ac:dyDescent="0.25">
      <c r="J109" s="67"/>
    </row>
    <row r="110" spans="1:11" ht="14.25" customHeight="1" x14ac:dyDescent="0.25">
      <c r="J110" s="67"/>
    </row>
    <row r="111" spans="1:11" ht="14.25" customHeight="1" x14ac:dyDescent="0.25">
      <c r="J111" s="67"/>
    </row>
    <row r="112" spans="1:11" ht="14.25" customHeight="1" x14ac:dyDescent="0.25">
      <c r="J112" s="67"/>
    </row>
    <row r="113" spans="10:10" ht="14.25" customHeight="1" x14ac:dyDescent="0.25">
      <c r="J113" s="67"/>
    </row>
    <row r="114" spans="10:10" ht="14.25" customHeight="1" x14ac:dyDescent="0.25">
      <c r="J114" s="67"/>
    </row>
    <row r="115" spans="10:10" ht="14.25" customHeight="1" x14ac:dyDescent="0.25">
      <c r="J115" s="67"/>
    </row>
    <row r="116" spans="10:10" ht="14.25" customHeight="1" x14ac:dyDescent="0.25">
      <c r="J116" s="67"/>
    </row>
    <row r="117" spans="10:10" ht="14.25" customHeight="1" x14ac:dyDescent="0.25">
      <c r="J117" s="67"/>
    </row>
    <row r="118" spans="10:10" ht="14.25" customHeight="1" x14ac:dyDescent="0.25">
      <c r="J118" s="67"/>
    </row>
    <row r="119" spans="10:10" ht="14.25" customHeight="1" x14ac:dyDescent="0.25">
      <c r="J119" s="67"/>
    </row>
    <row r="120" spans="10:10" ht="14.25" customHeight="1" x14ac:dyDescent="0.25">
      <c r="J120" s="67"/>
    </row>
    <row r="121" spans="10:10" ht="14.25" customHeight="1" x14ac:dyDescent="0.25">
      <c r="J121" s="67"/>
    </row>
    <row r="122" spans="10:10" ht="14.25" customHeight="1" x14ac:dyDescent="0.25">
      <c r="J122" s="67"/>
    </row>
    <row r="123" spans="10:10" ht="14.25" customHeight="1" x14ac:dyDescent="0.25">
      <c r="J123" s="67"/>
    </row>
    <row r="124" spans="10:10" ht="14.25" customHeight="1" x14ac:dyDescent="0.25">
      <c r="J124" s="67"/>
    </row>
    <row r="125" spans="10:10" ht="14.25" customHeight="1" x14ac:dyDescent="0.25">
      <c r="J125" s="67"/>
    </row>
    <row r="126" spans="10:10" ht="14.25" customHeight="1" x14ac:dyDescent="0.25">
      <c r="J126" s="67"/>
    </row>
    <row r="127" spans="10:10" ht="14.25" customHeight="1" x14ac:dyDescent="0.25">
      <c r="J127" s="67"/>
    </row>
    <row r="128" spans="10:10" ht="14.25" customHeight="1" x14ac:dyDescent="0.25">
      <c r="J128" s="67"/>
    </row>
    <row r="129" spans="10:10" ht="14.25" customHeight="1" x14ac:dyDescent="0.25">
      <c r="J129" s="67"/>
    </row>
    <row r="130" spans="10:10" ht="14.25" customHeight="1" x14ac:dyDescent="0.25">
      <c r="J130" s="67"/>
    </row>
    <row r="131" spans="10:10" ht="14.25" customHeight="1" x14ac:dyDescent="0.25">
      <c r="J131" s="67"/>
    </row>
    <row r="132" spans="10:10" ht="14.25" customHeight="1" x14ac:dyDescent="0.25">
      <c r="J132" s="67"/>
    </row>
    <row r="133" spans="10:10" ht="14.25" customHeight="1" x14ac:dyDescent="0.25">
      <c r="J133" s="67"/>
    </row>
    <row r="134" spans="10:10" ht="14.25" customHeight="1" x14ac:dyDescent="0.25">
      <c r="J134" s="67"/>
    </row>
    <row r="135" spans="10:10" ht="14.25" customHeight="1" x14ac:dyDescent="0.25">
      <c r="J135" s="67"/>
    </row>
    <row r="136" spans="10:10" ht="14.25" customHeight="1" x14ac:dyDescent="0.25">
      <c r="J136" s="67"/>
    </row>
    <row r="137" spans="10:10" ht="14.25" customHeight="1" x14ac:dyDescent="0.25">
      <c r="J137" s="67"/>
    </row>
    <row r="138" spans="10:10" ht="14.25" customHeight="1" x14ac:dyDescent="0.25">
      <c r="J138" s="67"/>
    </row>
    <row r="139" spans="10:10" ht="14.25" customHeight="1" x14ac:dyDescent="0.25">
      <c r="J139" s="67"/>
    </row>
    <row r="140" spans="10:10" ht="14.25" customHeight="1" x14ac:dyDescent="0.25">
      <c r="J140" s="67"/>
    </row>
    <row r="141" spans="10:10" ht="14.25" customHeight="1" x14ac:dyDescent="0.25">
      <c r="J141" s="67"/>
    </row>
    <row r="142" spans="10:10" ht="14.25" customHeight="1" x14ac:dyDescent="0.25">
      <c r="J142" s="67"/>
    </row>
    <row r="143" spans="10:10" ht="14.25" customHeight="1" x14ac:dyDescent="0.25">
      <c r="J143" s="67"/>
    </row>
    <row r="144" spans="10:10" ht="14.25" customHeight="1" x14ac:dyDescent="0.25">
      <c r="J144" s="67"/>
    </row>
    <row r="145" spans="10:10" ht="14.25" customHeight="1" x14ac:dyDescent="0.25">
      <c r="J145" s="67"/>
    </row>
    <row r="146" spans="10:10" ht="14.25" customHeight="1" x14ac:dyDescent="0.25">
      <c r="J146" s="67"/>
    </row>
    <row r="147" spans="10:10" ht="14.25" customHeight="1" x14ac:dyDescent="0.25">
      <c r="J147" s="67"/>
    </row>
    <row r="148" spans="10:10" ht="14.25" customHeight="1" x14ac:dyDescent="0.25">
      <c r="J148" s="67"/>
    </row>
    <row r="149" spans="10:10" ht="14.25" customHeight="1" x14ac:dyDescent="0.25">
      <c r="J149" s="67"/>
    </row>
    <row r="150" spans="10:10" ht="14.25" customHeight="1" x14ac:dyDescent="0.25">
      <c r="J150" s="67"/>
    </row>
    <row r="151" spans="10:10" ht="14.25" customHeight="1" x14ac:dyDescent="0.25">
      <c r="J151" s="67"/>
    </row>
    <row r="152" spans="10:10" ht="14.25" customHeight="1" x14ac:dyDescent="0.25">
      <c r="J152" s="67"/>
    </row>
    <row r="153" spans="10:10" ht="14.25" customHeight="1" x14ac:dyDescent="0.25">
      <c r="J153" s="67"/>
    </row>
    <row r="154" spans="10:10" ht="14.25" customHeight="1" x14ac:dyDescent="0.25">
      <c r="J154" s="67"/>
    </row>
    <row r="155" spans="10:10" ht="14.25" customHeight="1" x14ac:dyDescent="0.25">
      <c r="J155" s="67"/>
    </row>
    <row r="156" spans="10:10" ht="14.25" customHeight="1" x14ac:dyDescent="0.25">
      <c r="J156" s="67"/>
    </row>
    <row r="157" spans="10:10" ht="14.25" customHeight="1" x14ac:dyDescent="0.25">
      <c r="J157" s="67"/>
    </row>
    <row r="158" spans="10:10" ht="14.25" customHeight="1" x14ac:dyDescent="0.25">
      <c r="J158" s="67"/>
    </row>
    <row r="159" spans="10:10" ht="14.25" customHeight="1" x14ac:dyDescent="0.25">
      <c r="J159" s="67"/>
    </row>
    <row r="160" spans="10:10" ht="14.25" customHeight="1" x14ac:dyDescent="0.25">
      <c r="J160" s="67"/>
    </row>
    <row r="161" spans="10:10" ht="14.25" customHeight="1" x14ac:dyDescent="0.25">
      <c r="J161" s="67"/>
    </row>
    <row r="162" spans="10:10" ht="14.25" customHeight="1" x14ac:dyDescent="0.25">
      <c r="J162" s="67"/>
    </row>
    <row r="163" spans="10:10" ht="14.25" customHeight="1" x14ac:dyDescent="0.25">
      <c r="J163" s="67"/>
    </row>
    <row r="164" spans="10:10" ht="14.25" customHeight="1" x14ac:dyDescent="0.25">
      <c r="J164" s="67"/>
    </row>
    <row r="165" spans="10:10" ht="14.25" customHeight="1" x14ac:dyDescent="0.25">
      <c r="J165" s="67"/>
    </row>
    <row r="166" spans="10:10" ht="14.25" customHeight="1" x14ac:dyDescent="0.25">
      <c r="J166" s="67"/>
    </row>
    <row r="167" spans="10:10" ht="14.25" customHeight="1" x14ac:dyDescent="0.25">
      <c r="J167" s="67"/>
    </row>
    <row r="168" spans="10:10" ht="14.25" customHeight="1" x14ac:dyDescent="0.25">
      <c r="J168" s="67"/>
    </row>
    <row r="169" spans="10:10" ht="14.25" customHeight="1" x14ac:dyDescent="0.25">
      <c r="J169" s="67"/>
    </row>
    <row r="170" spans="10:10" ht="14.25" customHeight="1" x14ac:dyDescent="0.25">
      <c r="J170" s="67"/>
    </row>
    <row r="171" spans="10:10" ht="14.25" customHeight="1" x14ac:dyDescent="0.25">
      <c r="J171" s="67"/>
    </row>
    <row r="172" spans="10:10" ht="14.25" customHeight="1" x14ac:dyDescent="0.25">
      <c r="J172" s="67"/>
    </row>
    <row r="173" spans="10:10" ht="14.25" customHeight="1" x14ac:dyDescent="0.25">
      <c r="J173" s="67"/>
    </row>
    <row r="174" spans="10:10" ht="14.25" customHeight="1" x14ac:dyDescent="0.25">
      <c r="J174" s="67"/>
    </row>
    <row r="175" spans="10:10" ht="14.25" customHeight="1" x14ac:dyDescent="0.25">
      <c r="J175" s="67"/>
    </row>
    <row r="176" spans="10:10" ht="14.25" customHeight="1" x14ac:dyDescent="0.25">
      <c r="J176" s="67"/>
    </row>
    <row r="177" spans="10:10" ht="14.25" customHeight="1" x14ac:dyDescent="0.25">
      <c r="J177" s="67"/>
    </row>
    <row r="178" spans="10:10" ht="14.25" customHeight="1" x14ac:dyDescent="0.25">
      <c r="J178" s="67"/>
    </row>
    <row r="179" spans="10:10" ht="14.25" customHeight="1" x14ac:dyDescent="0.25">
      <c r="J179" s="67"/>
    </row>
    <row r="180" spans="10:10" ht="14.25" customHeight="1" x14ac:dyDescent="0.25">
      <c r="J180" s="67"/>
    </row>
    <row r="181" spans="10:10" ht="14.25" customHeight="1" x14ac:dyDescent="0.25">
      <c r="J181" s="67"/>
    </row>
    <row r="182" spans="10:10" ht="14.25" customHeight="1" x14ac:dyDescent="0.25">
      <c r="J182" s="67"/>
    </row>
    <row r="183" spans="10:10" ht="14.25" customHeight="1" x14ac:dyDescent="0.25">
      <c r="J183" s="67"/>
    </row>
    <row r="184" spans="10:10" ht="14.25" customHeight="1" x14ac:dyDescent="0.25">
      <c r="J184" s="67"/>
    </row>
    <row r="185" spans="10:10" ht="14.25" customHeight="1" x14ac:dyDescent="0.25">
      <c r="J185" s="67"/>
    </row>
    <row r="186" spans="10:10" ht="14.25" customHeight="1" x14ac:dyDescent="0.25">
      <c r="J186" s="67"/>
    </row>
    <row r="187" spans="10:10" ht="14.25" customHeight="1" x14ac:dyDescent="0.25">
      <c r="J187" s="67"/>
    </row>
    <row r="188" spans="10:10" ht="14.25" customHeight="1" x14ac:dyDescent="0.25">
      <c r="J188" s="67"/>
    </row>
    <row r="189" spans="10:10" ht="14.25" customHeight="1" x14ac:dyDescent="0.25">
      <c r="J189" s="67"/>
    </row>
    <row r="190" spans="10:10" ht="14.25" customHeight="1" x14ac:dyDescent="0.25">
      <c r="J190" s="67"/>
    </row>
    <row r="191" spans="10:10" ht="14.25" customHeight="1" x14ac:dyDescent="0.25">
      <c r="J191" s="67"/>
    </row>
    <row r="192" spans="10:10" ht="14.25" customHeight="1" x14ac:dyDescent="0.25">
      <c r="J192" s="67"/>
    </row>
    <row r="193" spans="10:10" ht="14.25" customHeight="1" x14ac:dyDescent="0.25">
      <c r="J193" s="67"/>
    </row>
    <row r="194" spans="10:10" ht="14.25" customHeight="1" x14ac:dyDescent="0.25">
      <c r="J194" s="67"/>
    </row>
    <row r="195" spans="10:10" ht="14.25" customHeight="1" x14ac:dyDescent="0.25">
      <c r="J195" s="67"/>
    </row>
    <row r="196" spans="10:10" ht="14.25" customHeight="1" x14ac:dyDescent="0.25">
      <c r="J196" s="67"/>
    </row>
    <row r="197" spans="10:10" ht="14.25" customHeight="1" x14ac:dyDescent="0.25">
      <c r="J197" s="67"/>
    </row>
    <row r="198" spans="10:10" ht="14.25" customHeight="1" x14ac:dyDescent="0.25">
      <c r="J198" s="67"/>
    </row>
    <row r="199" spans="10:10" ht="14.25" customHeight="1" x14ac:dyDescent="0.25">
      <c r="J199" s="67"/>
    </row>
    <row r="200" spans="10:10" ht="14.25" customHeight="1" x14ac:dyDescent="0.25">
      <c r="J200" s="67"/>
    </row>
    <row r="201" spans="10:10" ht="14.25" customHeight="1" x14ac:dyDescent="0.25">
      <c r="J201" s="67"/>
    </row>
    <row r="202" spans="10:10" ht="14.25" customHeight="1" x14ac:dyDescent="0.25">
      <c r="J202" s="67"/>
    </row>
    <row r="203" spans="10:10" ht="14.25" customHeight="1" x14ac:dyDescent="0.25">
      <c r="J203" s="67"/>
    </row>
    <row r="204" spans="10:10" ht="14.25" customHeight="1" x14ac:dyDescent="0.25">
      <c r="J204" s="67"/>
    </row>
    <row r="205" spans="10:10" ht="14.25" customHeight="1" x14ac:dyDescent="0.25">
      <c r="J205" s="67"/>
    </row>
    <row r="206" spans="10:10" ht="14.25" customHeight="1" x14ac:dyDescent="0.25">
      <c r="J206" s="67"/>
    </row>
    <row r="207" spans="10:10" ht="14.25" customHeight="1" x14ac:dyDescent="0.25">
      <c r="J207" s="67"/>
    </row>
    <row r="208" spans="10:10" ht="14.25" customHeight="1" x14ac:dyDescent="0.25">
      <c r="J208" s="67"/>
    </row>
    <row r="209" spans="10:10" ht="14.25" customHeight="1" x14ac:dyDescent="0.25">
      <c r="J209" s="67"/>
    </row>
    <row r="210" spans="10:10" ht="14.25" customHeight="1" x14ac:dyDescent="0.25">
      <c r="J210" s="67"/>
    </row>
    <row r="211" spans="10:10" ht="14.25" customHeight="1" x14ac:dyDescent="0.25">
      <c r="J211" s="67"/>
    </row>
    <row r="212" spans="10:10" ht="14.25" customHeight="1" x14ac:dyDescent="0.25">
      <c r="J212" s="67"/>
    </row>
    <row r="213" spans="10:10" ht="14.25" customHeight="1" x14ac:dyDescent="0.25">
      <c r="J213" s="67"/>
    </row>
    <row r="214" spans="10:10" ht="14.25" customHeight="1" x14ac:dyDescent="0.25">
      <c r="J214" s="67"/>
    </row>
    <row r="215" spans="10:10" ht="14.25" customHeight="1" x14ac:dyDescent="0.25">
      <c r="J215" s="67"/>
    </row>
    <row r="216" spans="10:10" ht="14.25" customHeight="1" x14ac:dyDescent="0.25">
      <c r="J216" s="67"/>
    </row>
    <row r="217" spans="10:10" ht="14.25" customHeight="1" x14ac:dyDescent="0.25">
      <c r="J217" s="67"/>
    </row>
    <row r="218" spans="10:10" ht="14.25" customHeight="1" x14ac:dyDescent="0.25">
      <c r="J218" s="67"/>
    </row>
    <row r="219" spans="10:10" ht="14.25" customHeight="1" x14ac:dyDescent="0.25">
      <c r="J219" s="67"/>
    </row>
    <row r="220" spans="10:10" ht="14.25" customHeight="1" x14ac:dyDescent="0.25">
      <c r="J220" s="67"/>
    </row>
    <row r="221" spans="10:10" ht="14.25" customHeight="1" x14ac:dyDescent="0.25">
      <c r="J221" s="67"/>
    </row>
    <row r="222" spans="10:10" ht="14.25" customHeight="1" x14ac:dyDescent="0.25">
      <c r="J222" s="67"/>
    </row>
    <row r="223" spans="10:10" ht="14.25" customHeight="1" x14ac:dyDescent="0.25">
      <c r="J223" s="67"/>
    </row>
    <row r="224" spans="10:10" ht="14.25" customHeight="1" x14ac:dyDescent="0.25">
      <c r="J224" s="67"/>
    </row>
    <row r="225" spans="10:10" ht="14.25" customHeight="1" x14ac:dyDescent="0.25">
      <c r="J225" s="67"/>
    </row>
    <row r="226" spans="10:10" ht="14.25" customHeight="1" x14ac:dyDescent="0.25">
      <c r="J226" s="67"/>
    </row>
    <row r="227" spans="10:10" ht="14.25" customHeight="1" x14ac:dyDescent="0.25">
      <c r="J227" s="67"/>
    </row>
    <row r="228" spans="10:10" ht="14.25" customHeight="1" x14ac:dyDescent="0.25">
      <c r="J228" s="67"/>
    </row>
    <row r="229" spans="10:10" ht="14.25" customHeight="1" x14ac:dyDescent="0.25">
      <c r="J229" s="67"/>
    </row>
    <row r="230" spans="10:10" ht="14.25" customHeight="1" x14ac:dyDescent="0.25">
      <c r="J230" s="67"/>
    </row>
    <row r="231" spans="10:10" ht="14.25" customHeight="1" x14ac:dyDescent="0.25">
      <c r="J231" s="67"/>
    </row>
    <row r="232" spans="10:10" ht="14.25" customHeight="1" x14ac:dyDescent="0.25">
      <c r="J232" s="67"/>
    </row>
    <row r="233" spans="10:10" ht="14.25" customHeight="1" x14ac:dyDescent="0.25">
      <c r="J233" s="67"/>
    </row>
    <row r="234" spans="10:10" ht="14.25" customHeight="1" x14ac:dyDescent="0.25">
      <c r="J234" s="67"/>
    </row>
    <row r="235" spans="10:10" ht="14.25" customHeight="1" x14ac:dyDescent="0.25">
      <c r="J235" s="67"/>
    </row>
    <row r="236" spans="10:10" ht="14.25" customHeight="1" x14ac:dyDescent="0.25">
      <c r="J236" s="67"/>
    </row>
    <row r="237" spans="10:10" ht="14.25" customHeight="1" x14ac:dyDescent="0.25">
      <c r="J237" s="67"/>
    </row>
    <row r="238" spans="10:10" ht="14.25" customHeight="1" x14ac:dyDescent="0.25">
      <c r="J238" s="67"/>
    </row>
    <row r="239" spans="10:10" ht="14.25" customHeight="1" x14ac:dyDescent="0.25">
      <c r="J239" s="67"/>
    </row>
    <row r="240" spans="10:10" ht="14.25" customHeight="1" x14ac:dyDescent="0.25">
      <c r="J240" s="67"/>
    </row>
    <row r="241" spans="10:10" ht="14.25" customHeight="1" x14ac:dyDescent="0.25">
      <c r="J241" s="67"/>
    </row>
    <row r="242" spans="10:10" ht="14.25" customHeight="1" x14ac:dyDescent="0.25">
      <c r="J242" s="67"/>
    </row>
    <row r="243" spans="10:10" ht="14.25" customHeight="1" x14ac:dyDescent="0.25">
      <c r="J243" s="67"/>
    </row>
    <row r="244" spans="10:10" ht="14.25" customHeight="1" x14ac:dyDescent="0.25">
      <c r="J244" s="67"/>
    </row>
    <row r="245" spans="10:10" ht="14.25" customHeight="1" x14ac:dyDescent="0.25">
      <c r="J245" s="67"/>
    </row>
    <row r="246" spans="10:10" ht="14.25" customHeight="1" x14ac:dyDescent="0.25">
      <c r="J246" s="67"/>
    </row>
    <row r="247" spans="10:10" ht="14.25" customHeight="1" x14ac:dyDescent="0.25">
      <c r="J247" s="67"/>
    </row>
    <row r="248" spans="10:10" ht="14.25" customHeight="1" x14ac:dyDescent="0.25">
      <c r="J248" s="67"/>
    </row>
    <row r="249" spans="10:10" ht="14.25" customHeight="1" x14ac:dyDescent="0.25">
      <c r="J249" s="67"/>
    </row>
    <row r="250" spans="10:10" ht="14.25" customHeight="1" x14ac:dyDescent="0.25">
      <c r="J250" s="67"/>
    </row>
    <row r="251" spans="10:10" ht="14.25" customHeight="1" x14ac:dyDescent="0.25">
      <c r="J251" s="67"/>
    </row>
    <row r="252" spans="10:10" ht="14.25" customHeight="1" x14ac:dyDescent="0.25">
      <c r="J252" s="67"/>
    </row>
    <row r="253" spans="10:10" ht="14.25" customHeight="1" x14ac:dyDescent="0.25">
      <c r="J253" s="67"/>
    </row>
    <row r="254" spans="10:10" ht="14.25" customHeight="1" x14ac:dyDescent="0.25">
      <c r="J254" s="67"/>
    </row>
    <row r="255" spans="10:10" ht="14.25" customHeight="1" x14ac:dyDescent="0.25">
      <c r="J255" s="67"/>
    </row>
    <row r="256" spans="10:10" ht="14.25" customHeight="1" x14ac:dyDescent="0.25">
      <c r="J256" s="67"/>
    </row>
    <row r="257" spans="10:10" ht="14.25" customHeight="1" x14ac:dyDescent="0.25">
      <c r="J257" s="67"/>
    </row>
    <row r="258" spans="10:10" ht="14.25" customHeight="1" x14ac:dyDescent="0.25">
      <c r="J258" s="67"/>
    </row>
    <row r="259" spans="10:10" ht="14.25" customHeight="1" x14ac:dyDescent="0.25">
      <c r="J259" s="67"/>
    </row>
    <row r="260" spans="10:10" ht="14.25" customHeight="1" x14ac:dyDescent="0.25">
      <c r="J260" s="67"/>
    </row>
    <row r="261" spans="10:10" ht="14.25" customHeight="1" x14ac:dyDescent="0.25">
      <c r="J261" s="67"/>
    </row>
    <row r="262" spans="10:10" ht="14.25" customHeight="1" x14ac:dyDescent="0.25">
      <c r="J262" s="67"/>
    </row>
    <row r="263" spans="10:10" ht="14.25" customHeight="1" x14ac:dyDescent="0.25">
      <c r="J263" s="67"/>
    </row>
    <row r="264" spans="10:10" ht="14.25" customHeight="1" x14ac:dyDescent="0.25">
      <c r="J264" s="67"/>
    </row>
    <row r="265" spans="10:10" ht="14.25" customHeight="1" x14ac:dyDescent="0.25">
      <c r="J265" s="67"/>
    </row>
    <row r="266" spans="10:10" ht="14.25" customHeight="1" x14ac:dyDescent="0.25">
      <c r="J266" s="67"/>
    </row>
    <row r="267" spans="10:10" ht="14.25" customHeight="1" x14ac:dyDescent="0.25">
      <c r="J267" s="67"/>
    </row>
    <row r="268" spans="10:10" ht="14.25" customHeight="1" x14ac:dyDescent="0.25">
      <c r="J268" s="67"/>
    </row>
    <row r="269" spans="10:10" ht="14.25" customHeight="1" x14ac:dyDescent="0.25">
      <c r="J269" s="67"/>
    </row>
    <row r="270" spans="10:10" ht="14.25" customHeight="1" x14ac:dyDescent="0.25">
      <c r="J270" s="67"/>
    </row>
    <row r="271" spans="10:10" ht="14.25" customHeight="1" x14ac:dyDescent="0.25">
      <c r="J271" s="67"/>
    </row>
    <row r="272" spans="10:10" ht="14.25" customHeight="1" x14ac:dyDescent="0.25">
      <c r="J272" s="67"/>
    </row>
    <row r="273" spans="10:10" ht="14.25" customHeight="1" x14ac:dyDescent="0.25">
      <c r="J273" s="67"/>
    </row>
    <row r="274" spans="10:10" ht="14.25" customHeight="1" x14ac:dyDescent="0.25">
      <c r="J274" s="67"/>
    </row>
    <row r="275" spans="10:10" ht="14.25" customHeight="1" x14ac:dyDescent="0.25">
      <c r="J275" s="67"/>
    </row>
    <row r="276" spans="10:10" ht="14.25" customHeight="1" x14ac:dyDescent="0.25">
      <c r="J276" s="67"/>
    </row>
    <row r="277" spans="10:10" ht="14.25" customHeight="1" x14ac:dyDescent="0.25">
      <c r="J277" s="67"/>
    </row>
    <row r="278" spans="10:10" ht="14.25" customHeight="1" x14ac:dyDescent="0.25">
      <c r="J278" s="67"/>
    </row>
    <row r="279" spans="10:10" ht="14.25" customHeight="1" x14ac:dyDescent="0.25">
      <c r="J279" s="67"/>
    </row>
    <row r="280" spans="10:10" ht="14.25" customHeight="1" x14ac:dyDescent="0.25">
      <c r="J280" s="67"/>
    </row>
    <row r="281" spans="10:10" ht="14.25" customHeight="1" x14ac:dyDescent="0.25">
      <c r="J281" s="67"/>
    </row>
    <row r="282" spans="10:10" ht="14.25" customHeight="1" x14ac:dyDescent="0.25">
      <c r="J282" s="67"/>
    </row>
    <row r="283" spans="10:10" ht="14.25" customHeight="1" x14ac:dyDescent="0.25">
      <c r="J283" s="67"/>
    </row>
    <row r="284" spans="10:10" ht="14.25" customHeight="1" x14ac:dyDescent="0.25">
      <c r="J284" s="67"/>
    </row>
    <row r="285" spans="10:10" ht="14.25" customHeight="1" x14ac:dyDescent="0.25">
      <c r="J285" s="67"/>
    </row>
    <row r="286" spans="10:10" ht="14.25" customHeight="1" x14ac:dyDescent="0.25">
      <c r="J286" s="67"/>
    </row>
    <row r="287" spans="10:10" ht="14.25" customHeight="1" x14ac:dyDescent="0.25">
      <c r="J287" s="67"/>
    </row>
    <row r="288" spans="10:10" ht="14.25" customHeight="1" x14ac:dyDescent="0.25">
      <c r="J288" s="67"/>
    </row>
    <row r="289" spans="10:10" ht="14.25" customHeight="1" x14ac:dyDescent="0.25">
      <c r="J289" s="67"/>
    </row>
    <row r="290" spans="10:10" ht="14.25" customHeight="1" x14ac:dyDescent="0.25">
      <c r="J290" s="67"/>
    </row>
    <row r="291" spans="10:10" ht="14.25" customHeight="1" x14ac:dyDescent="0.25">
      <c r="J291" s="67"/>
    </row>
    <row r="292" spans="10:10" ht="14.25" customHeight="1" x14ac:dyDescent="0.25">
      <c r="J292" s="67"/>
    </row>
    <row r="293" spans="10:10" ht="14.25" customHeight="1" x14ac:dyDescent="0.25">
      <c r="J293" s="67"/>
    </row>
    <row r="294" spans="10:10" ht="14.25" customHeight="1" x14ac:dyDescent="0.25">
      <c r="J294" s="67"/>
    </row>
    <row r="295" spans="10:10" ht="14.25" customHeight="1" x14ac:dyDescent="0.25">
      <c r="J295" s="67"/>
    </row>
    <row r="296" spans="10:10" ht="14.25" customHeight="1" x14ac:dyDescent="0.25">
      <c r="J296" s="67"/>
    </row>
    <row r="297" spans="10:10" ht="14.25" customHeight="1" x14ac:dyDescent="0.25">
      <c r="J297" s="67"/>
    </row>
    <row r="298" spans="10:10" ht="14.25" customHeight="1" x14ac:dyDescent="0.25">
      <c r="J298" s="67"/>
    </row>
    <row r="299" spans="10:10" ht="14.25" customHeight="1" x14ac:dyDescent="0.25">
      <c r="J299" s="67"/>
    </row>
    <row r="300" spans="10:10" ht="14.25" customHeight="1" x14ac:dyDescent="0.25">
      <c r="J300" s="67"/>
    </row>
    <row r="301" spans="10:10" ht="14.25" customHeight="1" x14ac:dyDescent="0.25">
      <c r="J301" s="67"/>
    </row>
    <row r="302" spans="10:10" ht="14.25" customHeight="1" x14ac:dyDescent="0.25">
      <c r="J302" s="67"/>
    </row>
    <row r="303" spans="10:10" ht="14.25" customHeight="1" x14ac:dyDescent="0.25">
      <c r="J303" s="67"/>
    </row>
    <row r="304" spans="10:10" ht="14.25" customHeight="1" x14ac:dyDescent="0.25">
      <c r="J304" s="67"/>
    </row>
    <row r="305" spans="10:10" ht="14.25" customHeight="1" x14ac:dyDescent="0.25">
      <c r="J305" s="67"/>
    </row>
    <row r="306" spans="10:10" ht="14.25" customHeight="1" x14ac:dyDescent="0.25">
      <c r="J306" s="67"/>
    </row>
    <row r="307" spans="10:10" ht="14.25" customHeight="1" x14ac:dyDescent="0.25">
      <c r="J307" s="67"/>
    </row>
    <row r="308" spans="10:10" ht="14.25" customHeight="1" x14ac:dyDescent="0.25">
      <c r="J308" s="67"/>
    </row>
    <row r="309" spans="10:10" ht="14.25" customHeight="1" x14ac:dyDescent="0.25">
      <c r="J309" s="67"/>
    </row>
    <row r="310" spans="10:10" ht="14.25" customHeight="1" x14ac:dyDescent="0.25">
      <c r="J310" s="67"/>
    </row>
    <row r="311" spans="10:10" ht="14.25" customHeight="1" x14ac:dyDescent="0.25">
      <c r="J311" s="67"/>
    </row>
    <row r="312" spans="10:10" ht="14.25" customHeight="1" x14ac:dyDescent="0.25">
      <c r="J312" s="67"/>
    </row>
    <row r="313" spans="10:10" ht="14.25" customHeight="1" x14ac:dyDescent="0.25">
      <c r="J313" s="67"/>
    </row>
    <row r="314" spans="10:10" ht="14.25" customHeight="1" x14ac:dyDescent="0.25">
      <c r="J314" s="67"/>
    </row>
    <row r="315" spans="10:10" ht="14.25" customHeight="1" x14ac:dyDescent="0.25">
      <c r="J315" s="67"/>
    </row>
    <row r="316" spans="10:10" ht="14.25" customHeight="1" x14ac:dyDescent="0.25">
      <c r="J316" s="67"/>
    </row>
    <row r="317" spans="10:10" ht="14.25" customHeight="1" x14ac:dyDescent="0.25">
      <c r="J317" s="67"/>
    </row>
    <row r="318" spans="10:10" ht="14.25" customHeight="1" x14ac:dyDescent="0.25">
      <c r="J318" s="67"/>
    </row>
    <row r="319" spans="10:10" ht="14.25" customHeight="1" x14ac:dyDescent="0.25">
      <c r="J319" s="67"/>
    </row>
    <row r="320" spans="10:10" ht="14.25" customHeight="1" x14ac:dyDescent="0.25">
      <c r="J320" s="67"/>
    </row>
    <row r="321" spans="10:10" ht="14.25" customHeight="1" x14ac:dyDescent="0.25">
      <c r="J321" s="67"/>
    </row>
    <row r="322" spans="10:10" ht="14.25" customHeight="1" x14ac:dyDescent="0.25">
      <c r="J322" s="67"/>
    </row>
    <row r="323" spans="10:10" ht="14.25" customHeight="1" x14ac:dyDescent="0.25">
      <c r="J323" s="67"/>
    </row>
    <row r="324" spans="10:10" ht="14.25" customHeight="1" x14ac:dyDescent="0.25">
      <c r="J324" s="67"/>
    </row>
    <row r="325" spans="10:10" ht="14.25" customHeight="1" x14ac:dyDescent="0.25">
      <c r="J325" s="67"/>
    </row>
    <row r="326" spans="10:10" ht="14.25" customHeight="1" x14ac:dyDescent="0.25">
      <c r="J326" s="67"/>
    </row>
    <row r="327" spans="10:10" ht="14.25" customHeight="1" x14ac:dyDescent="0.25">
      <c r="J327" s="67"/>
    </row>
    <row r="328" spans="10:10" ht="14.25" customHeight="1" x14ac:dyDescent="0.25">
      <c r="J328" s="67"/>
    </row>
    <row r="329" spans="10:10" ht="14.25" customHeight="1" x14ac:dyDescent="0.25">
      <c r="J329" s="67"/>
    </row>
    <row r="330" spans="10:10" ht="14.25" customHeight="1" x14ac:dyDescent="0.25">
      <c r="J330" s="67"/>
    </row>
    <row r="331" spans="10:10" ht="14.25" customHeight="1" x14ac:dyDescent="0.25">
      <c r="J331" s="67"/>
    </row>
    <row r="332" spans="10:10" ht="14.25" customHeight="1" x14ac:dyDescent="0.25">
      <c r="J332" s="67"/>
    </row>
    <row r="333" spans="10:10" ht="14.25" customHeight="1" x14ac:dyDescent="0.25">
      <c r="J333" s="67"/>
    </row>
    <row r="334" spans="10:10" ht="14.25" customHeight="1" x14ac:dyDescent="0.25">
      <c r="J334" s="67"/>
    </row>
    <row r="335" spans="10:10" ht="14.25" customHeight="1" x14ac:dyDescent="0.25">
      <c r="J335" s="67"/>
    </row>
    <row r="336" spans="10:10" ht="14.25" customHeight="1" x14ac:dyDescent="0.25">
      <c r="J336" s="67"/>
    </row>
    <row r="337" spans="10:10" ht="14.25" customHeight="1" x14ac:dyDescent="0.25">
      <c r="J337" s="67"/>
    </row>
    <row r="338" spans="10:10" ht="14.25" customHeight="1" x14ac:dyDescent="0.25">
      <c r="J338" s="67"/>
    </row>
    <row r="339" spans="10:10" ht="14.25" customHeight="1" x14ac:dyDescent="0.25">
      <c r="J339" s="67"/>
    </row>
    <row r="340" spans="10:10" ht="14.25" customHeight="1" x14ac:dyDescent="0.25">
      <c r="J340" s="67"/>
    </row>
    <row r="341" spans="10:10" ht="14.25" customHeight="1" x14ac:dyDescent="0.25">
      <c r="J341" s="67"/>
    </row>
    <row r="342" spans="10:10" ht="14.25" customHeight="1" x14ac:dyDescent="0.25">
      <c r="J342" s="67"/>
    </row>
    <row r="343" spans="10:10" ht="14.25" customHeight="1" x14ac:dyDescent="0.25">
      <c r="J343" s="67"/>
    </row>
    <row r="344" spans="10:10" ht="14.25" customHeight="1" x14ac:dyDescent="0.25">
      <c r="J344" s="67"/>
    </row>
    <row r="345" spans="10:10" ht="14.25" customHeight="1" x14ac:dyDescent="0.25">
      <c r="J345" s="67"/>
    </row>
    <row r="346" spans="10:10" ht="14.25" customHeight="1" x14ac:dyDescent="0.25">
      <c r="J346" s="67"/>
    </row>
    <row r="347" spans="10:10" ht="14.25" customHeight="1" x14ac:dyDescent="0.25">
      <c r="J347" s="67"/>
    </row>
    <row r="348" spans="10:10" ht="14.25" customHeight="1" x14ac:dyDescent="0.25">
      <c r="J348" s="67"/>
    </row>
    <row r="349" spans="10:10" ht="14.25" customHeight="1" x14ac:dyDescent="0.25">
      <c r="J349" s="67"/>
    </row>
    <row r="350" spans="10:10" ht="14.25" customHeight="1" x14ac:dyDescent="0.25">
      <c r="J350" s="67"/>
    </row>
    <row r="351" spans="10:10" ht="14.25" customHeight="1" x14ac:dyDescent="0.25">
      <c r="J351" s="67"/>
    </row>
    <row r="352" spans="10:10" ht="14.25" customHeight="1" x14ac:dyDescent="0.25">
      <c r="J352" s="67"/>
    </row>
    <row r="353" spans="10:10" ht="14.25" customHeight="1" x14ac:dyDescent="0.25">
      <c r="J353" s="67"/>
    </row>
    <row r="354" spans="10:10" ht="14.25" customHeight="1" x14ac:dyDescent="0.25">
      <c r="J354" s="67"/>
    </row>
    <row r="355" spans="10:10" ht="14.25" customHeight="1" x14ac:dyDescent="0.25">
      <c r="J355" s="67"/>
    </row>
    <row r="356" spans="10:10" ht="14.25" customHeight="1" x14ac:dyDescent="0.25">
      <c r="J356" s="67"/>
    </row>
    <row r="357" spans="10:10" ht="14.25" customHeight="1" x14ac:dyDescent="0.25">
      <c r="J357" s="67"/>
    </row>
    <row r="358" spans="10:10" ht="14.25" customHeight="1" x14ac:dyDescent="0.25">
      <c r="J358" s="67"/>
    </row>
    <row r="359" spans="10:10" ht="14.25" customHeight="1" x14ac:dyDescent="0.25">
      <c r="J359" s="67"/>
    </row>
    <row r="360" spans="10:10" ht="14.25" customHeight="1" x14ac:dyDescent="0.25">
      <c r="J360" s="67"/>
    </row>
    <row r="361" spans="10:10" ht="14.25" customHeight="1" x14ac:dyDescent="0.25">
      <c r="J361" s="67"/>
    </row>
    <row r="362" spans="10:10" ht="14.25" customHeight="1" x14ac:dyDescent="0.25">
      <c r="J362" s="67"/>
    </row>
    <row r="363" spans="10:10" ht="14.25" customHeight="1" x14ac:dyDescent="0.25">
      <c r="J363" s="67"/>
    </row>
    <row r="364" spans="10:10" ht="14.25" customHeight="1" x14ac:dyDescent="0.25">
      <c r="J364" s="67"/>
    </row>
    <row r="365" spans="10:10" ht="14.25" customHeight="1" x14ac:dyDescent="0.25">
      <c r="J365" s="67"/>
    </row>
    <row r="366" spans="10:10" ht="14.25" customHeight="1" x14ac:dyDescent="0.25">
      <c r="J366" s="67"/>
    </row>
    <row r="367" spans="10:10" ht="14.25" customHeight="1" x14ac:dyDescent="0.25">
      <c r="J367" s="67"/>
    </row>
    <row r="368" spans="10:10" ht="14.25" customHeight="1" x14ac:dyDescent="0.25">
      <c r="J368" s="67"/>
    </row>
    <row r="369" spans="10:10" ht="14.25" customHeight="1" x14ac:dyDescent="0.25">
      <c r="J369" s="67"/>
    </row>
    <row r="370" spans="10:10" ht="14.25" customHeight="1" x14ac:dyDescent="0.25">
      <c r="J370" s="67"/>
    </row>
    <row r="371" spans="10:10" ht="14.25" customHeight="1" x14ac:dyDescent="0.25">
      <c r="J371" s="67"/>
    </row>
    <row r="372" spans="10:10" ht="14.25" customHeight="1" x14ac:dyDescent="0.25">
      <c r="J372" s="67"/>
    </row>
    <row r="373" spans="10:10" ht="14.25" customHeight="1" x14ac:dyDescent="0.25">
      <c r="J373" s="67"/>
    </row>
    <row r="374" spans="10:10" ht="14.25" customHeight="1" x14ac:dyDescent="0.25">
      <c r="J374" s="67"/>
    </row>
    <row r="375" spans="10:10" ht="14.25" customHeight="1" x14ac:dyDescent="0.25">
      <c r="J375" s="67"/>
    </row>
    <row r="376" spans="10:10" ht="14.25" customHeight="1" x14ac:dyDescent="0.25">
      <c r="J376" s="67"/>
    </row>
    <row r="377" spans="10:10" ht="14.25" customHeight="1" x14ac:dyDescent="0.25">
      <c r="J377" s="67"/>
    </row>
    <row r="378" spans="10:10" ht="14.25" customHeight="1" x14ac:dyDescent="0.25">
      <c r="J378" s="67"/>
    </row>
    <row r="379" spans="10:10" ht="14.25" customHeight="1" x14ac:dyDescent="0.25">
      <c r="J379" s="67"/>
    </row>
    <row r="380" spans="10:10" ht="14.25" customHeight="1" x14ac:dyDescent="0.25">
      <c r="J380" s="67"/>
    </row>
    <row r="381" spans="10:10" ht="14.25" customHeight="1" x14ac:dyDescent="0.25">
      <c r="J381" s="67"/>
    </row>
    <row r="382" spans="10:10" ht="14.25" customHeight="1" x14ac:dyDescent="0.25">
      <c r="J382" s="67"/>
    </row>
    <row r="383" spans="10:10" ht="14.25" customHeight="1" x14ac:dyDescent="0.25">
      <c r="J383" s="67"/>
    </row>
    <row r="384" spans="10:10" ht="14.25" customHeight="1" x14ac:dyDescent="0.25">
      <c r="J384" s="67"/>
    </row>
    <row r="385" spans="10:10" ht="14.25" customHeight="1" x14ac:dyDescent="0.25">
      <c r="J385" s="67"/>
    </row>
    <row r="386" spans="10:10" ht="14.25" customHeight="1" x14ac:dyDescent="0.25">
      <c r="J386" s="67"/>
    </row>
    <row r="387" spans="10:10" ht="14.25" customHeight="1" x14ac:dyDescent="0.25">
      <c r="J387" s="67"/>
    </row>
    <row r="388" spans="10:10" ht="14.25" customHeight="1" x14ac:dyDescent="0.25">
      <c r="J388" s="67"/>
    </row>
    <row r="389" spans="10:10" ht="14.25" customHeight="1" x14ac:dyDescent="0.25">
      <c r="J389" s="67"/>
    </row>
    <row r="390" spans="10:10" ht="14.25" customHeight="1" x14ac:dyDescent="0.25">
      <c r="J390" s="67"/>
    </row>
    <row r="391" spans="10:10" ht="14.25" customHeight="1" x14ac:dyDescent="0.25">
      <c r="J391" s="67"/>
    </row>
    <row r="392" spans="10:10" ht="14.25" customHeight="1" x14ac:dyDescent="0.25">
      <c r="J392" s="67"/>
    </row>
    <row r="393" spans="10:10" ht="14.25" customHeight="1" x14ac:dyDescent="0.25">
      <c r="J393" s="67"/>
    </row>
    <row r="394" spans="10:10" ht="14.25" customHeight="1" x14ac:dyDescent="0.25">
      <c r="J394" s="67"/>
    </row>
    <row r="395" spans="10:10" ht="14.25" customHeight="1" x14ac:dyDescent="0.25">
      <c r="J395" s="67"/>
    </row>
    <row r="396" spans="10:10" ht="14.25" customHeight="1" x14ac:dyDescent="0.25">
      <c r="J396" s="67"/>
    </row>
    <row r="397" spans="10:10" ht="14.25" customHeight="1" x14ac:dyDescent="0.25">
      <c r="J397" s="67"/>
    </row>
    <row r="398" spans="10:10" ht="14.25" customHeight="1" x14ac:dyDescent="0.25">
      <c r="J398" s="67"/>
    </row>
    <row r="399" spans="10:10" ht="14.25" customHeight="1" x14ac:dyDescent="0.25">
      <c r="J399" s="67"/>
    </row>
    <row r="400" spans="10:10" ht="14.25" customHeight="1" x14ac:dyDescent="0.25">
      <c r="J400" s="67"/>
    </row>
    <row r="401" spans="10:10" ht="14.25" customHeight="1" x14ac:dyDescent="0.25">
      <c r="J401" s="67"/>
    </row>
    <row r="402" spans="10:10" ht="14.25" customHeight="1" x14ac:dyDescent="0.25">
      <c r="J402" s="67"/>
    </row>
    <row r="403" spans="10:10" ht="14.25" customHeight="1" x14ac:dyDescent="0.25">
      <c r="J403" s="67"/>
    </row>
    <row r="404" spans="10:10" ht="14.25" customHeight="1" x14ac:dyDescent="0.25">
      <c r="J404" s="67"/>
    </row>
    <row r="405" spans="10:10" ht="14.25" customHeight="1" x14ac:dyDescent="0.25">
      <c r="J405" s="67"/>
    </row>
    <row r="406" spans="10:10" ht="14.25" customHeight="1" x14ac:dyDescent="0.25">
      <c r="J406" s="67"/>
    </row>
    <row r="407" spans="10:10" ht="14.25" customHeight="1" x14ac:dyDescent="0.25">
      <c r="J407" s="67"/>
    </row>
    <row r="408" spans="10:10" ht="14.25" customHeight="1" x14ac:dyDescent="0.25">
      <c r="J408" s="67"/>
    </row>
    <row r="409" spans="10:10" ht="14.25" customHeight="1" x14ac:dyDescent="0.25">
      <c r="J409" s="67"/>
    </row>
    <row r="410" spans="10:10" ht="14.25" customHeight="1" x14ac:dyDescent="0.25">
      <c r="J410" s="67"/>
    </row>
    <row r="411" spans="10:10" ht="14.25" customHeight="1" x14ac:dyDescent="0.25">
      <c r="J411" s="67"/>
    </row>
    <row r="412" spans="10:10" ht="14.25" customHeight="1" x14ac:dyDescent="0.25">
      <c r="J412" s="67"/>
    </row>
    <row r="413" spans="10:10" ht="14.25" customHeight="1" x14ac:dyDescent="0.25">
      <c r="J413" s="67"/>
    </row>
    <row r="414" spans="10:10" ht="14.25" customHeight="1" x14ac:dyDescent="0.25">
      <c r="J414" s="67"/>
    </row>
    <row r="415" spans="10:10" ht="14.25" customHeight="1" x14ac:dyDescent="0.25">
      <c r="J415" s="67"/>
    </row>
    <row r="416" spans="10:10" ht="14.25" customHeight="1" x14ac:dyDescent="0.25">
      <c r="J416" s="67"/>
    </row>
    <row r="417" spans="10:10" ht="14.25" customHeight="1" x14ac:dyDescent="0.25">
      <c r="J417" s="67"/>
    </row>
    <row r="418" spans="10:10" ht="14.25" customHeight="1" x14ac:dyDescent="0.25">
      <c r="J418" s="67"/>
    </row>
    <row r="419" spans="10:10" ht="14.25" customHeight="1" x14ac:dyDescent="0.25">
      <c r="J419" s="67"/>
    </row>
    <row r="420" spans="10:10" ht="14.25" customHeight="1" x14ac:dyDescent="0.25">
      <c r="J420" s="67"/>
    </row>
    <row r="421" spans="10:10" ht="14.25" customHeight="1" x14ac:dyDescent="0.25">
      <c r="J421" s="67"/>
    </row>
    <row r="422" spans="10:10" ht="14.25" customHeight="1" x14ac:dyDescent="0.25">
      <c r="J422" s="67"/>
    </row>
    <row r="423" spans="10:10" ht="14.25" customHeight="1" x14ac:dyDescent="0.25">
      <c r="J423" s="67"/>
    </row>
    <row r="424" spans="10:10" ht="14.25" customHeight="1" x14ac:dyDescent="0.25">
      <c r="J424" s="67"/>
    </row>
    <row r="425" spans="10:10" ht="14.25" customHeight="1" x14ac:dyDescent="0.25">
      <c r="J425" s="67"/>
    </row>
    <row r="426" spans="10:10" ht="14.25" customHeight="1" x14ac:dyDescent="0.25">
      <c r="J426" s="67"/>
    </row>
    <row r="427" spans="10:10" ht="14.25" customHeight="1" x14ac:dyDescent="0.25">
      <c r="J427" s="67"/>
    </row>
    <row r="428" spans="10:10" ht="14.25" customHeight="1" x14ac:dyDescent="0.25">
      <c r="J428" s="67"/>
    </row>
    <row r="429" spans="10:10" ht="14.25" customHeight="1" x14ac:dyDescent="0.25">
      <c r="J429" s="67"/>
    </row>
    <row r="430" spans="10:10" ht="14.25" customHeight="1" x14ac:dyDescent="0.25">
      <c r="J430" s="67"/>
    </row>
    <row r="431" spans="10:10" ht="14.25" customHeight="1" x14ac:dyDescent="0.25">
      <c r="J431" s="67"/>
    </row>
    <row r="432" spans="10:10" ht="14.25" customHeight="1" x14ac:dyDescent="0.25">
      <c r="J432" s="67"/>
    </row>
    <row r="433" spans="10:10" ht="14.25" customHeight="1" x14ac:dyDescent="0.25">
      <c r="J433" s="67"/>
    </row>
    <row r="434" spans="10:10" ht="14.25" customHeight="1" x14ac:dyDescent="0.25">
      <c r="J434" s="67"/>
    </row>
    <row r="435" spans="10:10" ht="14.25" customHeight="1" x14ac:dyDescent="0.25">
      <c r="J435" s="67"/>
    </row>
    <row r="436" spans="10:10" ht="14.25" customHeight="1" x14ac:dyDescent="0.25">
      <c r="J436" s="67"/>
    </row>
    <row r="437" spans="10:10" ht="14.25" customHeight="1" x14ac:dyDescent="0.25">
      <c r="J437" s="67"/>
    </row>
    <row r="438" spans="10:10" ht="14.25" customHeight="1" x14ac:dyDescent="0.25">
      <c r="J438" s="67"/>
    </row>
    <row r="439" spans="10:10" ht="14.25" customHeight="1" x14ac:dyDescent="0.25">
      <c r="J439" s="67"/>
    </row>
    <row r="440" spans="10:10" ht="14.25" customHeight="1" x14ac:dyDescent="0.25">
      <c r="J440" s="67"/>
    </row>
    <row r="441" spans="10:10" ht="14.25" customHeight="1" x14ac:dyDescent="0.25">
      <c r="J441" s="67"/>
    </row>
    <row r="442" spans="10:10" ht="14.25" customHeight="1" x14ac:dyDescent="0.25">
      <c r="J442" s="67"/>
    </row>
    <row r="443" spans="10:10" ht="14.25" customHeight="1" x14ac:dyDescent="0.25">
      <c r="J443" s="67"/>
    </row>
    <row r="444" spans="10:10" ht="14.25" customHeight="1" x14ac:dyDescent="0.25">
      <c r="J444" s="67"/>
    </row>
    <row r="445" spans="10:10" ht="14.25" customHeight="1" x14ac:dyDescent="0.25">
      <c r="J445" s="67"/>
    </row>
    <row r="446" spans="10:10" ht="14.25" customHeight="1" x14ac:dyDescent="0.25">
      <c r="J446" s="67"/>
    </row>
    <row r="447" spans="10:10" ht="14.25" customHeight="1" x14ac:dyDescent="0.25">
      <c r="J447" s="67"/>
    </row>
    <row r="448" spans="10:10" ht="14.25" customHeight="1" x14ac:dyDescent="0.25">
      <c r="J448" s="67"/>
    </row>
    <row r="449" spans="10:10" ht="14.25" customHeight="1" x14ac:dyDescent="0.25">
      <c r="J449" s="67"/>
    </row>
    <row r="450" spans="10:10" ht="14.25" customHeight="1" x14ac:dyDescent="0.25">
      <c r="J450" s="67"/>
    </row>
    <row r="451" spans="10:10" ht="14.25" customHeight="1" x14ac:dyDescent="0.25">
      <c r="J451" s="67"/>
    </row>
    <row r="452" spans="10:10" ht="14.25" customHeight="1" x14ac:dyDescent="0.25">
      <c r="J452" s="67"/>
    </row>
    <row r="453" spans="10:10" ht="14.25" customHeight="1" x14ac:dyDescent="0.25">
      <c r="J453" s="67"/>
    </row>
    <row r="454" spans="10:10" ht="14.25" customHeight="1" x14ac:dyDescent="0.25">
      <c r="J454" s="67"/>
    </row>
    <row r="455" spans="10:10" ht="14.25" customHeight="1" x14ac:dyDescent="0.25">
      <c r="J455" s="67"/>
    </row>
    <row r="456" spans="10:10" ht="14.25" customHeight="1" x14ac:dyDescent="0.25">
      <c r="J456" s="67"/>
    </row>
    <row r="457" spans="10:10" ht="14.25" customHeight="1" x14ac:dyDescent="0.25">
      <c r="J457" s="67"/>
    </row>
    <row r="458" spans="10:10" ht="14.25" customHeight="1" x14ac:dyDescent="0.25">
      <c r="J458" s="67"/>
    </row>
    <row r="459" spans="10:10" ht="14.25" customHeight="1" x14ac:dyDescent="0.25">
      <c r="J459" s="67"/>
    </row>
    <row r="460" spans="10:10" ht="14.25" customHeight="1" x14ac:dyDescent="0.25">
      <c r="J460" s="67"/>
    </row>
    <row r="461" spans="10:10" ht="14.25" customHeight="1" x14ac:dyDescent="0.25">
      <c r="J461" s="67"/>
    </row>
    <row r="462" spans="10:10" ht="14.25" customHeight="1" x14ac:dyDescent="0.25">
      <c r="J462" s="67"/>
    </row>
    <row r="463" spans="10:10" ht="14.25" customHeight="1" x14ac:dyDescent="0.25">
      <c r="J463" s="67"/>
    </row>
    <row r="464" spans="10:10" ht="14.25" customHeight="1" x14ac:dyDescent="0.25">
      <c r="J464" s="67"/>
    </row>
    <row r="465" spans="10:10" ht="14.25" customHeight="1" x14ac:dyDescent="0.25">
      <c r="J465" s="67"/>
    </row>
    <row r="466" spans="10:10" ht="14.25" customHeight="1" x14ac:dyDescent="0.25">
      <c r="J466" s="67"/>
    </row>
    <row r="467" spans="10:10" ht="14.25" customHeight="1" x14ac:dyDescent="0.25">
      <c r="J467" s="67"/>
    </row>
    <row r="468" spans="10:10" ht="14.25" customHeight="1" x14ac:dyDescent="0.25">
      <c r="J468" s="67"/>
    </row>
    <row r="469" spans="10:10" ht="14.25" customHeight="1" x14ac:dyDescent="0.25">
      <c r="J469" s="67"/>
    </row>
    <row r="470" spans="10:10" ht="14.25" customHeight="1" x14ac:dyDescent="0.25">
      <c r="J470" s="67"/>
    </row>
    <row r="471" spans="10:10" ht="14.25" customHeight="1" x14ac:dyDescent="0.25">
      <c r="J471" s="67"/>
    </row>
    <row r="472" spans="10:10" ht="14.25" customHeight="1" x14ac:dyDescent="0.25">
      <c r="J472" s="67"/>
    </row>
    <row r="473" spans="10:10" ht="14.25" customHeight="1" x14ac:dyDescent="0.25">
      <c r="J473" s="67"/>
    </row>
    <row r="474" spans="10:10" ht="14.25" customHeight="1" x14ac:dyDescent="0.25">
      <c r="J474" s="67"/>
    </row>
    <row r="475" spans="10:10" ht="14.25" customHeight="1" x14ac:dyDescent="0.25">
      <c r="J475" s="67"/>
    </row>
    <row r="476" spans="10:10" ht="14.25" customHeight="1" x14ac:dyDescent="0.25">
      <c r="J476" s="67"/>
    </row>
    <row r="477" spans="10:10" ht="14.25" customHeight="1" x14ac:dyDescent="0.25">
      <c r="J477" s="67"/>
    </row>
    <row r="478" spans="10:10" ht="14.25" customHeight="1" x14ac:dyDescent="0.25">
      <c r="J478" s="67"/>
    </row>
    <row r="479" spans="10:10" ht="14.25" customHeight="1" x14ac:dyDescent="0.25">
      <c r="J479" s="67"/>
    </row>
    <row r="480" spans="10:10" ht="14.25" customHeight="1" x14ac:dyDescent="0.25">
      <c r="J480" s="67"/>
    </row>
    <row r="481" spans="10:10" ht="14.25" customHeight="1" x14ac:dyDescent="0.25">
      <c r="J481" s="67"/>
    </row>
    <row r="482" spans="10:10" ht="14.25" customHeight="1" x14ac:dyDescent="0.25">
      <c r="J482" s="67"/>
    </row>
    <row r="483" spans="10:10" ht="14.25" customHeight="1" x14ac:dyDescent="0.25">
      <c r="J483" s="67"/>
    </row>
    <row r="484" spans="10:10" ht="14.25" customHeight="1" x14ac:dyDescent="0.25">
      <c r="J484" s="67"/>
    </row>
    <row r="485" spans="10:10" ht="14.25" customHeight="1" x14ac:dyDescent="0.25">
      <c r="J485" s="67"/>
    </row>
    <row r="486" spans="10:10" ht="14.25" customHeight="1" x14ac:dyDescent="0.25">
      <c r="J486" s="67"/>
    </row>
    <row r="487" spans="10:10" ht="14.25" customHeight="1" x14ac:dyDescent="0.25">
      <c r="J487" s="67"/>
    </row>
    <row r="488" spans="10:10" ht="14.25" customHeight="1" x14ac:dyDescent="0.25">
      <c r="J488" s="67"/>
    </row>
    <row r="489" spans="10:10" ht="14.25" customHeight="1" x14ac:dyDescent="0.25">
      <c r="J489" s="67"/>
    </row>
    <row r="490" spans="10:10" ht="14.25" customHeight="1" x14ac:dyDescent="0.25">
      <c r="J490" s="67"/>
    </row>
    <row r="491" spans="10:10" ht="14.25" customHeight="1" x14ac:dyDescent="0.25">
      <c r="J491" s="67"/>
    </row>
    <row r="492" spans="10:10" ht="14.25" customHeight="1" x14ac:dyDescent="0.25">
      <c r="J492" s="67"/>
    </row>
    <row r="493" spans="10:10" ht="14.25" customHeight="1" x14ac:dyDescent="0.25">
      <c r="J493" s="67"/>
    </row>
    <row r="494" spans="10:10" ht="14.25" customHeight="1" x14ac:dyDescent="0.25">
      <c r="J494" s="67"/>
    </row>
    <row r="495" spans="10:10" ht="14.25" customHeight="1" x14ac:dyDescent="0.25">
      <c r="J495" s="67"/>
    </row>
    <row r="496" spans="10:10" ht="14.25" customHeight="1" x14ac:dyDescent="0.25">
      <c r="J496" s="67"/>
    </row>
    <row r="497" spans="10:10" ht="14.25" customHeight="1" x14ac:dyDescent="0.25">
      <c r="J497" s="67"/>
    </row>
    <row r="498" spans="10:10" ht="14.25" customHeight="1" x14ac:dyDescent="0.25">
      <c r="J498" s="67"/>
    </row>
    <row r="499" spans="10:10" ht="14.25" customHeight="1" x14ac:dyDescent="0.25">
      <c r="J499" s="67"/>
    </row>
    <row r="500" spans="10:10" ht="14.25" customHeight="1" x14ac:dyDescent="0.25">
      <c r="J500" s="67"/>
    </row>
    <row r="501" spans="10:10" ht="14.25" customHeight="1" x14ac:dyDescent="0.25">
      <c r="J501" s="67"/>
    </row>
    <row r="502" spans="10:10" ht="14.25" customHeight="1" x14ac:dyDescent="0.25">
      <c r="J502" s="67"/>
    </row>
    <row r="503" spans="10:10" ht="14.25" customHeight="1" x14ac:dyDescent="0.25">
      <c r="J503" s="67"/>
    </row>
    <row r="504" spans="10:10" ht="14.25" customHeight="1" x14ac:dyDescent="0.25">
      <c r="J504" s="67"/>
    </row>
    <row r="505" spans="10:10" ht="14.25" customHeight="1" x14ac:dyDescent="0.25">
      <c r="J505" s="67"/>
    </row>
    <row r="506" spans="10:10" ht="14.25" customHeight="1" x14ac:dyDescent="0.25">
      <c r="J506" s="67"/>
    </row>
    <row r="507" spans="10:10" ht="14.25" customHeight="1" x14ac:dyDescent="0.25">
      <c r="J507" s="67"/>
    </row>
    <row r="508" spans="10:10" ht="14.25" customHeight="1" x14ac:dyDescent="0.25">
      <c r="J508" s="67"/>
    </row>
    <row r="509" spans="10:10" ht="14.25" customHeight="1" x14ac:dyDescent="0.25">
      <c r="J509" s="67"/>
    </row>
    <row r="510" spans="10:10" ht="14.25" customHeight="1" x14ac:dyDescent="0.25">
      <c r="J510" s="67"/>
    </row>
    <row r="511" spans="10:10" ht="14.25" customHeight="1" x14ac:dyDescent="0.25">
      <c r="J511" s="67"/>
    </row>
    <row r="512" spans="10:10" ht="14.25" customHeight="1" x14ac:dyDescent="0.25">
      <c r="J512" s="67"/>
    </row>
    <row r="513" spans="10:10" ht="14.25" customHeight="1" x14ac:dyDescent="0.25">
      <c r="J513" s="67"/>
    </row>
    <row r="514" spans="10:10" ht="14.25" customHeight="1" x14ac:dyDescent="0.25">
      <c r="J514" s="67"/>
    </row>
    <row r="515" spans="10:10" ht="14.25" customHeight="1" x14ac:dyDescent="0.25">
      <c r="J515" s="67"/>
    </row>
    <row r="516" spans="10:10" ht="14.25" customHeight="1" x14ac:dyDescent="0.25">
      <c r="J516" s="67"/>
    </row>
    <row r="517" spans="10:10" ht="14.25" customHeight="1" x14ac:dyDescent="0.25">
      <c r="J517" s="67"/>
    </row>
    <row r="518" spans="10:10" ht="14.25" customHeight="1" x14ac:dyDescent="0.25">
      <c r="J518" s="67"/>
    </row>
    <row r="519" spans="10:10" ht="14.25" customHeight="1" x14ac:dyDescent="0.25">
      <c r="J519" s="67"/>
    </row>
    <row r="520" spans="10:10" ht="14.25" customHeight="1" x14ac:dyDescent="0.25">
      <c r="J520" s="67"/>
    </row>
    <row r="521" spans="10:10" ht="14.25" customHeight="1" x14ac:dyDescent="0.25">
      <c r="J521" s="67"/>
    </row>
    <row r="522" spans="10:10" ht="14.25" customHeight="1" x14ac:dyDescent="0.25">
      <c r="J522" s="67"/>
    </row>
    <row r="523" spans="10:10" ht="14.25" customHeight="1" x14ac:dyDescent="0.25">
      <c r="J523" s="67"/>
    </row>
    <row r="524" spans="10:10" ht="14.25" customHeight="1" x14ac:dyDescent="0.25">
      <c r="J524" s="67"/>
    </row>
    <row r="525" spans="10:10" ht="14.25" customHeight="1" x14ac:dyDescent="0.25">
      <c r="J525" s="67"/>
    </row>
    <row r="526" spans="10:10" ht="14.25" customHeight="1" x14ac:dyDescent="0.25">
      <c r="J526" s="67"/>
    </row>
    <row r="527" spans="10:10" ht="14.25" customHeight="1" x14ac:dyDescent="0.25">
      <c r="J527" s="67"/>
    </row>
    <row r="528" spans="10:10" ht="14.25" customHeight="1" x14ac:dyDescent="0.25">
      <c r="J528" s="67"/>
    </row>
    <row r="529" spans="10:10" ht="14.25" customHeight="1" x14ac:dyDescent="0.25">
      <c r="J529" s="67"/>
    </row>
    <row r="530" spans="10:10" ht="14.25" customHeight="1" x14ac:dyDescent="0.25">
      <c r="J530" s="67"/>
    </row>
    <row r="531" spans="10:10" ht="14.25" customHeight="1" x14ac:dyDescent="0.25">
      <c r="J531" s="67"/>
    </row>
    <row r="532" spans="10:10" ht="14.25" customHeight="1" x14ac:dyDescent="0.25">
      <c r="J532" s="67"/>
    </row>
    <row r="533" spans="10:10" ht="14.25" customHeight="1" x14ac:dyDescent="0.25">
      <c r="J533" s="67"/>
    </row>
    <row r="534" spans="10:10" ht="14.25" customHeight="1" x14ac:dyDescent="0.25">
      <c r="J534" s="67"/>
    </row>
    <row r="535" spans="10:10" ht="14.25" customHeight="1" x14ac:dyDescent="0.25">
      <c r="J535" s="67"/>
    </row>
    <row r="536" spans="10:10" ht="14.25" customHeight="1" x14ac:dyDescent="0.25">
      <c r="J536" s="67"/>
    </row>
    <row r="537" spans="10:10" ht="14.25" customHeight="1" x14ac:dyDescent="0.25">
      <c r="J537" s="67"/>
    </row>
    <row r="538" spans="10:10" ht="14.25" customHeight="1" x14ac:dyDescent="0.25">
      <c r="J538" s="67"/>
    </row>
    <row r="539" spans="10:10" ht="14.25" customHeight="1" x14ac:dyDescent="0.25">
      <c r="J539" s="67"/>
    </row>
    <row r="540" spans="10:10" ht="14.25" customHeight="1" x14ac:dyDescent="0.25">
      <c r="J540" s="67"/>
    </row>
    <row r="541" spans="10:10" ht="14.25" customHeight="1" x14ac:dyDescent="0.25">
      <c r="J541" s="67"/>
    </row>
    <row r="542" spans="10:10" ht="14.25" customHeight="1" x14ac:dyDescent="0.25">
      <c r="J542" s="67"/>
    </row>
    <row r="543" spans="10:10" ht="14.25" customHeight="1" x14ac:dyDescent="0.25">
      <c r="J543" s="67"/>
    </row>
    <row r="544" spans="10:10" ht="14.25" customHeight="1" x14ac:dyDescent="0.25">
      <c r="J544" s="67"/>
    </row>
    <row r="545" spans="10:10" ht="14.25" customHeight="1" x14ac:dyDescent="0.25">
      <c r="J545" s="67"/>
    </row>
    <row r="546" spans="10:10" ht="14.25" customHeight="1" x14ac:dyDescent="0.25">
      <c r="J546" s="67"/>
    </row>
    <row r="547" spans="10:10" ht="14.25" customHeight="1" x14ac:dyDescent="0.25">
      <c r="J547" s="67"/>
    </row>
    <row r="548" spans="10:10" ht="14.25" customHeight="1" x14ac:dyDescent="0.25">
      <c r="J548" s="67"/>
    </row>
    <row r="549" spans="10:10" ht="14.25" customHeight="1" x14ac:dyDescent="0.25">
      <c r="J549" s="67"/>
    </row>
    <row r="550" spans="10:10" ht="14.25" customHeight="1" x14ac:dyDescent="0.25">
      <c r="J550" s="67"/>
    </row>
    <row r="551" spans="10:10" ht="14.25" customHeight="1" x14ac:dyDescent="0.25">
      <c r="J551" s="67"/>
    </row>
    <row r="552" spans="10:10" ht="14.25" customHeight="1" x14ac:dyDescent="0.25">
      <c r="J552" s="67"/>
    </row>
    <row r="553" spans="10:10" ht="14.25" customHeight="1" x14ac:dyDescent="0.25">
      <c r="J553" s="67"/>
    </row>
    <row r="554" spans="10:10" ht="14.25" customHeight="1" x14ac:dyDescent="0.25">
      <c r="J554" s="67"/>
    </row>
    <row r="555" spans="10:10" ht="14.25" customHeight="1" x14ac:dyDescent="0.25">
      <c r="J555" s="67"/>
    </row>
    <row r="556" spans="10:10" ht="14.25" customHeight="1" x14ac:dyDescent="0.25">
      <c r="J556" s="67"/>
    </row>
    <row r="557" spans="10:10" ht="14.25" customHeight="1" x14ac:dyDescent="0.25">
      <c r="J557" s="67"/>
    </row>
    <row r="558" spans="10:10" ht="14.25" customHeight="1" x14ac:dyDescent="0.25">
      <c r="J558" s="67"/>
    </row>
    <row r="559" spans="10:10" ht="14.25" customHeight="1" x14ac:dyDescent="0.25">
      <c r="J559" s="67"/>
    </row>
    <row r="560" spans="10:10" ht="14.25" customHeight="1" x14ac:dyDescent="0.25">
      <c r="J560" s="67"/>
    </row>
    <row r="561" spans="10:10" ht="14.25" customHeight="1" x14ac:dyDescent="0.25">
      <c r="J561" s="67"/>
    </row>
    <row r="562" spans="10:10" ht="14.25" customHeight="1" x14ac:dyDescent="0.25">
      <c r="J562" s="67"/>
    </row>
    <row r="563" spans="10:10" ht="14.25" customHeight="1" x14ac:dyDescent="0.25">
      <c r="J563" s="67"/>
    </row>
    <row r="564" spans="10:10" ht="14.25" customHeight="1" x14ac:dyDescent="0.25">
      <c r="J564" s="67"/>
    </row>
    <row r="565" spans="10:10" ht="14.25" customHeight="1" x14ac:dyDescent="0.25">
      <c r="J565" s="67"/>
    </row>
    <row r="566" spans="10:10" ht="14.25" customHeight="1" x14ac:dyDescent="0.25">
      <c r="J566" s="67"/>
    </row>
    <row r="567" spans="10:10" ht="14.25" customHeight="1" x14ac:dyDescent="0.25">
      <c r="J567" s="67"/>
    </row>
    <row r="568" spans="10:10" ht="14.25" customHeight="1" x14ac:dyDescent="0.25">
      <c r="J568" s="67"/>
    </row>
    <row r="569" spans="10:10" ht="14.25" customHeight="1" x14ac:dyDescent="0.25">
      <c r="J569" s="67"/>
    </row>
    <row r="570" spans="10:10" ht="14.25" customHeight="1" x14ac:dyDescent="0.25">
      <c r="J570" s="67"/>
    </row>
    <row r="571" spans="10:10" ht="14.25" customHeight="1" x14ac:dyDescent="0.25">
      <c r="J571" s="67"/>
    </row>
    <row r="572" spans="10:10" ht="14.25" customHeight="1" x14ac:dyDescent="0.25">
      <c r="J572" s="67"/>
    </row>
    <row r="573" spans="10:10" ht="14.25" customHeight="1" x14ac:dyDescent="0.25">
      <c r="J573" s="67"/>
    </row>
    <row r="574" spans="10:10" ht="14.25" customHeight="1" x14ac:dyDescent="0.25">
      <c r="J574" s="67"/>
    </row>
    <row r="575" spans="10:10" ht="14.25" customHeight="1" x14ac:dyDescent="0.25">
      <c r="J575" s="67"/>
    </row>
    <row r="576" spans="10:10" ht="14.25" customHeight="1" x14ac:dyDescent="0.25">
      <c r="J576" s="67"/>
    </row>
    <row r="577" spans="10:10" ht="14.25" customHeight="1" x14ac:dyDescent="0.25">
      <c r="J577" s="67"/>
    </row>
    <row r="578" spans="10:10" ht="14.25" customHeight="1" x14ac:dyDescent="0.25">
      <c r="J578" s="67"/>
    </row>
    <row r="579" spans="10:10" ht="14.25" customHeight="1" x14ac:dyDescent="0.25">
      <c r="J579" s="67"/>
    </row>
    <row r="580" spans="10:10" ht="14.25" customHeight="1" x14ac:dyDescent="0.25">
      <c r="J580" s="67"/>
    </row>
    <row r="581" spans="10:10" ht="14.25" customHeight="1" x14ac:dyDescent="0.25">
      <c r="J581" s="67"/>
    </row>
    <row r="582" spans="10:10" ht="14.25" customHeight="1" x14ac:dyDescent="0.25">
      <c r="J582" s="67"/>
    </row>
    <row r="583" spans="10:10" ht="14.25" customHeight="1" x14ac:dyDescent="0.25">
      <c r="J583" s="67"/>
    </row>
    <row r="584" spans="10:10" ht="14.25" customHeight="1" x14ac:dyDescent="0.25">
      <c r="J584" s="67"/>
    </row>
    <row r="585" spans="10:10" ht="14.25" customHeight="1" x14ac:dyDescent="0.25">
      <c r="J585" s="67"/>
    </row>
    <row r="586" spans="10:10" ht="14.25" customHeight="1" x14ac:dyDescent="0.25">
      <c r="J586" s="67"/>
    </row>
    <row r="587" spans="10:10" ht="14.25" customHeight="1" x14ac:dyDescent="0.25">
      <c r="J587" s="67"/>
    </row>
    <row r="588" spans="10:10" ht="14.25" customHeight="1" x14ac:dyDescent="0.25">
      <c r="J588" s="67"/>
    </row>
    <row r="589" spans="10:10" ht="14.25" customHeight="1" x14ac:dyDescent="0.25">
      <c r="J589" s="67"/>
    </row>
    <row r="590" spans="10:10" ht="14.25" customHeight="1" x14ac:dyDescent="0.25">
      <c r="J590" s="67"/>
    </row>
    <row r="591" spans="10:10" ht="14.25" customHeight="1" x14ac:dyDescent="0.25">
      <c r="J591" s="67"/>
    </row>
    <row r="592" spans="10:10" ht="14.25" customHeight="1" x14ac:dyDescent="0.25">
      <c r="J592" s="67"/>
    </row>
    <row r="593" spans="10:10" ht="14.25" customHeight="1" x14ac:dyDescent="0.25">
      <c r="J593" s="67"/>
    </row>
    <row r="594" spans="10:10" ht="14.25" customHeight="1" x14ac:dyDescent="0.25">
      <c r="J594" s="67"/>
    </row>
    <row r="595" spans="10:10" ht="14.25" customHeight="1" x14ac:dyDescent="0.25">
      <c r="J595" s="67"/>
    </row>
    <row r="596" spans="10:10" ht="14.25" customHeight="1" x14ac:dyDescent="0.25">
      <c r="J596" s="67"/>
    </row>
    <row r="597" spans="10:10" ht="14.25" customHeight="1" x14ac:dyDescent="0.25">
      <c r="J597" s="67"/>
    </row>
    <row r="598" spans="10:10" ht="14.25" customHeight="1" x14ac:dyDescent="0.25">
      <c r="J598" s="67"/>
    </row>
    <row r="599" spans="10:10" ht="14.25" customHeight="1" x14ac:dyDescent="0.25">
      <c r="J599" s="67"/>
    </row>
    <row r="600" spans="10:10" ht="14.25" customHeight="1" x14ac:dyDescent="0.25">
      <c r="J600" s="67"/>
    </row>
    <row r="601" spans="10:10" ht="14.25" customHeight="1" x14ac:dyDescent="0.25">
      <c r="J601" s="67"/>
    </row>
    <row r="602" spans="10:10" ht="14.25" customHeight="1" x14ac:dyDescent="0.25">
      <c r="J602" s="67"/>
    </row>
    <row r="603" spans="10:10" ht="14.25" customHeight="1" x14ac:dyDescent="0.25">
      <c r="J603" s="67"/>
    </row>
    <row r="604" spans="10:10" ht="14.25" customHeight="1" x14ac:dyDescent="0.25">
      <c r="J604" s="67"/>
    </row>
    <row r="605" spans="10:10" ht="14.25" customHeight="1" x14ac:dyDescent="0.25">
      <c r="J605" s="67"/>
    </row>
    <row r="606" spans="10:10" ht="14.25" customHeight="1" x14ac:dyDescent="0.25">
      <c r="J606" s="67"/>
    </row>
    <row r="607" spans="10:10" ht="14.25" customHeight="1" x14ac:dyDescent="0.25">
      <c r="J607" s="67"/>
    </row>
    <row r="608" spans="10:10" ht="14.25" customHeight="1" x14ac:dyDescent="0.25">
      <c r="J608" s="67"/>
    </row>
    <row r="609" spans="10:10" ht="14.25" customHeight="1" x14ac:dyDescent="0.25">
      <c r="J609" s="67"/>
    </row>
    <row r="610" spans="10:10" ht="14.25" customHeight="1" x14ac:dyDescent="0.25">
      <c r="J610" s="67"/>
    </row>
    <row r="611" spans="10:10" ht="14.25" customHeight="1" x14ac:dyDescent="0.25">
      <c r="J611" s="67"/>
    </row>
    <row r="612" spans="10:10" ht="14.25" customHeight="1" x14ac:dyDescent="0.25">
      <c r="J612" s="67"/>
    </row>
    <row r="613" spans="10:10" ht="14.25" customHeight="1" x14ac:dyDescent="0.25">
      <c r="J613" s="67"/>
    </row>
    <row r="614" spans="10:10" ht="14.25" customHeight="1" x14ac:dyDescent="0.25">
      <c r="J614" s="67"/>
    </row>
    <row r="615" spans="10:10" ht="14.25" customHeight="1" x14ac:dyDescent="0.25">
      <c r="J615" s="67"/>
    </row>
    <row r="616" spans="10:10" ht="14.25" customHeight="1" x14ac:dyDescent="0.25">
      <c r="J616" s="67"/>
    </row>
    <row r="617" spans="10:10" ht="14.25" customHeight="1" x14ac:dyDescent="0.25">
      <c r="J617" s="67"/>
    </row>
    <row r="618" spans="10:10" ht="14.25" customHeight="1" x14ac:dyDescent="0.25">
      <c r="J618" s="67"/>
    </row>
    <row r="619" spans="10:10" ht="14.25" customHeight="1" x14ac:dyDescent="0.25">
      <c r="J619" s="67"/>
    </row>
    <row r="620" spans="10:10" ht="14.25" customHeight="1" x14ac:dyDescent="0.25">
      <c r="J620" s="67"/>
    </row>
    <row r="621" spans="10:10" ht="14.25" customHeight="1" x14ac:dyDescent="0.25">
      <c r="J621" s="67"/>
    </row>
    <row r="622" spans="10:10" ht="14.25" customHeight="1" x14ac:dyDescent="0.25">
      <c r="J622" s="67"/>
    </row>
    <row r="623" spans="10:10" ht="14.25" customHeight="1" x14ac:dyDescent="0.25">
      <c r="J623" s="67"/>
    </row>
    <row r="624" spans="10:10" ht="14.25" customHeight="1" x14ac:dyDescent="0.25">
      <c r="J624" s="67"/>
    </row>
    <row r="625" spans="10:10" ht="14.25" customHeight="1" x14ac:dyDescent="0.25">
      <c r="J625" s="67"/>
    </row>
    <row r="626" spans="10:10" ht="14.25" customHeight="1" x14ac:dyDescent="0.25">
      <c r="J626" s="67"/>
    </row>
    <row r="627" spans="10:10" ht="14.25" customHeight="1" x14ac:dyDescent="0.25">
      <c r="J627" s="67"/>
    </row>
    <row r="628" spans="10:10" ht="14.25" customHeight="1" x14ac:dyDescent="0.25">
      <c r="J628" s="67"/>
    </row>
    <row r="629" spans="10:10" ht="14.25" customHeight="1" x14ac:dyDescent="0.25">
      <c r="J629" s="67"/>
    </row>
    <row r="630" spans="10:10" ht="14.25" customHeight="1" x14ac:dyDescent="0.25">
      <c r="J630" s="67"/>
    </row>
    <row r="631" spans="10:10" ht="14.25" customHeight="1" x14ac:dyDescent="0.25">
      <c r="J631" s="67"/>
    </row>
    <row r="632" spans="10:10" ht="14.25" customHeight="1" x14ac:dyDescent="0.25">
      <c r="J632" s="67"/>
    </row>
    <row r="633" spans="10:10" ht="14.25" customHeight="1" x14ac:dyDescent="0.25">
      <c r="J633" s="67"/>
    </row>
    <row r="634" spans="10:10" ht="14.25" customHeight="1" x14ac:dyDescent="0.25">
      <c r="J634" s="67"/>
    </row>
    <row r="635" spans="10:10" ht="14.25" customHeight="1" x14ac:dyDescent="0.25">
      <c r="J635" s="67"/>
    </row>
    <row r="636" spans="10:10" ht="14.25" customHeight="1" x14ac:dyDescent="0.25">
      <c r="J636" s="67"/>
    </row>
    <row r="637" spans="10:10" ht="14.25" customHeight="1" x14ac:dyDescent="0.25">
      <c r="J637" s="67"/>
    </row>
    <row r="638" spans="10:10" ht="14.25" customHeight="1" x14ac:dyDescent="0.25">
      <c r="J638" s="67"/>
    </row>
    <row r="639" spans="10:10" ht="14.25" customHeight="1" x14ac:dyDescent="0.25">
      <c r="J639" s="67"/>
    </row>
    <row r="640" spans="10:10" ht="14.25" customHeight="1" x14ac:dyDescent="0.25">
      <c r="J640" s="67"/>
    </row>
    <row r="641" spans="10:10" ht="14.25" customHeight="1" x14ac:dyDescent="0.25">
      <c r="J641" s="67"/>
    </row>
    <row r="642" spans="10:10" ht="14.25" customHeight="1" x14ac:dyDescent="0.25">
      <c r="J642" s="67"/>
    </row>
    <row r="643" spans="10:10" ht="14.25" customHeight="1" x14ac:dyDescent="0.25">
      <c r="J643" s="67"/>
    </row>
    <row r="644" spans="10:10" ht="14.25" customHeight="1" x14ac:dyDescent="0.25">
      <c r="J644" s="67"/>
    </row>
    <row r="645" spans="10:10" ht="14.25" customHeight="1" x14ac:dyDescent="0.25">
      <c r="J645" s="67"/>
    </row>
    <row r="646" spans="10:10" ht="14.25" customHeight="1" x14ac:dyDescent="0.25">
      <c r="J646" s="67"/>
    </row>
    <row r="647" spans="10:10" ht="14.25" customHeight="1" x14ac:dyDescent="0.25">
      <c r="J647" s="67"/>
    </row>
    <row r="648" spans="10:10" ht="14.25" customHeight="1" x14ac:dyDescent="0.25">
      <c r="J648" s="67"/>
    </row>
    <row r="649" spans="10:10" ht="14.25" customHeight="1" x14ac:dyDescent="0.25">
      <c r="J649" s="67"/>
    </row>
    <row r="650" spans="10:10" ht="14.25" customHeight="1" x14ac:dyDescent="0.25">
      <c r="J650" s="67"/>
    </row>
    <row r="651" spans="10:10" ht="14.25" customHeight="1" x14ac:dyDescent="0.25">
      <c r="J651" s="67"/>
    </row>
    <row r="652" spans="10:10" ht="14.25" customHeight="1" x14ac:dyDescent="0.25">
      <c r="J652" s="67"/>
    </row>
    <row r="653" spans="10:10" ht="14.25" customHeight="1" x14ac:dyDescent="0.25">
      <c r="J653" s="67"/>
    </row>
    <row r="654" spans="10:10" ht="14.25" customHeight="1" x14ac:dyDescent="0.25">
      <c r="J654" s="67"/>
    </row>
    <row r="655" spans="10:10" ht="14.25" customHeight="1" x14ac:dyDescent="0.25">
      <c r="J655" s="67"/>
    </row>
    <row r="656" spans="10:10" ht="14.25" customHeight="1" x14ac:dyDescent="0.25">
      <c r="J656" s="67"/>
    </row>
    <row r="657" spans="10:10" ht="14.25" customHeight="1" x14ac:dyDescent="0.25">
      <c r="J657" s="67"/>
    </row>
    <row r="658" spans="10:10" ht="14.25" customHeight="1" x14ac:dyDescent="0.25">
      <c r="J658" s="67"/>
    </row>
    <row r="659" spans="10:10" ht="14.25" customHeight="1" x14ac:dyDescent="0.25">
      <c r="J659" s="67"/>
    </row>
    <row r="660" spans="10:10" ht="14.25" customHeight="1" x14ac:dyDescent="0.25">
      <c r="J660" s="67"/>
    </row>
    <row r="661" spans="10:10" ht="14.25" customHeight="1" x14ac:dyDescent="0.25">
      <c r="J661" s="67"/>
    </row>
    <row r="662" spans="10:10" ht="14.25" customHeight="1" x14ac:dyDescent="0.25">
      <c r="J662" s="67"/>
    </row>
    <row r="663" spans="10:10" ht="14.25" customHeight="1" x14ac:dyDescent="0.25">
      <c r="J663" s="67"/>
    </row>
    <row r="664" spans="10:10" ht="14.25" customHeight="1" x14ac:dyDescent="0.25">
      <c r="J664" s="67"/>
    </row>
    <row r="665" spans="10:10" ht="14.25" customHeight="1" x14ac:dyDescent="0.25">
      <c r="J665" s="67"/>
    </row>
    <row r="666" spans="10:10" ht="14.25" customHeight="1" x14ac:dyDescent="0.25">
      <c r="J666" s="67"/>
    </row>
    <row r="667" spans="10:10" ht="14.25" customHeight="1" x14ac:dyDescent="0.25">
      <c r="J667" s="67"/>
    </row>
    <row r="668" spans="10:10" ht="14.25" customHeight="1" x14ac:dyDescent="0.25">
      <c r="J668" s="67"/>
    </row>
    <row r="669" spans="10:10" ht="14.25" customHeight="1" x14ac:dyDescent="0.25">
      <c r="J669" s="67"/>
    </row>
    <row r="670" spans="10:10" ht="14.25" customHeight="1" x14ac:dyDescent="0.25">
      <c r="J670" s="67"/>
    </row>
    <row r="671" spans="10:10" ht="14.25" customHeight="1" x14ac:dyDescent="0.25">
      <c r="J671" s="67"/>
    </row>
    <row r="672" spans="10:10" ht="14.25" customHeight="1" x14ac:dyDescent="0.25">
      <c r="J672" s="67"/>
    </row>
    <row r="673" spans="10:10" ht="14.25" customHeight="1" x14ac:dyDescent="0.25">
      <c r="J673" s="67"/>
    </row>
    <row r="674" spans="10:10" ht="14.25" customHeight="1" x14ac:dyDescent="0.25">
      <c r="J674" s="67"/>
    </row>
    <row r="675" spans="10:10" ht="14.25" customHeight="1" x14ac:dyDescent="0.25">
      <c r="J675" s="67"/>
    </row>
    <row r="676" spans="10:10" ht="14.25" customHeight="1" x14ac:dyDescent="0.25">
      <c r="J676" s="67"/>
    </row>
    <row r="677" spans="10:10" ht="14.25" customHeight="1" x14ac:dyDescent="0.25">
      <c r="J677" s="67"/>
    </row>
    <row r="678" spans="10:10" ht="14.25" customHeight="1" x14ac:dyDescent="0.25">
      <c r="J678" s="67"/>
    </row>
    <row r="679" spans="10:10" ht="14.25" customHeight="1" x14ac:dyDescent="0.25">
      <c r="J679" s="67"/>
    </row>
    <row r="680" spans="10:10" ht="14.25" customHeight="1" x14ac:dyDescent="0.25">
      <c r="J680" s="67"/>
    </row>
    <row r="681" spans="10:10" ht="14.25" customHeight="1" x14ac:dyDescent="0.25">
      <c r="J681" s="67"/>
    </row>
    <row r="682" spans="10:10" ht="14.25" customHeight="1" x14ac:dyDescent="0.25">
      <c r="J682" s="67"/>
    </row>
    <row r="683" spans="10:10" ht="14.25" customHeight="1" x14ac:dyDescent="0.25">
      <c r="J683" s="67"/>
    </row>
    <row r="684" spans="10:10" ht="14.25" customHeight="1" x14ac:dyDescent="0.25">
      <c r="J684" s="67"/>
    </row>
    <row r="685" spans="10:10" ht="14.25" customHeight="1" x14ac:dyDescent="0.25">
      <c r="J685" s="67"/>
    </row>
    <row r="686" spans="10:10" ht="14.25" customHeight="1" x14ac:dyDescent="0.25">
      <c r="J686" s="67"/>
    </row>
    <row r="687" spans="10:10" ht="14.25" customHeight="1" x14ac:dyDescent="0.25">
      <c r="J687" s="67"/>
    </row>
    <row r="688" spans="10:10" ht="14.25" customHeight="1" x14ac:dyDescent="0.25">
      <c r="J688" s="67"/>
    </row>
    <row r="689" spans="10:10" ht="14.25" customHeight="1" x14ac:dyDescent="0.25">
      <c r="J689" s="67"/>
    </row>
    <row r="690" spans="10:10" ht="14.25" customHeight="1" x14ac:dyDescent="0.25">
      <c r="J690" s="67"/>
    </row>
    <row r="691" spans="10:10" ht="14.25" customHeight="1" x14ac:dyDescent="0.25">
      <c r="J691" s="67"/>
    </row>
    <row r="692" spans="10:10" ht="14.25" customHeight="1" x14ac:dyDescent="0.25">
      <c r="J692" s="67"/>
    </row>
    <row r="693" spans="10:10" ht="14.25" customHeight="1" x14ac:dyDescent="0.25">
      <c r="J693" s="67"/>
    </row>
    <row r="694" spans="10:10" ht="14.25" customHeight="1" x14ac:dyDescent="0.25">
      <c r="J694" s="67"/>
    </row>
    <row r="695" spans="10:10" ht="14.25" customHeight="1" x14ac:dyDescent="0.25">
      <c r="J695" s="67"/>
    </row>
    <row r="696" spans="10:10" ht="14.25" customHeight="1" x14ac:dyDescent="0.25">
      <c r="J696" s="67"/>
    </row>
    <row r="697" spans="10:10" ht="14.25" customHeight="1" x14ac:dyDescent="0.25">
      <c r="J697" s="67"/>
    </row>
    <row r="698" spans="10:10" ht="14.25" customHeight="1" x14ac:dyDescent="0.25">
      <c r="J698" s="67"/>
    </row>
    <row r="699" spans="10:10" ht="14.25" customHeight="1" x14ac:dyDescent="0.25">
      <c r="J699" s="67"/>
    </row>
    <row r="700" spans="10:10" ht="14.25" customHeight="1" x14ac:dyDescent="0.25">
      <c r="J700" s="67"/>
    </row>
    <row r="701" spans="10:10" ht="14.25" customHeight="1" x14ac:dyDescent="0.25">
      <c r="J701" s="67"/>
    </row>
    <row r="702" spans="10:10" ht="14.25" customHeight="1" x14ac:dyDescent="0.25">
      <c r="J702" s="67"/>
    </row>
    <row r="703" spans="10:10" ht="14.25" customHeight="1" x14ac:dyDescent="0.25">
      <c r="J703" s="67"/>
    </row>
    <row r="704" spans="10:10" ht="14.25" customHeight="1" x14ac:dyDescent="0.25">
      <c r="J704" s="67"/>
    </row>
    <row r="705" spans="10:10" ht="14.25" customHeight="1" x14ac:dyDescent="0.25">
      <c r="J705" s="67"/>
    </row>
    <row r="706" spans="10:10" ht="14.25" customHeight="1" x14ac:dyDescent="0.25">
      <c r="J706" s="67"/>
    </row>
    <row r="707" spans="10:10" ht="14.25" customHeight="1" x14ac:dyDescent="0.25">
      <c r="J707" s="67"/>
    </row>
    <row r="708" spans="10:10" ht="14.25" customHeight="1" x14ac:dyDescent="0.25">
      <c r="J708" s="67"/>
    </row>
    <row r="709" spans="10:10" ht="14.25" customHeight="1" x14ac:dyDescent="0.25">
      <c r="J709" s="67"/>
    </row>
    <row r="710" spans="10:10" ht="14.25" customHeight="1" x14ac:dyDescent="0.25">
      <c r="J710" s="67"/>
    </row>
    <row r="711" spans="10:10" ht="14.25" customHeight="1" x14ac:dyDescent="0.25">
      <c r="J711" s="67"/>
    </row>
    <row r="712" spans="10:10" ht="14.25" customHeight="1" x14ac:dyDescent="0.25">
      <c r="J712" s="67"/>
    </row>
    <row r="713" spans="10:10" ht="14.25" customHeight="1" x14ac:dyDescent="0.25">
      <c r="J713" s="67"/>
    </row>
    <row r="714" spans="10:10" ht="14.25" customHeight="1" x14ac:dyDescent="0.25">
      <c r="J714" s="67"/>
    </row>
    <row r="715" spans="10:10" ht="14.25" customHeight="1" x14ac:dyDescent="0.25">
      <c r="J715" s="67"/>
    </row>
    <row r="716" spans="10:10" ht="14.25" customHeight="1" x14ac:dyDescent="0.25">
      <c r="J716" s="67"/>
    </row>
    <row r="717" spans="10:10" ht="14.25" customHeight="1" x14ac:dyDescent="0.25">
      <c r="J717" s="67"/>
    </row>
    <row r="718" spans="10:10" ht="14.25" customHeight="1" x14ac:dyDescent="0.25">
      <c r="J718" s="67"/>
    </row>
    <row r="719" spans="10:10" ht="14.25" customHeight="1" x14ac:dyDescent="0.25">
      <c r="J719" s="67"/>
    </row>
    <row r="720" spans="10:10" ht="14.25" customHeight="1" x14ac:dyDescent="0.25">
      <c r="J720" s="67"/>
    </row>
    <row r="721" spans="10:10" ht="14.25" customHeight="1" x14ac:dyDescent="0.25">
      <c r="J721" s="67"/>
    </row>
    <row r="722" spans="10:10" ht="14.25" customHeight="1" x14ac:dyDescent="0.25">
      <c r="J722" s="67"/>
    </row>
    <row r="723" spans="10:10" ht="14.25" customHeight="1" x14ac:dyDescent="0.25">
      <c r="J723" s="67"/>
    </row>
    <row r="724" spans="10:10" ht="14.25" customHeight="1" x14ac:dyDescent="0.25">
      <c r="J724" s="67"/>
    </row>
    <row r="725" spans="10:10" ht="14.25" customHeight="1" x14ac:dyDescent="0.25">
      <c r="J725" s="67"/>
    </row>
    <row r="726" spans="10:10" ht="14.25" customHeight="1" x14ac:dyDescent="0.25">
      <c r="J726" s="67"/>
    </row>
    <row r="727" spans="10:10" ht="14.25" customHeight="1" x14ac:dyDescent="0.25">
      <c r="J727" s="67"/>
    </row>
    <row r="728" spans="10:10" ht="14.25" customHeight="1" x14ac:dyDescent="0.25">
      <c r="J728" s="67"/>
    </row>
    <row r="729" spans="10:10" ht="14.25" customHeight="1" x14ac:dyDescent="0.25">
      <c r="J729" s="67"/>
    </row>
    <row r="730" spans="10:10" ht="14.25" customHeight="1" x14ac:dyDescent="0.25">
      <c r="J730" s="67"/>
    </row>
    <row r="731" spans="10:10" ht="14.25" customHeight="1" x14ac:dyDescent="0.25">
      <c r="J731" s="67"/>
    </row>
    <row r="732" spans="10:10" ht="14.25" customHeight="1" x14ac:dyDescent="0.25">
      <c r="J732" s="67"/>
    </row>
    <row r="733" spans="10:10" ht="14.25" customHeight="1" x14ac:dyDescent="0.25">
      <c r="J733" s="67"/>
    </row>
    <row r="734" spans="10:10" ht="14.25" customHeight="1" x14ac:dyDescent="0.25">
      <c r="J734" s="67"/>
    </row>
    <row r="735" spans="10:10" ht="14.25" customHeight="1" x14ac:dyDescent="0.25">
      <c r="J735" s="67"/>
    </row>
    <row r="736" spans="10:10" ht="14.25" customHeight="1" x14ac:dyDescent="0.25">
      <c r="J736" s="67"/>
    </row>
    <row r="737" spans="10:10" ht="14.25" customHeight="1" x14ac:dyDescent="0.25">
      <c r="J737" s="67"/>
    </row>
    <row r="738" spans="10:10" ht="14.25" customHeight="1" x14ac:dyDescent="0.25">
      <c r="J738" s="67"/>
    </row>
    <row r="739" spans="10:10" ht="14.25" customHeight="1" x14ac:dyDescent="0.25">
      <c r="J739" s="67"/>
    </row>
    <row r="740" spans="10:10" ht="14.25" customHeight="1" x14ac:dyDescent="0.25">
      <c r="J740" s="67"/>
    </row>
    <row r="741" spans="10:10" ht="14.25" customHeight="1" x14ac:dyDescent="0.25">
      <c r="J741" s="67"/>
    </row>
    <row r="742" spans="10:10" ht="14.25" customHeight="1" x14ac:dyDescent="0.25">
      <c r="J742" s="67"/>
    </row>
    <row r="743" spans="10:10" ht="14.25" customHeight="1" x14ac:dyDescent="0.25">
      <c r="J743" s="67"/>
    </row>
    <row r="744" spans="10:10" ht="14.25" customHeight="1" x14ac:dyDescent="0.25">
      <c r="J744" s="67"/>
    </row>
    <row r="745" spans="10:10" ht="14.25" customHeight="1" x14ac:dyDescent="0.25">
      <c r="J745" s="67"/>
    </row>
    <row r="746" spans="10:10" ht="14.25" customHeight="1" x14ac:dyDescent="0.25">
      <c r="J746" s="67"/>
    </row>
    <row r="747" spans="10:10" ht="14.25" customHeight="1" x14ac:dyDescent="0.25">
      <c r="J747" s="67"/>
    </row>
    <row r="748" spans="10:10" ht="14.25" customHeight="1" x14ac:dyDescent="0.25">
      <c r="J748" s="67"/>
    </row>
    <row r="749" spans="10:10" ht="14.25" customHeight="1" x14ac:dyDescent="0.25">
      <c r="J749" s="67"/>
    </row>
    <row r="750" spans="10:10" ht="14.25" customHeight="1" x14ac:dyDescent="0.25">
      <c r="J750" s="67"/>
    </row>
    <row r="751" spans="10:10" ht="14.25" customHeight="1" x14ac:dyDescent="0.25">
      <c r="J751" s="67"/>
    </row>
    <row r="752" spans="10:10" ht="14.25" customHeight="1" x14ac:dyDescent="0.25">
      <c r="J752" s="67"/>
    </row>
    <row r="753" spans="10:10" ht="14.25" customHeight="1" x14ac:dyDescent="0.25">
      <c r="J753" s="67"/>
    </row>
    <row r="754" spans="10:10" ht="14.25" customHeight="1" x14ac:dyDescent="0.25">
      <c r="J754" s="67"/>
    </row>
    <row r="755" spans="10:10" ht="14.25" customHeight="1" x14ac:dyDescent="0.25">
      <c r="J755" s="67"/>
    </row>
    <row r="756" spans="10:10" ht="14.25" customHeight="1" x14ac:dyDescent="0.25">
      <c r="J756" s="67"/>
    </row>
    <row r="757" spans="10:10" ht="14.25" customHeight="1" x14ac:dyDescent="0.25">
      <c r="J757" s="67"/>
    </row>
    <row r="758" spans="10:10" ht="14.25" customHeight="1" x14ac:dyDescent="0.25">
      <c r="J758" s="67"/>
    </row>
    <row r="759" spans="10:10" ht="14.25" customHeight="1" x14ac:dyDescent="0.25">
      <c r="J759" s="67"/>
    </row>
    <row r="760" spans="10:10" ht="14.25" customHeight="1" x14ac:dyDescent="0.25">
      <c r="J760" s="67"/>
    </row>
    <row r="761" spans="10:10" ht="14.25" customHeight="1" x14ac:dyDescent="0.25">
      <c r="J761" s="67"/>
    </row>
    <row r="762" spans="10:10" ht="14.25" customHeight="1" x14ac:dyDescent="0.25">
      <c r="J762" s="67"/>
    </row>
    <row r="763" spans="10:10" ht="14.25" customHeight="1" x14ac:dyDescent="0.25">
      <c r="J763" s="67"/>
    </row>
    <row r="764" spans="10:10" ht="14.25" customHeight="1" x14ac:dyDescent="0.25">
      <c r="J764" s="67"/>
    </row>
    <row r="765" spans="10:10" ht="14.25" customHeight="1" x14ac:dyDescent="0.25">
      <c r="J765" s="67"/>
    </row>
    <row r="766" spans="10:10" ht="14.25" customHeight="1" x14ac:dyDescent="0.25">
      <c r="J766" s="67"/>
    </row>
    <row r="767" spans="10:10" ht="14.25" customHeight="1" x14ac:dyDescent="0.25">
      <c r="J767" s="67"/>
    </row>
    <row r="768" spans="10:10" ht="14.25" customHeight="1" x14ac:dyDescent="0.25">
      <c r="J768" s="67"/>
    </row>
    <row r="769" spans="10:10" ht="14.25" customHeight="1" x14ac:dyDescent="0.25">
      <c r="J769" s="67"/>
    </row>
    <row r="770" spans="10:10" ht="14.25" customHeight="1" x14ac:dyDescent="0.25">
      <c r="J770" s="67"/>
    </row>
    <row r="771" spans="10:10" ht="14.25" customHeight="1" x14ac:dyDescent="0.25">
      <c r="J771" s="67"/>
    </row>
    <row r="772" spans="10:10" ht="14.25" customHeight="1" x14ac:dyDescent="0.25">
      <c r="J772" s="67"/>
    </row>
    <row r="773" spans="10:10" ht="14.25" customHeight="1" x14ac:dyDescent="0.25">
      <c r="J773" s="67"/>
    </row>
    <row r="774" spans="10:10" ht="14.25" customHeight="1" x14ac:dyDescent="0.25">
      <c r="J774" s="67"/>
    </row>
    <row r="775" spans="10:10" ht="14.25" customHeight="1" x14ac:dyDescent="0.25">
      <c r="J775" s="67"/>
    </row>
    <row r="776" spans="10:10" ht="14.25" customHeight="1" x14ac:dyDescent="0.25">
      <c r="J776" s="67"/>
    </row>
    <row r="777" spans="10:10" ht="14.25" customHeight="1" x14ac:dyDescent="0.25">
      <c r="J777" s="67"/>
    </row>
    <row r="778" spans="10:10" ht="14.25" customHeight="1" x14ac:dyDescent="0.25">
      <c r="J778" s="67"/>
    </row>
    <row r="779" spans="10:10" ht="14.25" customHeight="1" x14ac:dyDescent="0.25">
      <c r="J779" s="67"/>
    </row>
    <row r="780" spans="10:10" ht="14.25" customHeight="1" x14ac:dyDescent="0.25">
      <c r="J780" s="67"/>
    </row>
    <row r="781" spans="10:10" ht="14.25" customHeight="1" x14ac:dyDescent="0.25">
      <c r="J781" s="67"/>
    </row>
    <row r="782" spans="10:10" ht="14.25" customHeight="1" x14ac:dyDescent="0.25">
      <c r="J782" s="67"/>
    </row>
    <row r="783" spans="10:10" ht="14.25" customHeight="1" x14ac:dyDescent="0.25">
      <c r="J783" s="67"/>
    </row>
    <row r="784" spans="10:10" ht="14.25" customHeight="1" x14ac:dyDescent="0.25">
      <c r="J784" s="67"/>
    </row>
    <row r="785" spans="10:10" ht="14.25" customHeight="1" x14ac:dyDescent="0.25">
      <c r="J785" s="67"/>
    </row>
    <row r="786" spans="10:10" ht="14.25" customHeight="1" x14ac:dyDescent="0.25">
      <c r="J786" s="67"/>
    </row>
    <row r="787" spans="10:10" ht="14.25" customHeight="1" x14ac:dyDescent="0.25">
      <c r="J787" s="67"/>
    </row>
    <row r="788" spans="10:10" ht="14.25" customHeight="1" x14ac:dyDescent="0.25">
      <c r="J788" s="67"/>
    </row>
    <row r="789" spans="10:10" ht="14.25" customHeight="1" x14ac:dyDescent="0.25">
      <c r="J789" s="67"/>
    </row>
    <row r="790" spans="10:10" ht="14.25" customHeight="1" x14ac:dyDescent="0.25">
      <c r="J790" s="67"/>
    </row>
    <row r="791" spans="10:10" ht="14.25" customHeight="1" x14ac:dyDescent="0.25">
      <c r="J791" s="67"/>
    </row>
    <row r="792" spans="10:10" ht="14.25" customHeight="1" x14ac:dyDescent="0.25">
      <c r="J792" s="67"/>
    </row>
    <row r="793" spans="10:10" ht="14.25" customHeight="1" x14ac:dyDescent="0.25">
      <c r="J793" s="67"/>
    </row>
    <row r="794" spans="10:10" ht="14.25" customHeight="1" x14ac:dyDescent="0.25">
      <c r="J794" s="67"/>
    </row>
    <row r="795" spans="10:10" ht="14.25" customHeight="1" x14ac:dyDescent="0.25">
      <c r="J795" s="67"/>
    </row>
    <row r="796" spans="10:10" ht="14.25" customHeight="1" x14ac:dyDescent="0.25">
      <c r="J796" s="67"/>
    </row>
    <row r="797" spans="10:10" ht="14.25" customHeight="1" x14ac:dyDescent="0.25">
      <c r="J797" s="67"/>
    </row>
    <row r="798" spans="10:10" ht="14.25" customHeight="1" x14ac:dyDescent="0.25">
      <c r="J798" s="67"/>
    </row>
    <row r="799" spans="10:10" ht="14.25" customHeight="1" x14ac:dyDescent="0.25">
      <c r="J799" s="67"/>
    </row>
    <row r="800" spans="10:10" ht="14.25" customHeight="1" x14ac:dyDescent="0.25">
      <c r="J800" s="67"/>
    </row>
    <row r="801" spans="10:10" ht="14.25" customHeight="1" x14ac:dyDescent="0.25">
      <c r="J801" s="67"/>
    </row>
    <row r="802" spans="10:10" ht="14.25" customHeight="1" x14ac:dyDescent="0.25">
      <c r="J802" s="67"/>
    </row>
    <row r="803" spans="10:10" ht="14.25" customHeight="1" x14ac:dyDescent="0.25">
      <c r="J803" s="67"/>
    </row>
    <row r="804" spans="10:10" ht="14.25" customHeight="1" x14ac:dyDescent="0.25">
      <c r="J804" s="67"/>
    </row>
    <row r="805" spans="10:10" ht="14.25" customHeight="1" x14ac:dyDescent="0.25">
      <c r="J805" s="67"/>
    </row>
    <row r="806" spans="10:10" ht="14.25" customHeight="1" x14ac:dyDescent="0.25">
      <c r="J806" s="67"/>
    </row>
    <row r="807" spans="10:10" ht="14.25" customHeight="1" x14ac:dyDescent="0.25">
      <c r="J807" s="67"/>
    </row>
    <row r="808" spans="10:10" ht="14.25" customHeight="1" x14ac:dyDescent="0.25">
      <c r="J808" s="67"/>
    </row>
    <row r="809" spans="10:10" ht="14.25" customHeight="1" x14ac:dyDescent="0.25">
      <c r="J809" s="67"/>
    </row>
    <row r="810" spans="10:10" ht="14.25" customHeight="1" x14ac:dyDescent="0.25">
      <c r="J810" s="67"/>
    </row>
    <row r="811" spans="10:10" ht="14.25" customHeight="1" x14ac:dyDescent="0.25">
      <c r="J811" s="67"/>
    </row>
    <row r="812" spans="10:10" ht="14.25" customHeight="1" x14ac:dyDescent="0.25">
      <c r="J812" s="67"/>
    </row>
    <row r="813" spans="10:10" ht="14.25" customHeight="1" x14ac:dyDescent="0.25">
      <c r="J813" s="67"/>
    </row>
    <row r="814" spans="10:10" ht="14.25" customHeight="1" x14ac:dyDescent="0.25">
      <c r="J814" s="67"/>
    </row>
    <row r="815" spans="10:10" ht="14.25" customHeight="1" x14ac:dyDescent="0.25">
      <c r="J815" s="67"/>
    </row>
    <row r="816" spans="10:10" ht="14.25" customHeight="1" x14ac:dyDescent="0.25">
      <c r="J816" s="67"/>
    </row>
    <row r="817" spans="10:10" ht="14.25" customHeight="1" x14ac:dyDescent="0.25">
      <c r="J817" s="67"/>
    </row>
    <row r="818" spans="10:10" ht="14.25" customHeight="1" x14ac:dyDescent="0.25">
      <c r="J818" s="67"/>
    </row>
    <row r="819" spans="10:10" ht="14.25" customHeight="1" x14ac:dyDescent="0.25">
      <c r="J819" s="67"/>
    </row>
    <row r="820" spans="10:10" ht="14.25" customHeight="1" x14ac:dyDescent="0.25">
      <c r="J820" s="67"/>
    </row>
    <row r="821" spans="10:10" ht="14.25" customHeight="1" x14ac:dyDescent="0.25">
      <c r="J821" s="67"/>
    </row>
    <row r="822" spans="10:10" ht="14.25" customHeight="1" x14ac:dyDescent="0.25">
      <c r="J822" s="67"/>
    </row>
    <row r="823" spans="10:10" ht="14.25" customHeight="1" x14ac:dyDescent="0.25">
      <c r="J823" s="67"/>
    </row>
    <row r="824" spans="10:10" ht="14.25" customHeight="1" x14ac:dyDescent="0.25">
      <c r="J824" s="67"/>
    </row>
    <row r="825" spans="10:10" ht="14.25" customHeight="1" x14ac:dyDescent="0.25">
      <c r="J825" s="67"/>
    </row>
    <row r="826" spans="10:10" ht="14.25" customHeight="1" x14ac:dyDescent="0.25">
      <c r="J826" s="67"/>
    </row>
    <row r="827" spans="10:10" ht="14.25" customHeight="1" x14ac:dyDescent="0.25">
      <c r="J827" s="67"/>
    </row>
    <row r="828" spans="10:10" ht="14.25" customHeight="1" x14ac:dyDescent="0.25">
      <c r="J828" s="67"/>
    </row>
    <row r="829" spans="10:10" ht="14.25" customHeight="1" x14ac:dyDescent="0.25">
      <c r="J829" s="67"/>
    </row>
    <row r="830" spans="10:10" ht="14.25" customHeight="1" x14ac:dyDescent="0.25">
      <c r="J830" s="67"/>
    </row>
    <row r="831" spans="10:10" ht="14.25" customHeight="1" x14ac:dyDescent="0.25">
      <c r="J831" s="67"/>
    </row>
    <row r="832" spans="10:10" ht="14.25" customHeight="1" x14ac:dyDescent="0.25">
      <c r="J832" s="67"/>
    </row>
    <row r="833" spans="10:10" ht="14.25" customHeight="1" x14ac:dyDescent="0.25">
      <c r="J833" s="67"/>
    </row>
    <row r="834" spans="10:10" ht="14.25" customHeight="1" x14ac:dyDescent="0.25">
      <c r="J834" s="67"/>
    </row>
    <row r="835" spans="10:10" ht="14.25" customHeight="1" x14ac:dyDescent="0.25">
      <c r="J835" s="67"/>
    </row>
    <row r="836" spans="10:10" ht="14.25" customHeight="1" x14ac:dyDescent="0.25">
      <c r="J836" s="67"/>
    </row>
    <row r="837" spans="10:10" ht="14.25" customHeight="1" x14ac:dyDescent="0.25">
      <c r="J837" s="67"/>
    </row>
    <row r="838" spans="10:10" ht="14.25" customHeight="1" x14ac:dyDescent="0.25">
      <c r="J838" s="67"/>
    </row>
    <row r="839" spans="10:10" ht="14.25" customHeight="1" x14ac:dyDescent="0.25">
      <c r="J839" s="67"/>
    </row>
    <row r="840" spans="10:10" ht="14.25" customHeight="1" x14ac:dyDescent="0.25">
      <c r="J840" s="67"/>
    </row>
    <row r="841" spans="10:10" ht="14.25" customHeight="1" x14ac:dyDescent="0.25">
      <c r="J841" s="67"/>
    </row>
    <row r="842" spans="10:10" ht="14.25" customHeight="1" x14ac:dyDescent="0.25">
      <c r="J842" s="67"/>
    </row>
    <row r="843" spans="10:10" ht="14.25" customHeight="1" x14ac:dyDescent="0.25">
      <c r="J843" s="67"/>
    </row>
    <row r="844" spans="10:10" ht="14.25" customHeight="1" x14ac:dyDescent="0.25">
      <c r="J844" s="67"/>
    </row>
    <row r="845" spans="10:10" ht="14.25" customHeight="1" x14ac:dyDescent="0.25">
      <c r="J845" s="67"/>
    </row>
    <row r="846" spans="10:10" ht="14.25" customHeight="1" x14ac:dyDescent="0.25">
      <c r="J846" s="67"/>
    </row>
    <row r="847" spans="10:10" ht="14.25" customHeight="1" x14ac:dyDescent="0.25">
      <c r="J847" s="67"/>
    </row>
    <row r="848" spans="10:10" ht="14.25" customHeight="1" x14ac:dyDescent="0.25">
      <c r="J848" s="67"/>
    </row>
    <row r="849" spans="10:10" ht="14.25" customHeight="1" x14ac:dyDescent="0.25">
      <c r="J849" s="67"/>
    </row>
    <row r="850" spans="10:10" ht="14.25" customHeight="1" x14ac:dyDescent="0.25">
      <c r="J850" s="67"/>
    </row>
    <row r="851" spans="10:10" ht="14.25" customHeight="1" x14ac:dyDescent="0.25">
      <c r="J851" s="67"/>
    </row>
    <row r="852" spans="10:10" ht="14.25" customHeight="1" x14ac:dyDescent="0.25">
      <c r="J852" s="67"/>
    </row>
    <row r="853" spans="10:10" ht="14.25" customHeight="1" x14ac:dyDescent="0.25">
      <c r="J853" s="67"/>
    </row>
    <row r="854" spans="10:10" ht="14.25" customHeight="1" x14ac:dyDescent="0.25">
      <c r="J854" s="67"/>
    </row>
    <row r="855" spans="10:10" ht="14.25" customHeight="1" x14ac:dyDescent="0.25">
      <c r="J855" s="67"/>
    </row>
    <row r="856" spans="10:10" ht="14.25" customHeight="1" x14ac:dyDescent="0.25">
      <c r="J856" s="67"/>
    </row>
    <row r="857" spans="10:10" ht="14.25" customHeight="1" x14ac:dyDescent="0.25">
      <c r="J857" s="67"/>
    </row>
    <row r="858" spans="10:10" ht="14.25" customHeight="1" x14ac:dyDescent="0.25">
      <c r="J858" s="67"/>
    </row>
    <row r="859" spans="10:10" ht="14.25" customHeight="1" x14ac:dyDescent="0.25">
      <c r="J859" s="67"/>
    </row>
    <row r="860" spans="10:10" ht="14.25" customHeight="1" x14ac:dyDescent="0.25">
      <c r="J860" s="67"/>
    </row>
    <row r="861" spans="10:10" ht="14.25" customHeight="1" x14ac:dyDescent="0.25">
      <c r="J861" s="67"/>
    </row>
    <row r="862" spans="10:10" ht="14.25" customHeight="1" x14ac:dyDescent="0.25">
      <c r="J862" s="67"/>
    </row>
    <row r="863" spans="10:10" ht="14.25" customHeight="1" x14ac:dyDescent="0.25">
      <c r="J863" s="67"/>
    </row>
    <row r="864" spans="10:10" ht="14.25" customHeight="1" x14ac:dyDescent="0.25">
      <c r="J864" s="67"/>
    </row>
    <row r="865" spans="10:10" ht="14.25" customHeight="1" x14ac:dyDescent="0.25">
      <c r="J865" s="67"/>
    </row>
    <row r="866" spans="10:10" ht="14.25" customHeight="1" x14ac:dyDescent="0.25">
      <c r="J866" s="67"/>
    </row>
    <row r="867" spans="10:10" ht="14.25" customHeight="1" x14ac:dyDescent="0.25">
      <c r="J867" s="67"/>
    </row>
    <row r="868" spans="10:10" ht="14.25" customHeight="1" x14ac:dyDescent="0.25">
      <c r="J868" s="67"/>
    </row>
    <row r="869" spans="10:10" ht="14.25" customHeight="1" x14ac:dyDescent="0.25">
      <c r="J869" s="67"/>
    </row>
    <row r="870" spans="10:10" ht="14.25" customHeight="1" x14ac:dyDescent="0.25">
      <c r="J870" s="67"/>
    </row>
    <row r="871" spans="10:10" ht="14.25" customHeight="1" x14ac:dyDescent="0.25">
      <c r="J871" s="67"/>
    </row>
    <row r="872" spans="10:10" ht="14.25" customHeight="1" x14ac:dyDescent="0.25">
      <c r="J872" s="67"/>
    </row>
    <row r="873" spans="10:10" ht="14.25" customHeight="1" x14ac:dyDescent="0.25">
      <c r="J873" s="67"/>
    </row>
    <row r="874" spans="10:10" ht="14.25" customHeight="1" x14ac:dyDescent="0.25">
      <c r="J874" s="67"/>
    </row>
    <row r="875" spans="10:10" ht="14.25" customHeight="1" x14ac:dyDescent="0.25">
      <c r="J875" s="67"/>
    </row>
    <row r="876" spans="10:10" ht="14.25" customHeight="1" x14ac:dyDescent="0.25">
      <c r="J876" s="67"/>
    </row>
    <row r="877" spans="10:10" ht="14.25" customHeight="1" x14ac:dyDescent="0.25">
      <c r="J877" s="67"/>
    </row>
    <row r="878" spans="10:10" ht="14.25" customHeight="1" x14ac:dyDescent="0.25">
      <c r="J878" s="67"/>
    </row>
    <row r="879" spans="10:10" ht="14.25" customHeight="1" x14ac:dyDescent="0.25">
      <c r="J879" s="67"/>
    </row>
    <row r="880" spans="10:10" ht="14.25" customHeight="1" x14ac:dyDescent="0.25">
      <c r="J880" s="67"/>
    </row>
    <row r="881" spans="10:10" ht="14.25" customHeight="1" x14ac:dyDescent="0.25">
      <c r="J881" s="67"/>
    </row>
    <row r="882" spans="10:10" ht="14.25" customHeight="1" x14ac:dyDescent="0.25">
      <c r="J882" s="67"/>
    </row>
    <row r="883" spans="10:10" ht="14.25" customHeight="1" x14ac:dyDescent="0.25">
      <c r="J883" s="67"/>
    </row>
    <row r="884" spans="10:10" ht="14.25" customHeight="1" x14ac:dyDescent="0.25">
      <c r="J884" s="67"/>
    </row>
    <row r="885" spans="10:10" ht="14.25" customHeight="1" x14ac:dyDescent="0.25">
      <c r="J885" s="67"/>
    </row>
    <row r="886" spans="10:10" ht="14.25" customHeight="1" x14ac:dyDescent="0.25">
      <c r="J886" s="67"/>
    </row>
    <row r="887" spans="10:10" ht="14.25" customHeight="1" x14ac:dyDescent="0.25">
      <c r="J887" s="67"/>
    </row>
    <row r="888" spans="10:10" ht="14.25" customHeight="1" x14ac:dyDescent="0.25">
      <c r="J888" s="67"/>
    </row>
    <row r="889" spans="10:10" ht="14.25" customHeight="1" x14ac:dyDescent="0.25">
      <c r="J889" s="67"/>
    </row>
    <row r="890" spans="10:10" ht="14.25" customHeight="1" x14ac:dyDescent="0.25">
      <c r="J890" s="67"/>
    </row>
    <row r="891" spans="10:10" ht="14.25" customHeight="1" x14ac:dyDescent="0.25">
      <c r="J891" s="67"/>
    </row>
    <row r="892" spans="10:10" ht="14.25" customHeight="1" x14ac:dyDescent="0.25">
      <c r="J892" s="67"/>
    </row>
    <row r="893" spans="10:10" ht="14.25" customHeight="1" x14ac:dyDescent="0.25">
      <c r="J893" s="67"/>
    </row>
    <row r="894" spans="10:10" ht="14.25" customHeight="1" x14ac:dyDescent="0.25">
      <c r="J894" s="67"/>
    </row>
    <row r="895" spans="10:10" ht="14.25" customHeight="1" x14ac:dyDescent="0.25">
      <c r="J895" s="67"/>
    </row>
    <row r="896" spans="10:10" ht="14.25" customHeight="1" x14ac:dyDescent="0.25">
      <c r="J896" s="67"/>
    </row>
    <row r="897" spans="10:10" ht="14.25" customHeight="1" x14ac:dyDescent="0.25">
      <c r="J897" s="67"/>
    </row>
    <row r="898" spans="10:10" ht="14.25" customHeight="1" x14ac:dyDescent="0.25">
      <c r="J898" s="67"/>
    </row>
    <row r="899" spans="10:10" ht="14.25" customHeight="1" x14ac:dyDescent="0.25">
      <c r="J899" s="67"/>
    </row>
    <row r="900" spans="10:10" ht="14.25" customHeight="1" x14ac:dyDescent="0.25">
      <c r="J900" s="67"/>
    </row>
    <row r="901" spans="10:10" ht="14.25" customHeight="1" x14ac:dyDescent="0.25">
      <c r="J901" s="67"/>
    </row>
    <row r="902" spans="10:10" ht="14.25" customHeight="1" x14ac:dyDescent="0.25">
      <c r="J902" s="67"/>
    </row>
    <row r="903" spans="10:10" ht="14.25" customHeight="1" x14ac:dyDescent="0.25">
      <c r="J903" s="67"/>
    </row>
    <row r="904" spans="10:10" ht="14.25" customHeight="1" x14ac:dyDescent="0.25">
      <c r="J904" s="67"/>
    </row>
    <row r="905" spans="10:10" ht="14.25" customHeight="1" x14ac:dyDescent="0.25">
      <c r="J905" s="67"/>
    </row>
    <row r="906" spans="10:10" ht="14.25" customHeight="1" x14ac:dyDescent="0.25">
      <c r="J906" s="67"/>
    </row>
    <row r="907" spans="10:10" ht="14.25" customHeight="1" x14ac:dyDescent="0.25">
      <c r="J907" s="67"/>
    </row>
    <row r="908" spans="10:10" ht="14.25" customHeight="1" x14ac:dyDescent="0.25">
      <c r="J908" s="67"/>
    </row>
    <row r="909" spans="10:10" ht="14.25" customHeight="1" x14ac:dyDescent="0.25">
      <c r="J909" s="67"/>
    </row>
    <row r="910" spans="10:10" ht="14.25" customHeight="1" x14ac:dyDescent="0.25">
      <c r="J910" s="67"/>
    </row>
    <row r="911" spans="10:10" ht="14.25" customHeight="1" x14ac:dyDescent="0.25">
      <c r="J911" s="67"/>
    </row>
    <row r="912" spans="10:10" ht="14.25" customHeight="1" x14ac:dyDescent="0.25">
      <c r="J912" s="67"/>
    </row>
    <row r="913" spans="10:10" ht="14.25" customHeight="1" x14ac:dyDescent="0.25">
      <c r="J913" s="67"/>
    </row>
    <row r="914" spans="10:10" ht="14.25" customHeight="1" x14ac:dyDescent="0.25">
      <c r="J914" s="67"/>
    </row>
    <row r="915" spans="10:10" ht="14.25" customHeight="1" x14ac:dyDescent="0.25">
      <c r="J915" s="67"/>
    </row>
    <row r="916" spans="10:10" ht="14.25" customHeight="1" x14ac:dyDescent="0.25">
      <c r="J916" s="67"/>
    </row>
    <row r="917" spans="10:10" ht="14.25" customHeight="1" x14ac:dyDescent="0.25">
      <c r="J917" s="67"/>
    </row>
    <row r="918" spans="10:10" ht="14.25" customHeight="1" x14ac:dyDescent="0.25">
      <c r="J918" s="67"/>
    </row>
    <row r="919" spans="10:10" ht="14.25" customHeight="1" x14ac:dyDescent="0.25">
      <c r="J919" s="67"/>
    </row>
    <row r="920" spans="10:10" ht="14.25" customHeight="1" x14ac:dyDescent="0.25">
      <c r="J920" s="67"/>
    </row>
    <row r="921" spans="10:10" ht="14.25" customHeight="1" x14ac:dyDescent="0.25">
      <c r="J921" s="67"/>
    </row>
    <row r="922" spans="10:10" ht="14.25" customHeight="1" x14ac:dyDescent="0.25">
      <c r="J922" s="67"/>
    </row>
    <row r="923" spans="10:10" ht="14.25" customHeight="1" x14ac:dyDescent="0.25">
      <c r="J923" s="67"/>
    </row>
    <row r="924" spans="10:10" ht="14.25" customHeight="1" x14ac:dyDescent="0.25">
      <c r="J924" s="67"/>
    </row>
    <row r="925" spans="10:10" ht="14.25" customHeight="1" x14ac:dyDescent="0.25">
      <c r="J925" s="67"/>
    </row>
    <row r="926" spans="10:10" ht="14.25" customHeight="1" x14ac:dyDescent="0.25">
      <c r="J926" s="67"/>
    </row>
    <row r="927" spans="10:10" ht="14.25" customHeight="1" x14ac:dyDescent="0.25">
      <c r="J927" s="67"/>
    </row>
    <row r="928" spans="10:10" ht="14.25" customHeight="1" x14ac:dyDescent="0.25">
      <c r="J928" s="67"/>
    </row>
    <row r="929" spans="10:10" ht="14.25" customHeight="1" x14ac:dyDescent="0.25">
      <c r="J929" s="67"/>
    </row>
    <row r="930" spans="10:10" ht="14.25" customHeight="1" x14ac:dyDescent="0.25">
      <c r="J930" s="67"/>
    </row>
    <row r="931" spans="10:10" ht="14.25" customHeight="1" x14ac:dyDescent="0.25">
      <c r="J931" s="67"/>
    </row>
    <row r="932" spans="10:10" ht="14.25" customHeight="1" x14ac:dyDescent="0.25">
      <c r="J932" s="67"/>
    </row>
    <row r="933" spans="10:10" ht="14.25" customHeight="1" x14ac:dyDescent="0.25">
      <c r="J933" s="67"/>
    </row>
    <row r="934" spans="10:10" ht="14.25" customHeight="1" x14ac:dyDescent="0.25">
      <c r="J934" s="67"/>
    </row>
    <row r="935" spans="10:10" ht="14.25" customHeight="1" x14ac:dyDescent="0.25">
      <c r="J935" s="67"/>
    </row>
    <row r="936" spans="10:10" ht="14.25" customHeight="1" x14ac:dyDescent="0.25">
      <c r="J936" s="67"/>
    </row>
    <row r="937" spans="10:10" ht="14.25" customHeight="1" x14ac:dyDescent="0.25">
      <c r="J937" s="67"/>
    </row>
    <row r="938" spans="10:10" ht="14.25" customHeight="1" x14ac:dyDescent="0.25">
      <c r="J938" s="67"/>
    </row>
    <row r="939" spans="10:10" ht="14.25" customHeight="1" x14ac:dyDescent="0.25">
      <c r="J939" s="67"/>
    </row>
    <row r="940" spans="10:10" ht="14.25" customHeight="1" x14ac:dyDescent="0.25">
      <c r="J940" s="67"/>
    </row>
    <row r="941" spans="10:10" ht="14.25" customHeight="1" x14ac:dyDescent="0.25">
      <c r="J941" s="67"/>
    </row>
    <row r="942" spans="10:10" ht="14.25" customHeight="1" x14ac:dyDescent="0.25">
      <c r="J942" s="67"/>
    </row>
    <row r="943" spans="10:10" ht="14.25" customHeight="1" x14ac:dyDescent="0.25">
      <c r="J943" s="67"/>
    </row>
    <row r="944" spans="10:10" ht="14.25" customHeight="1" x14ac:dyDescent="0.25">
      <c r="J944" s="67"/>
    </row>
    <row r="945" spans="10:10" ht="14.25" customHeight="1" x14ac:dyDescent="0.25">
      <c r="J945" s="67"/>
    </row>
    <row r="946" spans="10:10" ht="14.25" customHeight="1" x14ac:dyDescent="0.25">
      <c r="J946" s="67"/>
    </row>
    <row r="947" spans="10:10" ht="14.25" customHeight="1" x14ac:dyDescent="0.25">
      <c r="J947" s="67"/>
    </row>
    <row r="948" spans="10:10" ht="14.25" customHeight="1" x14ac:dyDescent="0.25">
      <c r="J948" s="67"/>
    </row>
    <row r="949" spans="10:10" ht="14.25" customHeight="1" x14ac:dyDescent="0.25">
      <c r="J949" s="67"/>
    </row>
    <row r="950" spans="10:10" ht="14.25" customHeight="1" x14ac:dyDescent="0.25">
      <c r="J950" s="67"/>
    </row>
    <row r="951" spans="10:10" ht="14.25" customHeight="1" x14ac:dyDescent="0.25">
      <c r="J951" s="67"/>
    </row>
    <row r="952" spans="10:10" ht="14.25" customHeight="1" x14ac:dyDescent="0.25">
      <c r="J952" s="67"/>
    </row>
    <row r="953" spans="10:10" ht="14.25" customHeight="1" x14ac:dyDescent="0.25">
      <c r="J953" s="67"/>
    </row>
    <row r="954" spans="10:10" ht="14.25" customHeight="1" x14ac:dyDescent="0.25">
      <c r="J954" s="67"/>
    </row>
    <row r="955" spans="10:10" ht="14.25" customHeight="1" x14ac:dyDescent="0.25">
      <c r="J955" s="67"/>
    </row>
    <row r="956" spans="10:10" ht="14.25" customHeight="1" x14ac:dyDescent="0.25">
      <c r="J956" s="67"/>
    </row>
    <row r="957" spans="10:10" ht="14.25" customHeight="1" x14ac:dyDescent="0.25">
      <c r="J957" s="67"/>
    </row>
    <row r="958" spans="10:10" ht="14.25" customHeight="1" x14ac:dyDescent="0.25">
      <c r="J958" s="67"/>
    </row>
    <row r="959" spans="10:10" ht="14.25" customHeight="1" x14ac:dyDescent="0.25">
      <c r="J959" s="67"/>
    </row>
    <row r="960" spans="10:10" ht="14.25" customHeight="1" x14ac:dyDescent="0.25">
      <c r="J960" s="67"/>
    </row>
    <row r="961" spans="10:10" ht="14.25" customHeight="1" x14ac:dyDescent="0.25">
      <c r="J961" s="67"/>
    </row>
    <row r="962" spans="10:10" ht="14.25" customHeight="1" x14ac:dyDescent="0.25">
      <c r="J962" s="67"/>
    </row>
    <row r="963" spans="10:10" ht="14.25" customHeight="1" x14ac:dyDescent="0.25">
      <c r="J963" s="67"/>
    </row>
    <row r="964" spans="10:10" ht="14.25" customHeight="1" x14ac:dyDescent="0.25">
      <c r="J964" s="67"/>
    </row>
    <row r="965" spans="10:10" ht="14.25" customHeight="1" x14ac:dyDescent="0.25">
      <c r="J965" s="67"/>
    </row>
    <row r="966" spans="10:10" ht="14.25" customHeight="1" x14ac:dyDescent="0.25">
      <c r="J966" s="67"/>
    </row>
    <row r="967" spans="10:10" ht="14.25" customHeight="1" x14ac:dyDescent="0.25">
      <c r="J967" s="67"/>
    </row>
    <row r="968" spans="10:10" ht="14.25" customHeight="1" x14ac:dyDescent="0.25">
      <c r="J968" s="67"/>
    </row>
    <row r="969" spans="10:10" ht="14.25" customHeight="1" x14ac:dyDescent="0.25">
      <c r="J969" s="67"/>
    </row>
    <row r="970" spans="10:10" ht="14.25" customHeight="1" x14ac:dyDescent="0.25">
      <c r="J970" s="67"/>
    </row>
    <row r="971" spans="10:10" ht="14.25" customHeight="1" x14ac:dyDescent="0.25">
      <c r="J971" s="67"/>
    </row>
    <row r="972" spans="10:10" ht="14.25" customHeight="1" x14ac:dyDescent="0.25">
      <c r="J972" s="67"/>
    </row>
    <row r="973" spans="10:10" ht="14.25" customHeight="1" x14ac:dyDescent="0.25">
      <c r="J973" s="67"/>
    </row>
    <row r="974" spans="10:10" ht="14.25" customHeight="1" x14ac:dyDescent="0.25">
      <c r="J974" s="67"/>
    </row>
    <row r="975" spans="10:10" ht="14.25" customHeight="1" x14ac:dyDescent="0.25">
      <c r="J975" s="67"/>
    </row>
    <row r="976" spans="10:10" ht="14.25" customHeight="1" x14ac:dyDescent="0.25">
      <c r="J976" s="67"/>
    </row>
    <row r="977" spans="10:10" ht="14.25" customHeight="1" x14ac:dyDescent="0.25">
      <c r="J977" s="67"/>
    </row>
    <row r="978" spans="10:10" ht="14.25" customHeight="1" x14ac:dyDescent="0.25">
      <c r="J978" s="67"/>
    </row>
    <row r="979" spans="10:10" ht="14.25" customHeight="1" x14ac:dyDescent="0.25">
      <c r="J979" s="67"/>
    </row>
    <row r="980" spans="10:10" ht="14.25" customHeight="1" x14ac:dyDescent="0.25">
      <c r="J980" s="67"/>
    </row>
    <row r="981" spans="10:10" ht="14.25" customHeight="1" x14ac:dyDescent="0.25">
      <c r="J981" s="67"/>
    </row>
    <row r="982" spans="10:10" ht="14.25" customHeight="1" x14ac:dyDescent="0.25">
      <c r="J982" s="67"/>
    </row>
    <row r="983" spans="10:10" ht="14.25" customHeight="1" x14ac:dyDescent="0.25">
      <c r="J983" s="67"/>
    </row>
    <row r="984" spans="10:10" ht="14.25" customHeight="1" x14ac:dyDescent="0.25">
      <c r="J984" s="67"/>
    </row>
    <row r="985" spans="10:10" ht="14.25" customHeight="1" x14ac:dyDescent="0.25">
      <c r="J985" s="67"/>
    </row>
    <row r="986" spans="10:10" ht="14.25" customHeight="1" x14ac:dyDescent="0.25">
      <c r="J986" s="67"/>
    </row>
    <row r="987" spans="10:10" ht="14.25" customHeight="1" x14ac:dyDescent="0.25">
      <c r="J987" s="67"/>
    </row>
    <row r="988" spans="10:10" ht="14.25" customHeight="1" x14ac:dyDescent="0.25">
      <c r="J988" s="67"/>
    </row>
    <row r="989" spans="10:10" ht="14.25" customHeight="1" x14ac:dyDescent="0.25">
      <c r="J989" s="67"/>
    </row>
    <row r="990" spans="10:10" ht="14.25" customHeight="1" x14ac:dyDescent="0.25">
      <c r="J990" s="67"/>
    </row>
    <row r="991" spans="10:10" ht="14.25" customHeight="1" x14ac:dyDescent="0.25">
      <c r="J991" s="67"/>
    </row>
    <row r="992" spans="10:10" ht="14.25" customHeight="1" x14ac:dyDescent="0.25">
      <c r="J992" s="67"/>
    </row>
    <row r="993" spans="10:10" ht="14.25" customHeight="1" x14ac:dyDescent="0.25">
      <c r="J993" s="67"/>
    </row>
    <row r="994" spans="10:10" ht="14.25" customHeight="1" x14ac:dyDescent="0.25">
      <c r="J994" s="67"/>
    </row>
    <row r="995" spans="10:10" ht="14.25" customHeight="1" x14ac:dyDescent="0.25">
      <c r="J995" s="67"/>
    </row>
    <row r="996" spans="10:10" ht="14.25" customHeight="1" x14ac:dyDescent="0.25">
      <c r="J996" s="67"/>
    </row>
    <row r="997" spans="10:10" ht="14.25" customHeight="1" x14ac:dyDescent="0.25">
      <c r="J997" s="67"/>
    </row>
    <row r="998" spans="10:10" ht="14.25" customHeight="1" x14ac:dyDescent="0.25">
      <c r="J998" s="67"/>
    </row>
    <row r="999" spans="10:10" ht="14.25" customHeight="1" x14ac:dyDescent="0.25">
      <c r="J999" s="67"/>
    </row>
    <row r="1000" spans="10:10" ht="14.25" customHeight="1" x14ac:dyDescent="0.25">
      <c r="J1000" s="67"/>
    </row>
  </sheetData>
  <autoFilter ref="A2:J98">
    <sortState ref="A2:J98">
      <sortCondition ref="J2:J98"/>
    </sortState>
  </autoFilter>
  <mergeCells count="1">
    <mergeCell ref="A1:K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 x14ac:dyDescent="0.25"/>
  <cols>
    <col min="1" max="1" width="14.85546875" customWidth="1"/>
    <col min="2" max="9" width="10.140625" customWidth="1"/>
    <col min="10" max="11" width="13.28515625" customWidth="1"/>
    <col min="12" max="26" width="8.7109375" customWidth="1"/>
  </cols>
  <sheetData>
    <row r="1" spans="1:11" ht="14.25" customHeight="1" x14ac:dyDescent="0.25">
      <c r="A1" s="84" t="s">
        <v>763</v>
      </c>
      <c r="B1" s="81"/>
      <c r="C1" s="81"/>
      <c r="D1" s="81"/>
      <c r="E1" s="81"/>
      <c r="F1" s="81"/>
      <c r="G1" s="81"/>
      <c r="H1" s="81"/>
      <c r="I1" s="81"/>
      <c r="J1" s="81"/>
      <c r="K1" s="82"/>
    </row>
    <row r="2" spans="1:11" ht="14.25" customHeight="1" x14ac:dyDescent="0.25">
      <c r="A2" s="75" t="s">
        <v>2</v>
      </c>
      <c r="B2" s="73">
        <v>45879</v>
      </c>
      <c r="C2" s="73">
        <v>45880</v>
      </c>
      <c r="D2" s="73">
        <v>45881</v>
      </c>
      <c r="E2" s="73">
        <v>45882</v>
      </c>
      <c r="F2" s="73">
        <v>45883</v>
      </c>
      <c r="G2" s="73">
        <v>45884</v>
      </c>
      <c r="H2" s="73">
        <v>45885</v>
      </c>
      <c r="I2" s="73">
        <v>45886</v>
      </c>
      <c r="J2" s="74" t="s">
        <v>762</v>
      </c>
      <c r="K2" s="74" t="s">
        <v>14</v>
      </c>
    </row>
    <row r="3" spans="1:11" ht="14.25" customHeight="1" x14ac:dyDescent="0.25">
      <c r="A3" s="48">
        <v>273500080</v>
      </c>
      <c r="B3" s="44">
        <v>2005</v>
      </c>
      <c r="C3" s="44">
        <v>2563</v>
      </c>
      <c r="D3" s="44">
        <v>2332</v>
      </c>
      <c r="E3" s="44">
        <v>1948</v>
      </c>
      <c r="F3" s="44">
        <v>1820</v>
      </c>
      <c r="G3" s="44">
        <v>1854</v>
      </c>
      <c r="H3" s="44">
        <v>1902</v>
      </c>
      <c r="I3" s="44">
        <v>2122</v>
      </c>
      <c r="J3" s="18">
        <f t="shared" ref="J3:J65" si="0">IFERROR(STDEVP(B3:I3)/AVERAGE(B3:I3),100)</f>
        <v>0.11730014916928154</v>
      </c>
      <c r="K3" s="64" t="str">
        <f t="shared" ref="K3:K65" si="1">IF(J3&lt;10%,"X",IF(J3&gt;25%,"Z","Y"))</f>
        <v>Y</v>
      </c>
    </row>
    <row r="4" spans="1:11" ht="14.25" customHeight="1" x14ac:dyDescent="0.25">
      <c r="A4" s="48">
        <v>399631072</v>
      </c>
      <c r="B4" s="44">
        <v>2</v>
      </c>
      <c r="C4" s="44">
        <v>4</v>
      </c>
      <c r="D4" s="44">
        <v>2</v>
      </c>
      <c r="E4" s="44">
        <v>2</v>
      </c>
      <c r="F4" s="44">
        <v>4</v>
      </c>
      <c r="G4" s="44">
        <v>7</v>
      </c>
      <c r="H4" s="44">
        <v>5</v>
      </c>
      <c r="I4" s="44">
        <v>6</v>
      </c>
      <c r="J4" s="18">
        <f t="shared" si="0"/>
        <v>0.45069390943299864</v>
      </c>
      <c r="K4" s="64" t="str">
        <f t="shared" si="1"/>
        <v>Z</v>
      </c>
    </row>
    <row r="5" spans="1:11" ht="14.25" customHeight="1" x14ac:dyDescent="0.25">
      <c r="A5" s="51">
        <v>181159572</v>
      </c>
      <c r="B5" s="44">
        <v>176</v>
      </c>
      <c r="C5" s="44">
        <v>146</v>
      </c>
      <c r="D5" s="44">
        <v>188</v>
      </c>
      <c r="E5" s="44">
        <v>166</v>
      </c>
      <c r="F5" s="44">
        <v>162</v>
      </c>
      <c r="G5" s="44">
        <v>158</v>
      </c>
      <c r="H5" s="44">
        <v>138</v>
      </c>
      <c r="I5" s="44">
        <v>144</v>
      </c>
      <c r="J5" s="18">
        <f t="shared" si="0"/>
        <v>9.9457163351709843E-2</v>
      </c>
      <c r="K5" s="64" t="str">
        <f t="shared" si="1"/>
        <v>X</v>
      </c>
    </row>
    <row r="6" spans="1:11" ht="14.25" customHeight="1" x14ac:dyDescent="0.25">
      <c r="A6" s="51">
        <v>403330100</v>
      </c>
      <c r="B6" s="44">
        <v>517</v>
      </c>
      <c r="C6" s="44">
        <v>610</v>
      </c>
      <c r="D6" s="44">
        <v>579</v>
      </c>
      <c r="E6" s="44">
        <v>571</v>
      </c>
      <c r="F6" s="44">
        <v>561</v>
      </c>
      <c r="G6" s="44">
        <v>509</v>
      </c>
      <c r="H6" s="44">
        <v>560</v>
      </c>
      <c r="I6" s="44">
        <v>647</v>
      </c>
      <c r="J6" s="18">
        <f t="shared" si="0"/>
        <v>7.4316553922943757E-2</v>
      </c>
      <c r="K6" s="64" t="str">
        <f t="shared" si="1"/>
        <v>X</v>
      </c>
    </row>
    <row r="7" spans="1:11" ht="14.25" customHeight="1" x14ac:dyDescent="0.25">
      <c r="A7" s="51">
        <v>197256813</v>
      </c>
      <c r="B7" s="44">
        <v>32</v>
      </c>
      <c r="C7" s="44">
        <v>32</v>
      </c>
      <c r="D7" s="44">
        <v>39</v>
      </c>
      <c r="E7" s="44">
        <v>46</v>
      </c>
      <c r="F7" s="44">
        <v>23</v>
      </c>
      <c r="G7" s="44">
        <v>30</v>
      </c>
      <c r="H7" s="44">
        <v>22</v>
      </c>
      <c r="I7" s="44">
        <v>19</v>
      </c>
      <c r="J7" s="18">
        <f t="shared" si="0"/>
        <v>0.27980513029316173</v>
      </c>
      <c r="K7" s="64" t="str">
        <f t="shared" si="1"/>
        <v>Z</v>
      </c>
    </row>
    <row r="8" spans="1:11" ht="14.25" customHeight="1" x14ac:dyDescent="0.25">
      <c r="A8" s="48">
        <v>30593662</v>
      </c>
      <c r="B8" s="44">
        <v>2</v>
      </c>
      <c r="C8" s="44">
        <v>3</v>
      </c>
      <c r="D8" s="44">
        <v>1</v>
      </c>
      <c r="E8" s="44">
        <v>1</v>
      </c>
      <c r="F8" s="44">
        <v>2</v>
      </c>
      <c r="G8" s="44">
        <v>0</v>
      </c>
      <c r="H8" s="44">
        <v>1</v>
      </c>
      <c r="I8" s="44">
        <v>2</v>
      </c>
      <c r="J8" s="18">
        <f t="shared" si="0"/>
        <v>0.57735026918962573</v>
      </c>
      <c r="K8" s="64" t="str">
        <f t="shared" si="1"/>
        <v>Z</v>
      </c>
    </row>
    <row r="9" spans="1:11" ht="14.25" customHeight="1" x14ac:dyDescent="0.25">
      <c r="A9" s="51">
        <v>273514132</v>
      </c>
      <c r="B9" s="44">
        <v>95</v>
      </c>
      <c r="C9" s="44">
        <v>117</v>
      </c>
      <c r="D9" s="44">
        <v>185</v>
      </c>
      <c r="E9" s="44">
        <v>218</v>
      </c>
      <c r="F9" s="44">
        <v>206</v>
      </c>
      <c r="G9" s="44">
        <v>221</v>
      </c>
      <c r="H9" s="44">
        <v>232</v>
      </c>
      <c r="I9" s="44">
        <v>261</v>
      </c>
      <c r="J9" s="18">
        <f t="shared" si="0"/>
        <v>0.28039908322643775</v>
      </c>
      <c r="K9" s="64" t="str">
        <f t="shared" si="1"/>
        <v>Z</v>
      </c>
    </row>
    <row r="10" spans="1:11" ht="14.25" customHeight="1" x14ac:dyDescent="0.25">
      <c r="A10" s="51">
        <v>403339705</v>
      </c>
      <c r="B10" s="44">
        <v>108</v>
      </c>
      <c r="C10" s="44">
        <v>89</v>
      </c>
      <c r="D10" s="44">
        <v>88</v>
      </c>
      <c r="E10" s="44">
        <v>102</v>
      </c>
      <c r="F10" s="44">
        <v>92</v>
      </c>
      <c r="G10" s="44">
        <v>84</v>
      </c>
      <c r="H10" s="44">
        <v>74</v>
      </c>
      <c r="I10" s="44">
        <v>77</v>
      </c>
      <c r="J10" s="18">
        <f t="shared" si="0"/>
        <v>0.12103304033875799</v>
      </c>
      <c r="K10" s="64" t="str">
        <f t="shared" si="1"/>
        <v>Y</v>
      </c>
    </row>
    <row r="11" spans="1:11" ht="14.25" customHeight="1" x14ac:dyDescent="0.25">
      <c r="A11" s="48">
        <v>277034230</v>
      </c>
      <c r="B11" s="44">
        <v>46</v>
      </c>
      <c r="C11" s="44">
        <v>55</v>
      </c>
      <c r="D11" s="44">
        <v>52</v>
      </c>
      <c r="E11" s="44">
        <v>47</v>
      </c>
      <c r="F11" s="44">
        <v>55</v>
      </c>
      <c r="G11" s="44">
        <v>53</v>
      </c>
      <c r="H11" s="44">
        <v>54</v>
      </c>
      <c r="I11" s="44">
        <v>34</v>
      </c>
      <c r="J11" s="18">
        <f t="shared" si="0"/>
        <v>0.13514230464908739</v>
      </c>
      <c r="K11" s="64" t="str">
        <f t="shared" si="1"/>
        <v>Y</v>
      </c>
    </row>
    <row r="12" spans="1:11" ht="14.25" customHeight="1" x14ac:dyDescent="0.25">
      <c r="A12" s="51">
        <v>316801438</v>
      </c>
      <c r="B12" s="44">
        <v>253</v>
      </c>
      <c r="C12" s="44">
        <v>304</v>
      </c>
      <c r="D12" s="44">
        <v>296</v>
      </c>
      <c r="E12" s="44">
        <v>319</v>
      </c>
      <c r="F12" s="44">
        <v>280</v>
      </c>
      <c r="G12" s="44">
        <v>285</v>
      </c>
      <c r="H12" s="44">
        <v>287</v>
      </c>
      <c r="I12" s="44">
        <v>320</v>
      </c>
      <c r="J12" s="18">
        <f t="shared" si="0"/>
        <v>7.0401540425721054E-2</v>
      </c>
      <c r="K12" s="64" t="str">
        <f t="shared" si="1"/>
        <v>X</v>
      </c>
    </row>
    <row r="13" spans="1:11" ht="14.25" customHeight="1" x14ac:dyDescent="0.25">
      <c r="A13" s="51">
        <v>190882936</v>
      </c>
      <c r="B13" s="44">
        <v>48</v>
      </c>
      <c r="C13" s="44">
        <v>51</v>
      </c>
      <c r="D13" s="44">
        <v>50</v>
      </c>
      <c r="E13" s="44">
        <v>63</v>
      </c>
      <c r="F13" s="44">
        <v>51</v>
      </c>
      <c r="G13" s="44">
        <v>48</v>
      </c>
      <c r="H13" s="44">
        <v>29</v>
      </c>
      <c r="I13" s="44">
        <v>32</v>
      </c>
      <c r="J13" s="18">
        <f t="shared" si="0"/>
        <v>0.22115014840003369</v>
      </c>
      <c r="K13" s="64" t="str">
        <f t="shared" si="1"/>
        <v>Y</v>
      </c>
    </row>
    <row r="14" spans="1:11" ht="14.25" customHeight="1" x14ac:dyDescent="0.25">
      <c r="A14" s="51">
        <v>246638184</v>
      </c>
      <c r="B14" s="44">
        <v>11</v>
      </c>
      <c r="C14" s="44">
        <v>6</v>
      </c>
      <c r="D14" s="44">
        <v>4</v>
      </c>
      <c r="E14" s="44">
        <v>6</v>
      </c>
      <c r="F14" s="44">
        <v>4</v>
      </c>
      <c r="G14" s="44">
        <v>2</v>
      </c>
      <c r="H14" s="44">
        <v>4</v>
      </c>
      <c r="I14" s="44">
        <v>3</v>
      </c>
      <c r="J14" s="18">
        <f t="shared" si="0"/>
        <v>0.51961524227066325</v>
      </c>
      <c r="K14" s="64" t="str">
        <f t="shared" si="1"/>
        <v>Z</v>
      </c>
    </row>
    <row r="15" spans="1:11" ht="14.25" customHeight="1" x14ac:dyDescent="0.25">
      <c r="A15" s="51">
        <v>171768570</v>
      </c>
      <c r="B15" s="44">
        <v>13</v>
      </c>
      <c r="C15" s="44">
        <v>22</v>
      </c>
      <c r="D15" s="44">
        <v>21</v>
      </c>
      <c r="E15" s="44">
        <v>32</v>
      </c>
      <c r="F15" s="44">
        <v>16</v>
      </c>
      <c r="G15" s="44">
        <v>13</v>
      </c>
      <c r="H15" s="44">
        <v>16</v>
      </c>
      <c r="I15" s="44">
        <v>18</v>
      </c>
      <c r="J15" s="18">
        <f t="shared" si="0"/>
        <v>0.30942109632380571</v>
      </c>
      <c r="K15" s="64" t="str">
        <f t="shared" si="1"/>
        <v>Z</v>
      </c>
    </row>
    <row r="16" spans="1:11" ht="14.25" customHeight="1" x14ac:dyDescent="0.25">
      <c r="A16" s="51">
        <v>30561101</v>
      </c>
      <c r="B16" s="44">
        <v>4</v>
      </c>
      <c r="C16" s="44">
        <v>2</v>
      </c>
      <c r="D16" s="44">
        <v>4</v>
      </c>
      <c r="E16" s="44">
        <v>4</v>
      </c>
      <c r="F16" s="44">
        <v>10</v>
      </c>
      <c r="G16" s="44">
        <v>9</v>
      </c>
      <c r="H16" s="44">
        <v>13</v>
      </c>
      <c r="I16" s="44">
        <v>14</v>
      </c>
      <c r="J16" s="18">
        <f t="shared" si="0"/>
        <v>0.57348835113617513</v>
      </c>
      <c r="K16" s="64" t="str">
        <f t="shared" si="1"/>
        <v>Z</v>
      </c>
    </row>
    <row r="17" spans="1:11" ht="14.25" customHeight="1" x14ac:dyDescent="0.25">
      <c r="A17" s="51">
        <v>273529918</v>
      </c>
      <c r="B17" s="44">
        <v>54</v>
      </c>
      <c r="C17" s="44">
        <v>37</v>
      </c>
      <c r="D17" s="44">
        <v>54</v>
      </c>
      <c r="E17" s="44">
        <v>71</v>
      </c>
      <c r="F17" s="44">
        <v>60</v>
      </c>
      <c r="G17" s="44">
        <v>62</v>
      </c>
      <c r="H17" s="44">
        <v>55</v>
      </c>
      <c r="I17" s="44">
        <v>69</v>
      </c>
      <c r="J17" s="18">
        <f t="shared" si="0"/>
        <v>0.17223780315218842</v>
      </c>
      <c r="K17" s="64" t="str">
        <f t="shared" si="1"/>
        <v>Y</v>
      </c>
    </row>
    <row r="18" spans="1:11" ht="14.25" customHeight="1" x14ac:dyDescent="0.25">
      <c r="A18" s="51">
        <v>197891321</v>
      </c>
      <c r="B18" s="44">
        <v>50</v>
      </c>
      <c r="C18" s="44">
        <v>56</v>
      </c>
      <c r="D18" s="44">
        <v>81</v>
      </c>
      <c r="E18" s="44">
        <v>80</v>
      </c>
      <c r="F18" s="44">
        <v>78</v>
      </c>
      <c r="G18" s="44">
        <v>71</v>
      </c>
      <c r="H18" s="44">
        <v>73</v>
      </c>
      <c r="I18" s="44">
        <v>68</v>
      </c>
      <c r="J18" s="18">
        <f t="shared" si="0"/>
        <v>0.15181972269957017</v>
      </c>
      <c r="K18" s="64" t="str">
        <f t="shared" si="1"/>
        <v>Y</v>
      </c>
    </row>
    <row r="19" spans="1:11" ht="14.25" customHeight="1" x14ac:dyDescent="0.25">
      <c r="A19" s="48">
        <v>300904125</v>
      </c>
      <c r="B19" s="44">
        <v>10</v>
      </c>
      <c r="C19" s="44">
        <v>10</v>
      </c>
      <c r="D19" s="44">
        <v>5</v>
      </c>
      <c r="E19" s="44">
        <v>12</v>
      </c>
      <c r="F19" s="44">
        <v>20</v>
      </c>
      <c r="G19" s="44">
        <v>18</v>
      </c>
      <c r="H19" s="44">
        <v>14</v>
      </c>
      <c r="I19" s="44">
        <v>18</v>
      </c>
      <c r="J19" s="18">
        <f t="shared" si="0"/>
        <v>0.3564903013600122</v>
      </c>
      <c r="K19" s="64" t="str">
        <f t="shared" si="1"/>
        <v>Z</v>
      </c>
    </row>
    <row r="20" spans="1:11" ht="14.25" customHeight="1" x14ac:dyDescent="0.25">
      <c r="A20" s="48">
        <v>86180716</v>
      </c>
      <c r="B20" s="44">
        <v>8</v>
      </c>
      <c r="C20" s="44">
        <v>9</v>
      </c>
      <c r="D20" s="44">
        <v>13</v>
      </c>
      <c r="E20" s="44">
        <v>5</v>
      </c>
      <c r="F20" s="44">
        <v>4</v>
      </c>
      <c r="G20" s="44">
        <v>6</v>
      </c>
      <c r="H20" s="44">
        <v>4</v>
      </c>
      <c r="I20" s="44">
        <v>3</v>
      </c>
      <c r="J20" s="18">
        <f t="shared" si="0"/>
        <v>0.48038446141526142</v>
      </c>
      <c r="K20" s="64" t="str">
        <f t="shared" si="1"/>
        <v>Z</v>
      </c>
    </row>
    <row r="21" spans="1:11" ht="14.25" customHeight="1" x14ac:dyDescent="0.25">
      <c r="A21" s="51">
        <v>403325430</v>
      </c>
      <c r="B21" s="44">
        <v>229</v>
      </c>
      <c r="C21" s="44">
        <v>207</v>
      </c>
      <c r="D21" s="44">
        <v>109</v>
      </c>
      <c r="E21" s="44">
        <v>9</v>
      </c>
      <c r="F21" s="44">
        <v>7</v>
      </c>
      <c r="G21" s="44">
        <v>5</v>
      </c>
      <c r="H21" s="44">
        <v>33</v>
      </c>
      <c r="I21" s="44">
        <v>77</v>
      </c>
      <c r="J21" s="18">
        <f t="shared" si="0"/>
        <v>1.0008749367344698</v>
      </c>
      <c r="K21" s="64" t="str">
        <f t="shared" si="1"/>
        <v>Z</v>
      </c>
    </row>
    <row r="22" spans="1:11" ht="14.25" customHeight="1" x14ac:dyDescent="0.25">
      <c r="A22" s="51">
        <v>299575125</v>
      </c>
      <c r="B22" s="44">
        <v>52</v>
      </c>
      <c r="C22" s="44">
        <v>68</v>
      </c>
      <c r="D22" s="44">
        <v>79</v>
      </c>
      <c r="E22" s="44">
        <v>42</v>
      </c>
      <c r="F22" s="44">
        <v>108</v>
      </c>
      <c r="G22" s="44">
        <v>113</v>
      </c>
      <c r="H22" s="44">
        <v>112</v>
      </c>
      <c r="I22" s="44">
        <v>154</v>
      </c>
      <c r="J22" s="18">
        <f t="shared" si="0"/>
        <v>0.38418343091018331</v>
      </c>
      <c r="K22" s="64" t="str">
        <f t="shared" si="1"/>
        <v>Z</v>
      </c>
    </row>
    <row r="23" spans="1:11" ht="14.25" customHeight="1" x14ac:dyDescent="0.25">
      <c r="A23" s="51">
        <v>431627871</v>
      </c>
      <c r="B23" s="44">
        <v>56</v>
      </c>
      <c r="C23" s="44">
        <v>63</v>
      </c>
      <c r="D23" s="44">
        <v>75</v>
      </c>
      <c r="E23" s="44">
        <v>61</v>
      </c>
      <c r="F23" s="44">
        <v>71</v>
      </c>
      <c r="G23" s="44">
        <v>58</v>
      </c>
      <c r="H23" s="44">
        <v>86</v>
      </c>
      <c r="I23" s="44">
        <v>69</v>
      </c>
      <c r="J23" s="18">
        <f t="shared" si="0"/>
        <v>0.13862611386436099</v>
      </c>
      <c r="K23" s="64" t="str">
        <f t="shared" si="1"/>
        <v>Y</v>
      </c>
    </row>
    <row r="24" spans="1:11" ht="14.25" customHeight="1" x14ac:dyDescent="0.25">
      <c r="A24" s="48">
        <v>440401239</v>
      </c>
      <c r="B24" s="44">
        <v>13</v>
      </c>
      <c r="C24" s="44">
        <v>9</v>
      </c>
      <c r="D24" s="44">
        <v>16</v>
      </c>
      <c r="E24" s="44">
        <v>8</v>
      </c>
      <c r="F24" s="44">
        <v>12</v>
      </c>
      <c r="G24" s="44">
        <v>11</v>
      </c>
      <c r="H24" s="44">
        <v>10</v>
      </c>
      <c r="I24" s="44">
        <v>5</v>
      </c>
      <c r="J24" s="18">
        <f t="shared" si="0"/>
        <v>0.2973808570665904</v>
      </c>
      <c r="K24" s="64" t="str">
        <f t="shared" si="1"/>
        <v>Z</v>
      </c>
    </row>
    <row r="25" spans="1:11" ht="14.25" customHeight="1" x14ac:dyDescent="0.25">
      <c r="A25" s="51">
        <v>30590270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1</v>
      </c>
      <c r="H25" s="44">
        <v>0</v>
      </c>
      <c r="I25" s="44">
        <v>0</v>
      </c>
      <c r="J25" s="18">
        <f t="shared" si="0"/>
        <v>2.6457513110645907</v>
      </c>
      <c r="K25" s="64" t="str">
        <f t="shared" si="1"/>
        <v>Z</v>
      </c>
    </row>
    <row r="26" spans="1:11" ht="14.25" customHeight="1" x14ac:dyDescent="0.25">
      <c r="A26" s="51">
        <v>30969871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18">
        <f t="shared" si="0"/>
        <v>100</v>
      </c>
      <c r="K26" s="64" t="str">
        <f t="shared" si="1"/>
        <v>Z</v>
      </c>
    </row>
    <row r="27" spans="1:11" ht="14.25" customHeight="1" x14ac:dyDescent="0.25">
      <c r="A27" s="51">
        <v>85949780</v>
      </c>
      <c r="B27" s="44">
        <v>2</v>
      </c>
      <c r="C27" s="44">
        <v>3</v>
      </c>
      <c r="D27" s="44">
        <v>1</v>
      </c>
      <c r="E27" s="44">
        <v>6</v>
      </c>
      <c r="F27" s="44">
        <v>10</v>
      </c>
      <c r="G27" s="44">
        <v>7</v>
      </c>
      <c r="H27" s="44">
        <v>7</v>
      </c>
      <c r="I27" s="44">
        <v>4</v>
      </c>
      <c r="J27" s="18">
        <f t="shared" si="0"/>
        <v>0.56568542494923801</v>
      </c>
      <c r="K27" s="64" t="str">
        <f t="shared" si="1"/>
        <v>Z</v>
      </c>
    </row>
    <row r="28" spans="1:11" ht="14.25" customHeight="1" x14ac:dyDescent="0.25">
      <c r="A28" s="51">
        <v>397533248</v>
      </c>
      <c r="B28" s="44">
        <v>3</v>
      </c>
      <c r="C28" s="44">
        <v>8</v>
      </c>
      <c r="D28" s="44">
        <v>7</v>
      </c>
      <c r="E28" s="44">
        <v>9</v>
      </c>
      <c r="F28" s="44">
        <v>3</v>
      </c>
      <c r="G28" s="44">
        <v>9</v>
      </c>
      <c r="H28" s="44">
        <v>7</v>
      </c>
      <c r="I28" s="44">
        <v>4</v>
      </c>
      <c r="J28" s="18">
        <f t="shared" si="0"/>
        <v>0.38157568056677826</v>
      </c>
      <c r="K28" s="64" t="str">
        <f t="shared" si="1"/>
        <v>Z</v>
      </c>
    </row>
    <row r="29" spans="1:11" ht="14.25" customHeight="1" x14ac:dyDescent="0.25">
      <c r="A29" s="51">
        <v>403335621</v>
      </c>
      <c r="B29" s="44">
        <v>73</v>
      </c>
      <c r="C29" s="44">
        <v>104</v>
      </c>
      <c r="D29" s="44">
        <v>85</v>
      </c>
      <c r="E29" s="44">
        <v>126</v>
      </c>
      <c r="F29" s="44">
        <v>121</v>
      </c>
      <c r="G29" s="44">
        <v>95</v>
      </c>
      <c r="H29" s="44">
        <v>91</v>
      </c>
      <c r="I29" s="44">
        <v>124</v>
      </c>
      <c r="J29" s="18">
        <f t="shared" si="0"/>
        <v>0.18024145251559068</v>
      </c>
      <c r="K29" s="64" t="str">
        <f t="shared" si="1"/>
        <v>Y</v>
      </c>
    </row>
    <row r="30" spans="1:11" ht="14.25" customHeight="1" x14ac:dyDescent="0.25">
      <c r="A30" s="51">
        <v>303764491</v>
      </c>
      <c r="B30" s="44">
        <v>17</v>
      </c>
      <c r="C30" s="44">
        <v>15</v>
      </c>
      <c r="D30" s="44">
        <v>14</v>
      </c>
      <c r="E30" s="44">
        <v>25</v>
      </c>
      <c r="F30" s="44">
        <v>25</v>
      </c>
      <c r="G30" s="44">
        <v>25</v>
      </c>
      <c r="H30" s="44">
        <v>17</v>
      </c>
      <c r="I30" s="44">
        <v>22</v>
      </c>
      <c r="J30" s="18">
        <f t="shared" si="0"/>
        <v>0.22220486043288973</v>
      </c>
      <c r="K30" s="64" t="str">
        <f t="shared" si="1"/>
        <v>Y</v>
      </c>
    </row>
    <row r="31" spans="1:11" ht="14.25" customHeight="1" x14ac:dyDescent="0.25">
      <c r="A31" s="51">
        <v>376632043</v>
      </c>
      <c r="B31" s="44">
        <v>43</v>
      </c>
      <c r="C31" s="44">
        <v>39</v>
      </c>
      <c r="D31" s="44">
        <v>36</v>
      </c>
      <c r="E31" s="44">
        <v>48</v>
      </c>
      <c r="F31" s="44">
        <v>35</v>
      </c>
      <c r="G31" s="44">
        <v>32</v>
      </c>
      <c r="H31" s="44">
        <v>38</v>
      </c>
      <c r="I31" s="44">
        <v>49</v>
      </c>
      <c r="J31" s="18">
        <f t="shared" si="0"/>
        <v>0.14361406616345071</v>
      </c>
      <c r="K31" s="64" t="str">
        <f t="shared" si="1"/>
        <v>Y</v>
      </c>
    </row>
    <row r="32" spans="1:11" ht="14.25" customHeight="1" x14ac:dyDescent="0.25">
      <c r="A32" s="48">
        <v>299571660</v>
      </c>
      <c r="B32" s="44">
        <v>15</v>
      </c>
      <c r="C32" s="44">
        <v>21</v>
      </c>
      <c r="D32" s="44">
        <v>23</v>
      </c>
      <c r="E32" s="44">
        <v>17</v>
      </c>
      <c r="F32" s="44">
        <v>19</v>
      </c>
      <c r="G32" s="44">
        <v>8</v>
      </c>
      <c r="H32" s="44">
        <v>15</v>
      </c>
      <c r="I32" s="44">
        <v>20</v>
      </c>
      <c r="J32" s="18">
        <f t="shared" si="0"/>
        <v>0.25393355750630769</v>
      </c>
      <c r="K32" s="64" t="str">
        <f t="shared" si="1"/>
        <v>Z</v>
      </c>
    </row>
    <row r="33" spans="1:11" ht="14.25" customHeight="1" x14ac:dyDescent="0.25">
      <c r="A33" s="51">
        <v>399391125</v>
      </c>
      <c r="B33" s="44">
        <v>19</v>
      </c>
      <c r="C33" s="44">
        <v>17</v>
      </c>
      <c r="D33" s="44">
        <v>10</v>
      </c>
      <c r="E33" s="44">
        <v>7</v>
      </c>
      <c r="F33" s="44">
        <v>3</v>
      </c>
      <c r="G33" s="44">
        <v>3</v>
      </c>
      <c r="H33" s="44">
        <v>0</v>
      </c>
      <c r="I33" s="44">
        <v>0</v>
      </c>
      <c r="J33" s="18">
        <f t="shared" si="0"/>
        <v>0.93681448172443915</v>
      </c>
      <c r="K33" s="64" t="str">
        <f t="shared" si="1"/>
        <v>Z</v>
      </c>
    </row>
    <row r="34" spans="1:11" ht="14.25" customHeight="1" x14ac:dyDescent="0.25">
      <c r="A34" s="51">
        <v>303765114</v>
      </c>
      <c r="B34" s="44">
        <v>7</v>
      </c>
      <c r="C34" s="44">
        <v>6</v>
      </c>
      <c r="D34" s="44">
        <v>9</v>
      </c>
      <c r="E34" s="44">
        <v>9</v>
      </c>
      <c r="F34" s="44">
        <v>65</v>
      </c>
      <c r="G34" s="44">
        <v>67</v>
      </c>
      <c r="H34" s="44">
        <v>53</v>
      </c>
      <c r="I34" s="44">
        <v>54</v>
      </c>
      <c r="J34" s="18">
        <f t="shared" si="0"/>
        <v>0.78206928920259655</v>
      </c>
      <c r="K34" s="64" t="str">
        <f t="shared" si="1"/>
        <v>Z</v>
      </c>
    </row>
    <row r="35" spans="1:11" ht="14.25" customHeight="1" x14ac:dyDescent="0.25">
      <c r="A35" s="48">
        <v>386702384</v>
      </c>
      <c r="B35" s="44">
        <v>4</v>
      </c>
      <c r="C35" s="44">
        <v>2</v>
      </c>
      <c r="D35" s="44">
        <v>3</v>
      </c>
      <c r="E35" s="44">
        <v>4</v>
      </c>
      <c r="F35" s="44">
        <v>1</v>
      </c>
      <c r="G35" s="44">
        <v>7</v>
      </c>
      <c r="H35" s="44">
        <v>2</v>
      </c>
      <c r="I35" s="44">
        <v>1</v>
      </c>
      <c r="J35" s="18">
        <f t="shared" si="0"/>
        <v>0.62360956446232352</v>
      </c>
      <c r="K35" s="64" t="str">
        <f t="shared" si="1"/>
        <v>Z</v>
      </c>
    </row>
    <row r="36" spans="1:11" ht="14.25" customHeight="1" x14ac:dyDescent="0.25">
      <c r="A36" s="51">
        <v>152155977</v>
      </c>
      <c r="B36" s="44">
        <v>1</v>
      </c>
      <c r="C36" s="44">
        <v>6</v>
      </c>
      <c r="D36" s="44">
        <v>1</v>
      </c>
      <c r="E36" s="44">
        <v>3</v>
      </c>
      <c r="F36" s="44">
        <v>3</v>
      </c>
      <c r="G36" s="44">
        <v>4</v>
      </c>
      <c r="H36" s="44">
        <v>3</v>
      </c>
      <c r="I36" s="44">
        <v>5</v>
      </c>
      <c r="J36" s="18">
        <f t="shared" si="0"/>
        <v>0.50441834802323082</v>
      </c>
      <c r="K36" s="64" t="str">
        <f t="shared" si="1"/>
        <v>Z</v>
      </c>
    </row>
    <row r="37" spans="1:11" ht="14.25" customHeight="1" x14ac:dyDescent="0.25">
      <c r="A37" s="48">
        <v>399382897</v>
      </c>
      <c r="B37" s="44">
        <v>0</v>
      </c>
      <c r="C37" s="44">
        <v>0</v>
      </c>
      <c r="D37" s="44">
        <v>12</v>
      </c>
      <c r="E37" s="44">
        <v>5</v>
      </c>
      <c r="F37" s="44">
        <v>7</v>
      </c>
      <c r="G37" s="44">
        <v>315</v>
      </c>
      <c r="H37" s="44">
        <v>3</v>
      </c>
      <c r="I37" s="44">
        <v>0</v>
      </c>
      <c r="J37" s="18">
        <f t="shared" si="0"/>
        <v>2.4087817970718564</v>
      </c>
      <c r="K37" s="64" t="str">
        <f t="shared" si="1"/>
        <v>Z</v>
      </c>
    </row>
    <row r="38" spans="1:11" ht="14.25" customHeight="1" x14ac:dyDescent="0.25">
      <c r="A38" s="48">
        <v>303442333</v>
      </c>
      <c r="B38" s="44">
        <v>1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18">
        <f t="shared" si="0"/>
        <v>2.6457513110645907</v>
      </c>
      <c r="K38" s="64" t="str">
        <f t="shared" si="1"/>
        <v>Z</v>
      </c>
    </row>
    <row r="39" spans="1:11" ht="14.25" customHeight="1" x14ac:dyDescent="0.25">
      <c r="A39" s="48">
        <v>293320706</v>
      </c>
      <c r="B39" s="44">
        <v>4</v>
      </c>
      <c r="C39" s="44">
        <v>2</v>
      </c>
      <c r="D39" s="44">
        <v>9</v>
      </c>
      <c r="E39" s="44">
        <v>8</v>
      </c>
      <c r="F39" s="44">
        <v>2</v>
      </c>
      <c r="G39" s="44">
        <v>5</v>
      </c>
      <c r="H39" s="44">
        <v>3</v>
      </c>
      <c r="I39" s="44">
        <v>8</v>
      </c>
      <c r="J39" s="18">
        <f t="shared" si="0"/>
        <v>0.5202616831146718</v>
      </c>
      <c r="K39" s="64" t="str">
        <f t="shared" si="1"/>
        <v>Z</v>
      </c>
    </row>
    <row r="40" spans="1:11" ht="14.25" customHeight="1" x14ac:dyDescent="0.25">
      <c r="A40" s="51">
        <v>486575472</v>
      </c>
      <c r="B40" s="44">
        <v>2</v>
      </c>
      <c r="C40" s="44">
        <v>3</v>
      </c>
      <c r="D40" s="44">
        <v>6</v>
      </c>
      <c r="E40" s="44">
        <v>4</v>
      </c>
      <c r="F40" s="44">
        <v>9</v>
      </c>
      <c r="G40" s="44">
        <v>24</v>
      </c>
      <c r="H40" s="44">
        <v>35</v>
      </c>
      <c r="I40" s="44">
        <v>48</v>
      </c>
      <c r="J40" s="18">
        <f t="shared" si="0"/>
        <v>0.99080911278508799</v>
      </c>
      <c r="K40" s="64" t="str">
        <f t="shared" si="1"/>
        <v>Z</v>
      </c>
    </row>
    <row r="41" spans="1:11" ht="14.25" customHeight="1" x14ac:dyDescent="0.25">
      <c r="A41" s="48">
        <v>376665664</v>
      </c>
      <c r="B41" s="44">
        <v>12</v>
      </c>
      <c r="C41" s="44">
        <v>11</v>
      </c>
      <c r="D41" s="44">
        <v>11</v>
      </c>
      <c r="E41" s="44">
        <v>14</v>
      </c>
      <c r="F41" s="44">
        <v>5</v>
      </c>
      <c r="G41" s="44">
        <v>11</v>
      </c>
      <c r="H41" s="44">
        <v>5</v>
      </c>
      <c r="I41" s="44">
        <v>4</v>
      </c>
      <c r="J41" s="18">
        <f t="shared" si="0"/>
        <v>0.39298598048715211</v>
      </c>
      <c r="K41" s="64" t="str">
        <f t="shared" si="1"/>
        <v>Z</v>
      </c>
    </row>
    <row r="42" spans="1:11" ht="14.25" customHeight="1" x14ac:dyDescent="0.25">
      <c r="A42" s="51">
        <v>485198069</v>
      </c>
      <c r="B42" s="44">
        <v>0</v>
      </c>
      <c r="C42" s="44">
        <v>0</v>
      </c>
      <c r="D42" s="44">
        <v>4</v>
      </c>
      <c r="E42" s="44">
        <v>6</v>
      </c>
      <c r="F42" s="44">
        <v>14</v>
      </c>
      <c r="G42" s="44">
        <v>21</v>
      </c>
      <c r="H42" s="44">
        <v>7</v>
      </c>
      <c r="I42" s="44">
        <v>13</v>
      </c>
      <c r="J42" s="18">
        <f t="shared" si="0"/>
        <v>0.84699259129235716</v>
      </c>
      <c r="K42" s="64" t="str">
        <f t="shared" si="1"/>
        <v>Z</v>
      </c>
    </row>
    <row r="43" spans="1:11" ht="14.25" customHeight="1" x14ac:dyDescent="0.25">
      <c r="A43" s="51">
        <v>431632351</v>
      </c>
      <c r="B43" s="44">
        <v>2</v>
      </c>
      <c r="C43" s="44">
        <v>1</v>
      </c>
      <c r="D43" s="44">
        <v>0</v>
      </c>
      <c r="E43" s="44">
        <v>3</v>
      </c>
      <c r="F43" s="44">
        <v>5</v>
      </c>
      <c r="G43" s="44">
        <v>0</v>
      </c>
      <c r="H43" s="44">
        <v>1</v>
      </c>
      <c r="I43" s="44">
        <v>1</v>
      </c>
      <c r="J43" s="18">
        <f t="shared" si="0"/>
        <v>0.96996309330142239</v>
      </c>
      <c r="K43" s="64" t="str">
        <f t="shared" si="1"/>
        <v>Z</v>
      </c>
    </row>
    <row r="44" spans="1:11" ht="14.25" customHeight="1" x14ac:dyDescent="0.25">
      <c r="A44" s="51">
        <v>481238317</v>
      </c>
      <c r="B44" s="44">
        <v>0</v>
      </c>
      <c r="C44" s="44">
        <v>0</v>
      </c>
      <c r="D44" s="44">
        <v>1</v>
      </c>
      <c r="E44" s="44">
        <v>0</v>
      </c>
      <c r="F44" s="44">
        <v>28</v>
      </c>
      <c r="G44" s="44">
        <v>0</v>
      </c>
      <c r="H44" s="44">
        <v>1</v>
      </c>
      <c r="I44" s="44">
        <v>1</v>
      </c>
      <c r="J44" s="18">
        <f t="shared" si="0"/>
        <v>2.3561640106225998</v>
      </c>
      <c r="K44" s="64" t="str">
        <f t="shared" si="1"/>
        <v>Z</v>
      </c>
    </row>
    <row r="45" spans="1:11" ht="14.25" customHeight="1" x14ac:dyDescent="0.25">
      <c r="A45" s="48">
        <v>273525998</v>
      </c>
      <c r="B45" s="44">
        <v>2</v>
      </c>
      <c r="C45" s="44">
        <v>3</v>
      </c>
      <c r="D45" s="44">
        <v>2</v>
      </c>
      <c r="E45" s="44">
        <v>8</v>
      </c>
      <c r="F45" s="44">
        <v>8</v>
      </c>
      <c r="G45" s="44">
        <v>8</v>
      </c>
      <c r="H45" s="44">
        <v>14</v>
      </c>
      <c r="I45" s="44">
        <v>12</v>
      </c>
      <c r="J45" s="18">
        <f t="shared" si="0"/>
        <v>0.59312777208340228</v>
      </c>
      <c r="K45" s="64" t="str">
        <f t="shared" si="1"/>
        <v>Z</v>
      </c>
    </row>
    <row r="46" spans="1:11" ht="14.25" customHeight="1" x14ac:dyDescent="0.25">
      <c r="A46" s="51">
        <v>460056037</v>
      </c>
      <c r="B46" s="44">
        <v>3</v>
      </c>
      <c r="C46" s="44">
        <v>0</v>
      </c>
      <c r="D46" s="44">
        <v>0</v>
      </c>
      <c r="E46" s="44">
        <v>2</v>
      </c>
      <c r="F46" s="44">
        <v>3</v>
      </c>
      <c r="G46" s="44">
        <v>9</v>
      </c>
      <c r="H46" s="44">
        <v>14</v>
      </c>
      <c r="I46" s="44">
        <v>6</v>
      </c>
      <c r="J46" s="18">
        <f t="shared" si="0"/>
        <v>0.97858740487738771</v>
      </c>
      <c r="K46" s="64" t="str">
        <f t="shared" si="1"/>
        <v>Z</v>
      </c>
    </row>
    <row r="47" spans="1:11" ht="14.25" customHeight="1" x14ac:dyDescent="0.25">
      <c r="A47" s="51">
        <v>300965838</v>
      </c>
      <c r="B47" s="44">
        <v>2</v>
      </c>
      <c r="C47" s="44">
        <v>3</v>
      </c>
      <c r="D47" s="44">
        <v>1</v>
      </c>
      <c r="E47" s="44">
        <v>2</v>
      </c>
      <c r="F47" s="44">
        <v>1</v>
      </c>
      <c r="G47" s="44">
        <v>3</v>
      </c>
      <c r="H47" s="44">
        <v>4</v>
      </c>
      <c r="I47" s="44">
        <v>3</v>
      </c>
      <c r="J47" s="18">
        <f t="shared" si="0"/>
        <v>0.41775020701019855</v>
      </c>
      <c r="K47" s="64" t="str">
        <f t="shared" si="1"/>
        <v>Z</v>
      </c>
    </row>
    <row r="48" spans="1:11" ht="14.25" customHeight="1" x14ac:dyDescent="0.25">
      <c r="A48" s="48">
        <v>482100353</v>
      </c>
      <c r="B48" s="44">
        <v>0</v>
      </c>
      <c r="C48" s="44">
        <v>0</v>
      </c>
      <c r="D48" s="44">
        <v>22</v>
      </c>
      <c r="E48" s="44">
        <v>1</v>
      </c>
      <c r="F48" s="44">
        <v>0</v>
      </c>
      <c r="G48" s="44">
        <v>0</v>
      </c>
      <c r="H48" s="44">
        <v>0</v>
      </c>
      <c r="I48" s="44">
        <v>0</v>
      </c>
      <c r="J48" s="18">
        <f t="shared" si="0"/>
        <v>2.5168618501576181</v>
      </c>
      <c r="K48" s="64" t="str">
        <f t="shared" si="1"/>
        <v>Z</v>
      </c>
    </row>
    <row r="49" spans="1:11" ht="14.25" customHeight="1" x14ac:dyDescent="0.25">
      <c r="A49" s="51">
        <v>276068101</v>
      </c>
      <c r="B49" s="44">
        <v>1</v>
      </c>
      <c r="C49" s="44">
        <v>0</v>
      </c>
      <c r="D49" s="44">
        <v>1</v>
      </c>
      <c r="E49" s="44">
        <v>2</v>
      </c>
      <c r="F49" s="44">
        <v>2</v>
      </c>
      <c r="G49" s="44">
        <v>1</v>
      </c>
      <c r="H49" s="44">
        <v>1</v>
      </c>
      <c r="I49" s="44">
        <v>3</v>
      </c>
      <c r="J49" s="18">
        <f t="shared" si="0"/>
        <v>0.6232413273091858</v>
      </c>
      <c r="K49" s="64" t="str">
        <f t="shared" si="1"/>
        <v>Z</v>
      </c>
    </row>
    <row r="50" spans="1:11" ht="14.25" customHeight="1" x14ac:dyDescent="0.25">
      <c r="A50" s="48">
        <v>399655167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18">
        <f t="shared" si="0"/>
        <v>100</v>
      </c>
      <c r="K50" s="64" t="str">
        <f t="shared" si="1"/>
        <v>Z</v>
      </c>
    </row>
    <row r="51" spans="1:11" ht="14.25" customHeight="1" x14ac:dyDescent="0.25">
      <c r="A51" s="48">
        <v>273508707</v>
      </c>
      <c r="B51" s="44">
        <v>1</v>
      </c>
      <c r="C51" s="44">
        <v>1</v>
      </c>
      <c r="D51" s="44">
        <v>1</v>
      </c>
      <c r="E51" s="44">
        <v>1</v>
      </c>
      <c r="F51" s="44">
        <v>1</v>
      </c>
      <c r="G51" s="44">
        <v>1</v>
      </c>
      <c r="H51" s="44">
        <v>2</v>
      </c>
      <c r="I51" s="44">
        <v>1</v>
      </c>
      <c r="J51" s="18">
        <f t="shared" si="0"/>
        <v>0.29397236789606562</v>
      </c>
      <c r="K51" s="64" t="str">
        <f t="shared" si="1"/>
        <v>Z</v>
      </c>
    </row>
    <row r="52" spans="1:11" ht="14.25" customHeight="1" x14ac:dyDescent="0.25">
      <c r="A52" s="51">
        <v>268333027</v>
      </c>
      <c r="B52" s="44">
        <v>0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18">
        <f t="shared" si="0"/>
        <v>100</v>
      </c>
      <c r="K52" s="64" t="str">
        <f t="shared" si="1"/>
        <v>Z</v>
      </c>
    </row>
    <row r="53" spans="1:11" ht="14.25" customHeight="1" x14ac:dyDescent="0.25">
      <c r="A53" s="48">
        <v>453211281</v>
      </c>
      <c r="B53" s="44">
        <v>0</v>
      </c>
      <c r="C53" s="44">
        <v>1</v>
      </c>
      <c r="D53" s="44">
        <v>2</v>
      </c>
      <c r="E53" s="44">
        <v>3</v>
      </c>
      <c r="F53" s="44">
        <v>9</v>
      </c>
      <c r="G53" s="44">
        <v>17</v>
      </c>
      <c r="H53" s="44">
        <v>11</v>
      </c>
      <c r="I53" s="44">
        <v>12</v>
      </c>
      <c r="J53" s="18">
        <f t="shared" si="0"/>
        <v>0.84638267725871863</v>
      </c>
      <c r="K53" s="64" t="str">
        <f t="shared" si="1"/>
        <v>Z</v>
      </c>
    </row>
    <row r="54" spans="1:11" ht="14.25" customHeight="1" x14ac:dyDescent="0.25">
      <c r="A54" s="48">
        <v>482089841</v>
      </c>
      <c r="B54" s="44">
        <v>0</v>
      </c>
      <c r="C54" s="44">
        <v>0</v>
      </c>
      <c r="D54" s="44">
        <v>1</v>
      </c>
      <c r="E54" s="44">
        <v>0</v>
      </c>
      <c r="F54" s="44">
        <v>24</v>
      </c>
      <c r="G54" s="44">
        <v>0</v>
      </c>
      <c r="H54" s="44">
        <v>1</v>
      </c>
      <c r="I54" s="44">
        <v>0</v>
      </c>
      <c r="J54" s="18">
        <f t="shared" si="0"/>
        <v>2.4166581649853858</v>
      </c>
      <c r="K54" s="64" t="str">
        <f t="shared" si="1"/>
        <v>Z</v>
      </c>
    </row>
    <row r="55" spans="1:11" ht="14.25" customHeight="1" x14ac:dyDescent="0.25">
      <c r="A55" s="51">
        <v>486573541</v>
      </c>
      <c r="B55" s="44">
        <v>1</v>
      </c>
      <c r="C55" s="44">
        <v>0</v>
      </c>
      <c r="D55" s="44">
        <v>1</v>
      </c>
      <c r="E55" s="44">
        <v>3</v>
      </c>
      <c r="F55" s="44">
        <v>1</v>
      </c>
      <c r="G55" s="44">
        <v>13</v>
      </c>
      <c r="H55" s="44">
        <v>15</v>
      </c>
      <c r="I55" s="44">
        <v>5</v>
      </c>
      <c r="J55" s="18">
        <f t="shared" si="0"/>
        <v>1.1255796957768189</v>
      </c>
      <c r="K55" s="64" t="str">
        <f t="shared" si="1"/>
        <v>Z</v>
      </c>
    </row>
    <row r="56" spans="1:11" ht="14.25" customHeight="1" x14ac:dyDescent="0.25">
      <c r="A56" s="51">
        <v>453213368</v>
      </c>
      <c r="B56" s="44">
        <v>0</v>
      </c>
      <c r="C56" s="44">
        <v>0</v>
      </c>
      <c r="D56" s="44">
        <v>4</v>
      </c>
      <c r="E56" s="44">
        <v>0</v>
      </c>
      <c r="F56" s="44">
        <v>1</v>
      </c>
      <c r="G56" s="44">
        <v>1</v>
      </c>
      <c r="H56" s="44">
        <v>3</v>
      </c>
      <c r="I56" s="44">
        <v>9</v>
      </c>
      <c r="J56" s="18">
        <f t="shared" si="0"/>
        <v>1.2909944487358056</v>
      </c>
      <c r="K56" s="64" t="str">
        <f t="shared" si="1"/>
        <v>Z</v>
      </c>
    </row>
    <row r="57" spans="1:11" ht="14.25" customHeight="1" x14ac:dyDescent="0.25">
      <c r="A57" s="48">
        <v>486570793</v>
      </c>
      <c r="B57" s="44">
        <v>0</v>
      </c>
      <c r="C57" s="44">
        <v>2</v>
      </c>
      <c r="D57" s="44">
        <v>0</v>
      </c>
      <c r="E57" s="44">
        <v>0</v>
      </c>
      <c r="F57" s="44">
        <v>0</v>
      </c>
      <c r="G57" s="44">
        <v>2</v>
      </c>
      <c r="H57" s="44">
        <v>1</v>
      </c>
      <c r="I57" s="44">
        <v>0</v>
      </c>
      <c r="J57" s="18">
        <f t="shared" si="0"/>
        <v>1.3711309200802089</v>
      </c>
      <c r="K57" s="64" t="str">
        <f t="shared" si="1"/>
        <v>Z</v>
      </c>
    </row>
    <row r="58" spans="1:11" ht="14.25" customHeight="1" x14ac:dyDescent="0.25">
      <c r="A58" s="51">
        <v>453209328</v>
      </c>
      <c r="B58" s="44">
        <v>0</v>
      </c>
      <c r="C58" s="44">
        <v>0</v>
      </c>
      <c r="D58" s="44">
        <v>2</v>
      </c>
      <c r="E58" s="44">
        <v>2</v>
      </c>
      <c r="F58" s="44">
        <v>3</v>
      </c>
      <c r="G58" s="44">
        <v>1</v>
      </c>
      <c r="H58" s="44">
        <v>0</v>
      </c>
      <c r="I58" s="44">
        <v>1</v>
      </c>
      <c r="J58" s="18">
        <f t="shared" si="0"/>
        <v>0.93623886368626208</v>
      </c>
      <c r="K58" s="64" t="str">
        <f t="shared" si="1"/>
        <v>Z</v>
      </c>
    </row>
    <row r="59" spans="1:11" ht="14.25" customHeight="1" x14ac:dyDescent="0.25">
      <c r="A59" s="51">
        <v>478456400</v>
      </c>
      <c r="B59" s="44">
        <v>0</v>
      </c>
      <c r="C59" s="44">
        <v>0</v>
      </c>
      <c r="D59" s="44">
        <v>1</v>
      </c>
      <c r="E59" s="44">
        <v>0</v>
      </c>
      <c r="F59" s="44">
        <v>0</v>
      </c>
      <c r="G59" s="44">
        <v>0</v>
      </c>
      <c r="H59" s="44">
        <v>2</v>
      </c>
      <c r="I59" s="44">
        <v>3</v>
      </c>
      <c r="J59" s="18">
        <f t="shared" si="0"/>
        <v>1.4529663145135581</v>
      </c>
      <c r="K59" s="64" t="str">
        <f t="shared" si="1"/>
        <v>Z</v>
      </c>
    </row>
    <row r="60" spans="1:11" ht="14.25" customHeight="1" x14ac:dyDescent="0.25">
      <c r="A60" s="51">
        <v>299561922</v>
      </c>
      <c r="B60" s="44">
        <v>0</v>
      </c>
      <c r="C60" s="44">
        <v>1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1</v>
      </c>
      <c r="J60" s="18">
        <f t="shared" si="0"/>
        <v>1.7320508075688772</v>
      </c>
      <c r="K60" s="64" t="str">
        <f t="shared" si="1"/>
        <v>Z</v>
      </c>
    </row>
    <row r="61" spans="1:11" ht="14.25" customHeight="1" x14ac:dyDescent="0.25">
      <c r="A61" s="65">
        <v>418749948</v>
      </c>
      <c r="B61" s="44">
        <v>0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18">
        <f t="shared" si="0"/>
        <v>100</v>
      </c>
      <c r="K61" s="64" t="str">
        <f t="shared" si="1"/>
        <v>Z</v>
      </c>
    </row>
    <row r="62" spans="1:11" ht="14.25" customHeight="1" x14ac:dyDescent="0.25">
      <c r="A62" s="51">
        <v>273520672</v>
      </c>
      <c r="B62" s="44">
        <v>0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18">
        <f t="shared" si="0"/>
        <v>100</v>
      </c>
      <c r="K62" s="64" t="str">
        <f t="shared" si="1"/>
        <v>Z</v>
      </c>
    </row>
    <row r="63" spans="1:11" ht="14.25" customHeight="1" x14ac:dyDescent="0.25">
      <c r="A63" s="48">
        <v>432647017</v>
      </c>
      <c r="B63" s="44">
        <v>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18">
        <f t="shared" si="0"/>
        <v>100</v>
      </c>
      <c r="K63" s="64" t="str">
        <f t="shared" si="1"/>
        <v>Z</v>
      </c>
    </row>
    <row r="64" spans="1:11" ht="14.25" customHeight="1" x14ac:dyDescent="0.25">
      <c r="A64" s="48">
        <v>174538699</v>
      </c>
      <c r="B64" s="44">
        <v>0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18">
        <f t="shared" si="0"/>
        <v>100</v>
      </c>
      <c r="K64" s="64" t="str">
        <f t="shared" si="1"/>
        <v>Z</v>
      </c>
    </row>
    <row r="65" spans="1:11" ht="14.25" customHeight="1" x14ac:dyDescent="0.25">
      <c r="A65" s="48">
        <v>235322445</v>
      </c>
      <c r="B65" s="44">
        <v>0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18">
        <f t="shared" si="0"/>
        <v>100</v>
      </c>
      <c r="K65" s="64" t="str">
        <f t="shared" si="1"/>
        <v>Z</v>
      </c>
    </row>
    <row r="66" spans="1:11" ht="14.25" customHeight="1" x14ac:dyDescent="0.25">
      <c r="J66" s="67"/>
    </row>
    <row r="67" spans="1:11" ht="14.25" customHeight="1" x14ac:dyDescent="0.25">
      <c r="J67" s="67"/>
    </row>
    <row r="68" spans="1:11" ht="14.25" customHeight="1" x14ac:dyDescent="0.25">
      <c r="J68" s="67"/>
    </row>
    <row r="69" spans="1:11" ht="14.25" customHeight="1" x14ac:dyDescent="0.25">
      <c r="J69" s="67"/>
    </row>
    <row r="70" spans="1:11" ht="14.25" customHeight="1" x14ac:dyDescent="0.25">
      <c r="J70" s="67"/>
    </row>
    <row r="71" spans="1:11" ht="14.25" customHeight="1" x14ac:dyDescent="0.25">
      <c r="J71" s="67"/>
    </row>
    <row r="72" spans="1:11" ht="14.25" customHeight="1" x14ac:dyDescent="0.25">
      <c r="J72" s="67"/>
    </row>
    <row r="73" spans="1:11" ht="14.25" customHeight="1" x14ac:dyDescent="0.25">
      <c r="J73" s="67"/>
    </row>
    <row r="74" spans="1:11" ht="14.25" customHeight="1" x14ac:dyDescent="0.25">
      <c r="J74" s="67"/>
    </row>
    <row r="75" spans="1:11" ht="14.25" customHeight="1" x14ac:dyDescent="0.25">
      <c r="J75" s="67"/>
    </row>
    <row r="76" spans="1:11" ht="14.25" customHeight="1" x14ac:dyDescent="0.25">
      <c r="J76" s="67"/>
    </row>
    <row r="77" spans="1:11" ht="14.25" customHeight="1" x14ac:dyDescent="0.25">
      <c r="J77" s="67"/>
    </row>
    <row r="78" spans="1:11" ht="14.25" customHeight="1" x14ac:dyDescent="0.25">
      <c r="J78" s="67"/>
    </row>
    <row r="79" spans="1:11" ht="14.25" customHeight="1" x14ac:dyDescent="0.25">
      <c r="J79" s="67"/>
    </row>
    <row r="80" spans="1:11" ht="14.25" customHeight="1" x14ac:dyDescent="0.25">
      <c r="J80" s="67"/>
    </row>
    <row r="81" spans="10:10" ht="14.25" customHeight="1" x14ac:dyDescent="0.25">
      <c r="J81" s="67"/>
    </row>
    <row r="82" spans="10:10" ht="14.25" customHeight="1" x14ac:dyDescent="0.25">
      <c r="J82" s="67"/>
    </row>
    <row r="83" spans="10:10" ht="14.25" customHeight="1" x14ac:dyDescent="0.25">
      <c r="J83" s="67"/>
    </row>
    <row r="84" spans="10:10" ht="14.25" customHeight="1" x14ac:dyDescent="0.25">
      <c r="J84" s="67"/>
    </row>
    <row r="85" spans="10:10" ht="14.25" customHeight="1" x14ac:dyDescent="0.25">
      <c r="J85" s="67"/>
    </row>
    <row r="86" spans="10:10" ht="14.25" customHeight="1" x14ac:dyDescent="0.25">
      <c r="J86" s="67"/>
    </row>
    <row r="87" spans="10:10" ht="14.25" customHeight="1" x14ac:dyDescent="0.25">
      <c r="J87" s="67"/>
    </row>
    <row r="88" spans="10:10" ht="14.25" customHeight="1" x14ac:dyDescent="0.25">
      <c r="J88" s="67"/>
    </row>
    <row r="89" spans="10:10" ht="14.25" customHeight="1" x14ac:dyDescent="0.25">
      <c r="J89" s="67"/>
    </row>
    <row r="90" spans="10:10" ht="14.25" customHeight="1" x14ac:dyDescent="0.25">
      <c r="J90" s="67"/>
    </row>
    <row r="91" spans="10:10" ht="14.25" customHeight="1" x14ac:dyDescent="0.25">
      <c r="J91" s="67"/>
    </row>
    <row r="92" spans="10:10" ht="14.25" customHeight="1" x14ac:dyDescent="0.25">
      <c r="J92" s="67"/>
    </row>
    <row r="93" spans="10:10" ht="14.25" customHeight="1" x14ac:dyDescent="0.25">
      <c r="J93" s="67"/>
    </row>
    <row r="94" spans="10:10" ht="14.25" customHeight="1" x14ac:dyDescent="0.25">
      <c r="J94" s="67"/>
    </row>
    <row r="95" spans="10:10" ht="14.25" customHeight="1" x14ac:dyDescent="0.25">
      <c r="J95" s="67"/>
    </row>
    <row r="96" spans="10:10" ht="14.25" customHeight="1" x14ac:dyDescent="0.25">
      <c r="J96" s="67"/>
    </row>
    <row r="97" spans="10:10" ht="14.25" customHeight="1" x14ac:dyDescent="0.25">
      <c r="J97" s="67"/>
    </row>
    <row r="98" spans="10:10" ht="14.25" customHeight="1" x14ac:dyDescent="0.25">
      <c r="J98" s="67"/>
    </row>
    <row r="99" spans="10:10" ht="14.25" customHeight="1" x14ac:dyDescent="0.25">
      <c r="J99" s="67"/>
    </row>
    <row r="100" spans="10:10" ht="14.25" customHeight="1" x14ac:dyDescent="0.25">
      <c r="J100" s="67"/>
    </row>
    <row r="101" spans="10:10" ht="14.25" customHeight="1" x14ac:dyDescent="0.25">
      <c r="J101" s="67"/>
    </row>
    <row r="102" spans="10:10" ht="14.25" customHeight="1" x14ac:dyDescent="0.25">
      <c r="J102" s="67"/>
    </row>
    <row r="103" spans="10:10" ht="14.25" customHeight="1" x14ac:dyDescent="0.25">
      <c r="J103" s="67"/>
    </row>
    <row r="104" spans="10:10" ht="14.25" customHeight="1" x14ac:dyDescent="0.25">
      <c r="J104" s="67"/>
    </row>
    <row r="105" spans="10:10" ht="14.25" customHeight="1" x14ac:dyDescent="0.25">
      <c r="J105" s="67"/>
    </row>
    <row r="106" spans="10:10" ht="14.25" customHeight="1" x14ac:dyDescent="0.25">
      <c r="J106" s="67"/>
    </row>
    <row r="107" spans="10:10" ht="14.25" customHeight="1" x14ac:dyDescent="0.25">
      <c r="J107" s="67"/>
    </row>
    <row r="108" spans="10:10" ht="14.25" customHeight="1" x14ac:dyDescent="0.25">
      <c r="J108" s="67"/>
    </row>
    <row r="109" spans="10:10" ht="14.25" customHeight="1" x14ac:dyDescent="0.25">
      <c r="J109" s="67"/>
    </row>
    <row r="110" spans="10:10" ht="14.25" customHeight="1" x14ac:dyDescent="0.25">
      <c r="J110" s="67"/>
    </row>
    <row r="111" spans="10:10" ht="14.25" customHeight="1" x14ac:dyDescent="0.25">
      <c r="J111" s="67"/>
    </row>
    <row r="112" spans="10:10" ht="14.25" customHeight="1" x14ac:dyDescent="0.25">
      <c r="J112" s="67"/>
    </row>
    <row r="113" spans="10:10" ht="14.25" customHeight="1" x14ac:dyDescent="0.25">
      <c r="J113" s="67"/>
    </row>
    <row r="114" spans="10:10" ht="14.25" customHeight="1" x14ac:dyDescent="0.25">
      <c r="J114" s="67"/>
    </row>
    <row r="115" spans="10:10" ht="14.25" customHeight="1" x14ac:dyDescent="0.25">
      <c r="J115" s="67"/>
    </row>
    <row r="116" spans="10:10" ht="14.25" customHeight="1" x14ac:dyDescent="0.25">
      <c r="J116" s="67"/>
    </row>
    <row r="117" spans="10:10" ht="14.25" customHeight="1" x14ac:dyDescent="0.25">
      <c r="J117" s="67"/>
    </row>
    <row r="118" spans="10:10" ht="14.25" customHeight="1" x14ac:dyDescent="0.25">
      <c r="J118" s="67"/>
    </row>
    <row r="119" spans="10:10" ht="14.25" customHeight="1" x14ac:dyDescent="0.25">
      <c r="J119" s="67"/>
    </row>
    <row r="120" spans="10:10" ht="14.25" customHeight="1" x14ac:dyDescent="0.25">
      <c r="J120" s="67"/>
    </row>
    <row r="121" spans="10:10" ht="14.25" customHeight="1" x14ac:dyDescent="0.25">
      <c r="J121" s="67"/>
    </row>
    <row r="122" spans="10:10" ht="14.25" customHeight="1" x14ac:dyDescent="0.25">
      <c r="J122" s="67"/>
    </row>
    <row r="123" spans="10:10" ht="14.25" customHeight="1" x14ac:dyDescent="0.25">
      <c r="J123" s="67"/>
    </row>
    <row r="124" spans="10:10" ht="14.25" customHeight="1" x14ac:dyDescent="0.25">
      <c r="J124" s="67"/>
    </row>
    <row r="125" spans="10:10" ht="14.25" customHeight="1" x14ac:dyDescent="0.25">
      <c r="J125" s="67"/>
    </row>
    <row r="126" spans="10:10" ht="14.25" customHeight="1" x14ac:dyDescent="0.25">
      <c r="J126" s="67"/>
    </row>
    <row r="127" spans="10:10" ht="14.25" customHeight="1" x14ac:dyDescent="0.25">
      <c r="J127" s="67"/>
    </row>
    <row r="128" spans="10:10" ht="14.25" customHeight="1" x14ac:dyDescent="0.25">
      <c r="J128" s="67"/>
    </row>
    <row r="129" spans="10:10" ht="14.25" customHeight="1" x14ac:dyDescent="0.25">
      <c r="J129" s="67"/>
    </row>
    <row r="130" spans="10:10" ht="14.25" customHeight="1" x14ac:dyDescent="0.25">
      <c r="J130" s="67"/>
    </row>
    <row r="131" spans="10:10" ht="14.25" customHeight="1" x14ac:dyDescent="0.25">
      <c r="J131" s="67"/>
    </row>
    <row r="132" spans="10:10" ht="14.25" customHeight="1" x14ac:dyDescent="0.25">
      <c r="J132" s="67"/>
    </row>
    <row r="133" spans="10:10" ht="14.25" customHeight="1" x14ac:dyDescent="0.25">
      <c r="J133" s="67"/>
    </row>
    <row r="134" spans="10:10" ht="14.25" customHeight="1" x14ac:dyDescent="0.25">
      <c r="J134" s="67"/>
    </row>
    <row r="135" spans="10:10" ht="14.25" customHeight="1" x14ac:dyDescent="0.25">
      <c r="J135" s="67"/>
    </row>
    <row r="136" spans="10:10" ht="14.25" customHeight="1" x14ac:dyDescent="0.25">
      <c r="J136" s="67"/>
    </row>
    <row r="137" spans="10:10" ht="14.25" customHeight="1" x14ac:dyDescent="0.25">
      <c r="J137" s="67"/>
    </row>
    <row r="138" spans="10:10" ht="14.25" customHeight="1" x14ac:dyDescent="0.25">
      <c r="J138" s="67"/>
    </row>
    <row r="139" spans="10:10" ht="14.25" customHeight="1" x14ac:dyDescent="0.25">
      <c r="J139" s="67"/>
    </row>
    <row r="140" spans="10:10" ht="14.25" customHeight="1" x14ac:dyDescent="0.25">
      <c r="J140" s="67"/>
    </row>
    <row r="141" spans="10:10" ht="14.25" customHeight="1" x14ac:dyDescent="0.25">
      <c r="J141" s="67"/>
    </row>
    <row r="142" spans="10:10" ht="14.25" customHeight="1" x14ac:dyDescent="0.25">
      <c r="J142" s="67"/>
    </row>
    <row r="143" spans="10:10" ht="14.25" customHeight="1" x14ac:dyDescent="0.25">
      <c r="J143" s="67"/>
    </row>
    <row r="144" spans="10:10" ht="14.25" customHeight="1" x14ac:dyDescent="0.25">
      <c r="J144" s="67"/>
    </row>
    <row r="145" spans="10:10" ht="14.25" customHeight="1" x14ac:dyDescent="0.25">
      <c r="J145" s="67"/>
    </row>
    <row r="146" spans="10:10" ht="14.25" customHeight="1" x14ac:dyDescent="0.25">
      <c r="J146" s="67"/>
    </row>
    <row r="147" spans="10:10" ht="14.25" customHeight="1" x14ac:dyDescent="0.25">
      <c r="J147" s="67"/>
    </row>
    <row r="148" spans="10:10" ht="14.25" customHeight="1" x14ac:dyDescent="0.25">
      <c r="J148" s="67"/>
    </row>
    <row r="149" spans="10:10" ht="14.25" customHeight="1" x14ac:dyDescent="0.25">
      <c r="J149" s="67"/>
    </row>
    <row r="150" spans="10:10" ht="14.25" customHeight="1" x14ac:dyDescent="0.25">
      <c r="J150" s="67"/>
    </row>
    <row r="151" spans="10:10" ht="14.25" customHeight="1" x14ac:dyDescent="0.25">
      <c r="J151" s="67"/>
    </row>
    <row r="152" spans="10:10" ht="14.25" customHeight="1" x14ac:dyDescent="0.25">
      <c r="J152" s="67"/>
    </row>
    <row r="153" spans="10:10" ht="14.25" customHeight="1" x14ac:dyDescent="0.25">
      <c r="J153" s="67"/>
    </row>
    <row r="154" spans="10:10" ht="14.25" customHeight="1" x14ac:dyDescent="0.25">
      <c r="J154" s="67"/>
    </row>
    <row r="155" spans="10:10" ht="14.25" customHeight="1" x14ac:dyDescent="0.25">
      <c r="J155" s="67"/>
    </row>
    <row r="156" spans="10:10" ht="14.25" customHeight="1" x14ac:dyDescent="0.25">
      <c r="J156" s="67"/>
    </row>
    <row r="157" spans="10:10" ht="14.25" customHeight="1" x14ac:dyDescent="0.25">
      <c r="J157" s="67"/>
    </row>
    <row r="158" spans="10:10" ht="14.25" customHeight="1" x14ac:dyDescent="0.25">
      <c r="J158" s="67"/>
    </row>
    <row r="159" spans="10:10" ht="14.25" customHeight="1" x14ac:dyDescent="0.25">
      <c r="J159" s="67"/>
    </row>
    <row r="160" spans="10:10" ht="14.25" customHeight="1" x14ac:dyDescent="0.25">
      <c r="J160" s="67"/>
    </row>
    <row r="161" spans="10:10" ht="14.25" customHeight="1" x14ac:dyDescent="0.25">
      <c r="J161" s="67"/>
    </row>
    <row r="162" spans="10:10" ht="14.25" customHeight="1" x14ac:dyDescent="0.25">
      <c r="J162" s="67"/>
    </row>
    <row r="163" spans="10:10" ht="14.25" customHeight="1" x14ac:dyDescent="0.25">
      <c r="J163" s="67"/>
    </row>
    <row r="164" spans="10:10" ht="14.25" customHeight="1" x14ac:dyDescent="0.25">
      <c r="J164" s="67"/>
    </row>
    <row r="165" spans="10:10" ht="14.25" customHeight="1" x14ac:dyDescent="0.25">
      <c r="J165" s="67"/>
    </row>
    <row r="166" spans="10:10" ht="14.25" customHeight="1" x14ac:dyDescent="0.25">
      <c r="J166" s="67"/>
    </row>
    <row r="167" spans="10:10" ht="14.25" customHeight="1" x14ac:dyDescent="0.25">
      <c r="J167" s="67"/>
    </row>
    <row r="168" spans="10:10" ht="14.25" customHeight="1" x14ac:dyDescent="0.25">
      <c r="J168" s="67"/>
    </row>
    <row r="169" spans="10:10" ht="14.25" customHeight="1" x14ac:dyDescent="0.25">
      <c r="J169" s="67"/>
    </row>
    <row r="170" spans="10:10" ht="14.25" customHeight="1" x14ac:dyDescent="0.25">
      <c r="J170" s="67"/>
    </row>
    <row r="171" spans="10:10" ht="14.25" customHeight="1" x14ac:dyDescent="0.25">
      <c r="J171" s="67"/>
    </row>
    <row r="172" spans="10:10" ht="14.25" customHeight="1" x14ac:dyDescent="0.25">
      <c r="J172" s="67"/>
    </row>
    <row r="173" spans="10:10" ht="14.25" customHeight="1" x14ac:dyDescent="0.25">
      <c r="J173" s="67"/>
    </row>
    <row r="174" spans="10:10" ht="14.25" customHeight="1" x14ac:dyDescent="0.25">
      <c r="J174" s="67"/>
    </row>
    <row r="175" spans="10:10" ht="14.25" customHeight="1" x14ac:dyDescent="0.25">
      <c r="J175" s="67"/>
    </row>
    <row r="176" spans="10:10" ht="14.25" customHeight="1" x14ac:dyDescent="0.25">
      <c r="J176" s="67"/>
    </row>
    <row r="177" spans="10:10" ht="14.25" customHeight="1" x14ac:dyDescent="0.25">
      <c r="J177" s="67"/>
    </row>
    <row r="178" spans="10:10" ht="14.25" customHeight="1" x14ac:dyDescent="0.25">
      <c r="J178" s="67"/>
    </row>
    <row r="179" spans="10:10" ht="14.25" customHeight="1" x14ac:dyDescent="0.25">
      <c r="J179" s="67"/>
    </row>
    <row r="180" spans="10:10" ht="14.25" customHeight="1" x14ac:dyDescent="0.25">
      <c r="J180" s="67"/>
    </row>
    <row r="181" spans="10:10" ht="14.25" customHeight="1" x14ac:dyDescent="0.25">
      <c r="J181" s="67"/>
    </row>
    <row r="182" spans="10:10" ht="14.25" customHeight="1" x14ac:dyDescent="0.25">
      <c r="J182" s="67"/>
    </row>
    <row r="183" spans="10:10" ht="14.25" customHeight="1" x14ac:dyDescent="0.25">
      <c r="J183" s="67"/>
    </row>
    <row r="184" spans="10:10" ht="14.25" customHeight="1" x14ac:dyDescent="0.25">
      <c r="J184" s="67"/>
    </row>
    <row r="185" spans="10:10" ht="14.25" customHeight="1" x14ac:dyDescent="0.25">
      <c r="J185" s="67"/>
    </row>
    <row r="186" spans="10:10" ht="14.25" customHeight="1" x14ac:dyDescent="0.25">
      <c r="J186" s="67"/>
    </row>
    <row r="187" spans="10:10" ht="14.25" customHeight="1" x14ac:dyDescent="0.25">
      <c r="J187" s="67"/>
    </row>
    <row r="188" spans="10:10" ht="14.25" customHeight="1" x14ac:dyDescent="0.25">
      <c r="J188" s="67"/>
    </row>
    <row r="189" spans="10:10" ht="14.25" customHeight="1" x14ac:dyDescent="0.25">
      <c r="J189" s="67"/>
    </row>
    <row r="190" spans="10:10" ht="14.25" customHeight="1" x14ac:dyDescent="0.25">
      <c r="J190" s="67"/>
    </row>
    <row r="191" spans="10:10" ht="14.25" customHeight="1" x14ac:dyDescent="0.25">
      <c r="J191" s="67"/>
    </row>
    <row r="192" spans="10:10" ht="14.25" customHeight="1" x14ac:dyDescent="0.25">
      <c r="J192" s="67"/>
    </row>
    <row r="193" spans="10:10" ht="14.25" customHeight="1" x14ac:dyDescent="0.25">
      <c r="J193" s="67"/>
    </row>
    <row r="194" spans="10:10" ht="14.25" customHeight="1" x14ac:dyDescent="0.25">
      <c r="J194" s="67"/>
    </row>
    <row r="195" spans="10:10" ht="14.25" customHeight="1" x14ac:dyDescent="0.25">
      <c r="J195" s="67"/>
    </row>
    <row r="196" spans="10:10" ht="14.25" customHeight="1" x14ac:dyDescent="0.25">
      <c r="J196" s="67"/>
    </row>
    <row r="197" spans="10:10" ht="14.25" customHeight="1" x14ac:dyDescent="0.25">
      <c r="J197" s="67"/>
    </row>
    <row r="198" spans="10:10" ht="14.25" customHeight="1" x14ac:dyDescent="0.25">
      <c r="J198" s="67"/>
    </row>
    <row r="199" spans="10:10" ht="14.25" customHeight="1" x14ac:dyDescent="0.25">
      <c r="J199" s="67"/>
    </row>
    <row r="200" spans="10:10" ht="14.25" customHeight="1" x14ac:dyDescent="0.25">
      <c r="J200" s="67"/>
    </row>
    <row r="201" spans="10:10" ht="14.25" customHeight="1" x14ac:dyDescent="0.25">
      <c r="J201" s="67"/>
    </row>
    <row r="202" spans="10:10" ht="14.25" customHeight="1" x14ac:dyDescent="0.25">
      <c r="J202" s="67"/>
    </row>
    <row r="203" spans="10:10" ht="14.25" customHeight="1" x14ac:dyDescent="0.25">
      <c r="J203" s="67"/>
    </row>
    <row r="204" spans="10:10" ht="14.25" customHeight="1" x14ac:dyDescent="0.25">
      <c r="J204" s="67"/>
    </row>
    <row r="205" spans="10:10" ht="14.25" customHeight="1" x14ac:dyDescent="0.25">
      <c r="J205" s="67"/>
    </row>
    <row r="206" spans="10:10" ht="14.25" customHeight="1" x14ac:dyDescent="0.25">
      <c r="J206" s="67"/>
    </row>
    <row r="207" spans="10:10" ht="14.25" customHeight="1" x14ac:dyDescent="0.25">
      <c r="J207" s="67"/>
    </row>
    <row r="208" spans="10:10" ht="14.25" customHeight="1" x14ac:dyDescent="0.25">
      <c r="J208" s="67"/>
    </row>
    <row r="209" spans="10:10" ht="14.25" customHeight="1" x14ac:dyDescent="0.25">
      <c r="J209" s="67"/>
    </row>
    <row r="210" spans="10:10" ht="14.25" customHeight="1" x14ac:dyDescent="0.25">
      <c r="J210" s="67"/>
    </row>
    <row r="211" spans="10:10" ht="14.25" customHeight="1" x14ac:dyDescent="0.25">
      <c r="J211" s="67"/>
    </row>
    <row r="212" spans="10:10" ht="14.25" customHeight="1" x14ac:dyDescent="0.25">
      <c r="J212" s="67"/>
    </row>
    <row r="213" spans="10:10" ht="14.25" customHeight="1" x14ac:dyDescent="0.25">
      <c r="J213" s="67"/>
    </row>
    <row r="214" spans="10:10" ht="14.25" customHeight="1" x14ac:dyDescent="0.25">
      <c r="J214" s="67"/>
    </row>
    <row r="215" spans="10:10" ht="14.25" customHeight="1" x14ac:dyDescent="0.25">
      <c r="J215" s="67"/>
    </row>
    <row r="216" spans="10:10" ht="14.25" customHeight="1" x14ac:dyDescent="0.25">
      <c r="J216" s="67"/>
    </row>
    <row r="217" spans="10:10" ht="14.25" customHeight="1" x14ac:dyDescent="0.25">
      <c r="J217" s="67"/>
    </row>
    <row r="218" spans="10:10" ht="14.25" customHeight="1" x14ac:dyDescent="0.25">
      <c r="J218" s="67"/>
    </row>
    <row r="219" spans="10:10" ht="14.25" customHeight="1" x14ac:dyDescent="0.25">
      <c r="J219" s="67"/>
    </row>
    <row r="220" spans="10:10" ht="14.25" customHeight="1" x14ac:dyDescent="0.25">
      <c r="J220" s="67"/>
    </row>
    <row r="221" spans="10:10" ht="14.25" customHeight="1" x14ac:dyDescent="0.25">
      <c r="J221" s="67"/>
    </row>
    <row r="222" spans="10:10" ht="14.25" customHeight="1" x14ac:dyDescent="0.25">
      <c r="J222" s="67"/>
    </row>
    <row r="223" spans="10:10" ht="14.25" customHeight="1" x14ac:dyDescent="0.25">
      <c r="J223" s="67"/>
    </row>
    <row r="224" spans="10:10" ht="14.25" customHeight="1" x14ac:dyDescent="0.25">
      <c r="J224" s="67"/>
    </row>
    <row r="225" spans="10:10" ht="14.25" customHeight="1" x14ac:dyDescent="0.25">
      <c r="J225" s="67"/>
    </row>
    <row r="226" spans="10:10" ht="14.25" customHeight="1" x14ac:dyDescent="0.25">
      <c r="J226" s="67"/>
    </row>
    <row r="227" spans="10:10" ht="14.25" customHeight="1" x14ac:dyDescent="0.25">
      <c r="J227" s="67"/>
    </row>
    <row r="228" spans="10:10" ht="14.25" customHeight="1" x14ac:dyDescent="0.25">
      <c r="J228" s="67"/>
    </row>
    <row r="229" spans="10:10" ht="14.25" customHeight="1" x14ac:dyDescent="0.25">
      <c r="J229" s="67"/>
    </row>
    <row r="230" spans="10:10" ht="14.25" customHeight="1" x14ac:dyDescent="0.25">
      <c r="J230" s="67"/>
    </row>
    <row r="231" spans="10:10" ht="14.25" customHeight="1" x14ac:dyDescent="0.25">
      <c r="J231" s="67"/>
    </row>
    <row r="232" spans="10:10" ht="14.25" customHeight="1" x14ac:dyDescent="0.25">
      <c r="J232" s="67"/>
    </row>
    <row r="233" spans="10:10" ht="14.25" customHeight="1" x14ac:dyDescent="0.25">
      <c r="J233" s="67"/>
    </row>
    <row r="234" spans="10:10" ht="14.25" customHeight="1" x14ac:dyDescent="0.25">
      <c r="J234" s="67"/>
    </row>
    <row r="235" spans="10:10" ht="14.25" customHeight="1" x14ac:dyDescent="0.25">
      <c r="J235" s="67"/>
    </row>
    <row r="236" spans="10:10" ht="14.25" customHeight="1" x14ac:dyDescent="0.25">
      <c r="J236" s="67"/>
    </row>
    <row r="237" spans="10:10" ht="14.25" customHeight="1" x14ac:dyDescent="0.25">
      <c r="J237" s="67"/>
    </row>
    <row r="238" spans="10:10" ht="14.25" customHeight="1" x14ac:dyDescent="0.25">
      <c r="J238" s="67"/>
    </row>
    <row r="239" spans="10:10" ht="14.25" customHeight="1" x14ac:dyDescent="0.25">
      <c r="J239" s="67"/>
    </row>
    <row r="240" spans="10:10" ht="14.25" customHeight="1" x14ac:dyDescent="0.25">
      <c r="J240" s="67"/>
    </row>
    <row r="241" spans="10:10" ht="14.25" customHeight="1" x14ac:dyDescent="0.25">
      <c r="J241" s="67"/>
    </row>
    <row r="242" spans="10:10" ht="14.25" customHeight="1" x14ac:dyDescent="0.25">
      <c r="J242" s="67"/>
    </row>
    <row r="243" spans="10:10" ht="14.25" customHeight="1" x14ac:dyDescent="0.25">
      <c r="J243" s="67"/>
    </row>
    <row r="244" spans="10:10" ht="14.25" customHeight="1" x14ac:dyDescent="0.25">
      <c r="J244" s="67"/>
    </row>
    <row r="245" spans="10:10" ht="14.25" customHeight="1" x14ac:dyDescent="0.25">
      <c r="J245" s="67"/>
    </row>
    <row r="246" spans="10:10" ht="14.25" customHeight="1" x14ac:dyDescent="0.25">
      <c r="J246" s="67"/>
    </row>
    <row r="247" spans="10:10" ht="14.25" customHeight="1" x14ac:dyDescent="0.25">
      <c r="J247" s="67"/>
    </row>
    <row r="248" spans="10:10" ht="14.25" customHeight="1" x14ac:dyDescent="0.25">
      <c r="J248" s="67"/>
    </row>
    <row r="249" spans="10:10" ht="14.25" customHeight="1" x14ac:dyDescent="0.25">
      <c r="J249" s="67"/>
    </row>
    <row r="250" spans="10:10" ht="14.25" customHeight="1" x14ac:dyDescent="0.25">
      <c r="J250" s="67"/>
    </row>
    <row r="251" spans="10:10" ht="14.25" customHeight="1" x14ac:dyDescent="0.25">
      <c r="J251" s="67"/>
    </row>
    <row r="252" spans="10:10" ht="14.25" customHeight="1" x14ac:dyDescent="0.25">
      <c r="J252" s="67"/>
    </row>
    <row r="253" spans="10:10" ht="14.25" customHeight="1" x14ac:dyDescent="0.25">
      <c r="J253" s="67"/>
    </row>
    <row r="254" spans="10:10" ht="14.25" customHeight="1" x14ac:dyDescent="0.25">
      <c r="J254" s="67"/>
    </row>
    <row r="255" spans="10:10" ht="14.25" customHeight="1" x14ac:dyDescent="0.25">
      <c r="J255" s="67"/>
    </row>
    <row r="256" spans="10:10" ht="14.25" customHeight="1" x14ac:dyDescent="0.25">
      <c r="J256" s="67"/>
    </row>
    <row r="257" spans="10:10" ht="14.25" customHeight="1" x14ac:dyDescent="0.25">
      <c r="J257" s="67"/>
    </row>
    <row r="258" spans="10:10" ht="14.25" customHeight="1" x14ac:dyDescent="0.25">
      <c r="J258" s="67"/>
    </row>
    <row r="259" spans="10:10" ht="14.25" customHeight="1" x14ac:dyDescent="0.25">
      <c r="J259" s="67"/>
    </row>
    <row r="260" spans="10:10" ht="14.25" customHeight="1" x14ac:dyDescent="0.25">
      <c r="J260" s="67"/>
    </row>
    <row r="261" spans="10:10" ht="14.25" customHeight="1" x14ac:dyDescent="0.25">
      <c r="J261" s="67"/>
    </row>
    <row r="262" spans="10:10" ht="14.25" customHeight="1" x14ac:dyDescent="0.25">
      <c r="J262" s="67"/>
    </row>
    <row r="263" spans="10:10" ht="14.25" customHeight="1" x14ac:dyDescent="0.25">
      <c r="J263" s="67"/>
    </row>
    <row r="264" spans="10:10" ht="14.25" customHeight="1" x14ac:dyDescent="0.25">
      <c r="J264" s="67"/>
    </row>
    <row r="265" spans="10:10" ht="14.25" customHeight="1" x14ac:dyDescent="0.25">
      <c r="J265" s="67"/>
    </row>
    <row r="266" spans="10:10" ht="14.25" customHeight="1" x14ac:dyDescent="0.25">
      <c r="J266" s="67"/>
    </row>
    <row r="267" spans="10:10" ht="14.25" customHeight="1" x14ac:dyDescent="0.25">
      <c r="J267" s="67"/>
    </row>
    <row r="268" spans="10:10" ht="14.25" customHeight="1" x14ac:dyDescent="0.25">
      <c r="J268" s="67"/>
    </row>
    <row r="269" spans="10:10" ht="14.25" customHeight="1" x14ac:dyDescent="0.25">
      <c r="J269" s="67"/>
    </row>
    <row r="270" spans="10:10" ht="14.25" customHeight="1" x14ac:dyDescent="0.25">
      <c r="J270" s="67"/>
    </row>
    <row r="271" spans="10:10" ht="14.25" customHeight="1" x14ac:dyDescent="0.25">
      <c r="J271" s="67"/>
    </row>
    <row r="272" spans="10:10" ht="14.25" customHeight="1" x14ac:dyDescent="0.25">
      <c r="J272" s="67"/>
    </row>
    <row r="273" spans="10:10" ht="14.25" customHeight="1" x14ac:dyDescent="0.25">
      <c r="J273" s="67"/>
    </row>
    <row r="274" spans="10:10" ht="14.25" customHeight="1" x14ac:dyDescent="0.25">
      <c r="J274" s="67"/>
    </row>
    <row r="275" spans="10:10" ht="14.25" customHeight="1" x14ac:dyDescent="0.25">
      <c r="J275" s="67"/>
    </row>
    <row r="276" spans="10:10" ht="14.25" customHeight="1" x14ac:dyDescent="0.25">
      <c r="J276" s="67"/>
    </row>
    <row r="277" spans="10:10" ht="14.25" customHeight="1" x14ac:dyDescent="0.25">
      <c r="J277" s="67"/>
    </row>
    <row r="278" spans="10:10" ht="14.25" customHeight="1" x14ac:dyDescent="0.25">
      <c r="J278" s="67"/>
    </row>
    <row r="279" spans="10:10" ht="14.25" customHeight="1" x14ac:dyDescent="0.25">
      <c r="J279" s="67"/>
    </row>
    <row r="280" spans="10:10" ht="14.25" customHeight="1" x14ac:dyDescent="0.25">
      <c r="J280" s="67"/>
    </row>
    <row r="281" spans="10:10" ht="14.25" customHeight="1" x14ac:dyDescent="0.25">
      <c r="J281" s="67"/>
    </row>
    <row r="282" spans="10:10" ht="14.25" customHeight="1" x14ac:dyDescent="0.25">
      <c r="J282" s="67"/>
    </row>
    <row r="283" spans="10:10" ht="14.25" customHeight="1" x14ac:dyDescent="0.25">
      <c r="J283" s="67"/>
    </row>
    <row r="284" spans="10:10" ht="14.25" customHeight="1" x14ac:dyDescent="0.25">
      <c r="J284" s="67"/>
    </row>
    <row r="285" spans="10:10" ht="14.25" customHeight="1" x14ac:dyDescent="0.25">
      <c r="J285" s="67"/>
    </row>
    <row r="286" spans="10:10" ht="14.25" customHeight="1" x14ac:dyDescent="0.25">
      <c r="J286" s="67"/>
    </row>
    <row r="287" spans="10:10" ht="14.25" customHeight="1" x14ac:dyDescent="0.25">
      <c r="J287" s="67"/>
    </row>
    <row r="288" spans="10:10" ht="14.25" customHeight="1" x14ac:dyDescent="0.25">
      <c r="J288" s="67"/>
    </row>
    <row r="289" spans="10:10" ht="14.25" customHeight="1" x14ac:dyDescent="0.25">
      <c r="J289" s="67"/>
    </row>
    <row r="290" spans="10:10" ht="14.25" customHeight="1" x14ac:dyDescent="0.25">
      <c r="J290" s="67"/>
    </row>
    <row r="291" spans="10:10" ht="14.25" customHeight="1" x14ac:dyDescent="0.25">
      <c r="J291" s="67"/>
    </row>
    <row r="292" spans="10:10" ht="14.25" customHeight="1" x14ac:dyDescent="0.25">
      <c r="J292" s="67"/>
    </row>
    <row r="293" spans="10:10" ht="14.25" customHeight="1" x14ac:dyDescent="0.25">
      <c r="J293" s="67"/>
    </row>
    <row r="294" spans="10:10" ht="14.25" customHeight="1" x14ac:dyDescent="0.25">
      <c r="J294" s="67"/>
    </row>
    <row r="295" spans="10:10" ht="14.25" customHeight="1" x14ac:dyDescent="0.25">
      <c r="J295" s="67"/>
    </row>
    <row r="296" spans="10:10" ht="14.25" customHeight="1" x14ac:dyDescent="0.25">
      <c r="J296" s="67"/>
    </row>
    <row r="297" spans="10:10" ht="14.25" customHeight="1" x14ac:dyDescent="0.25">
      <c r="J297" s="67"/>
    </row>
    <row r="298" spans="10:10" ht="14.25" customHeight="1" x14ac:dyDescent="0.25">
      <c r="J298" s="67"/>
    </row>
    <row r="299" spans="10:10" ht="14.25" customHeight="1" x14ac:dyDescent="0.25">
      <c r="J299" s="67"/>
    </row>
    <row r="300" spans="10:10" ht="14.25" customHeight="1" x14ac:dyDescent="0.25">
      <c r="J300" s="67"/>
    </row>
    <row r="301" spans="10:10" ht="14.25" customHeight="1" x14ac:dyDescent="0.25">
      <c r="J301" s="67"/>
    </row>
    <row r="302" spans="10:10" ht="14.25" customHeight="1" x14ac:dyDescent="0.25">
      <c r="J302" s="67"/>
    </row>
    <row r="303" spans="10:10" ht="14.25" customHeight="1" x14ac:dyDescent="0.25">
      <c r="J303" s="67"/>
    </row>
    <row r="304" spans="10:10" ht="14.25" customHeight="1" x14ac:dyDescent="0.25">
      <c r="J304" s="67"/>
    </row>
    <row r="305" spans="10:10" ht="14.25" customHeight="1" x14ac:dyDescent="0.25">
      <c r="J305" s="67"/>
    </row>
    <row r="306" spans="10:10" ht="14.25" customHeight="1" x14ac:dyDescent="0.25">
      <c r="J306" s="67"/>
    </row>
    <row r="307" spans="10:10" ht="14.25" customHeight="1" x14ac:dyDescent="0.25">
      <c r="J307" s="67"/>
    </row>
    <row r="308" spans="10:10" ht="14.25" customHeight="1" x14ac:dyDescent="0.25">
      <c r="J308" s="67"/>
    </row>
    <row r="309" spans="10:10" ht="14.25" customHeight="1" x14ac:dyDescent="0.25">
      <c r="J309" s="67"/>
    </row>
    <row r="310" spans="10:10" ht="14.25" customHeight="1" x14ac:dyDescent="0.25">
      <c r="J310" s="67"/>
    </row>
    <row r="311" spans="10:10" ht="14.25" customHeight="1" x14ac:dyDescent="0.25">
      <c r="J311" s="67"/>
    </row>
    <row r="312" spans="10:10" ht="14.25" customHeight="1" x14ac:dyDescent="0.25">
      <c r="J312" s="67"/>
    </row>
    <row r="313" spans="10:10" ht="14.25" customHeight="1" x14ac:dyDescent="0.25">
      <c r="J313" s="67"/>
    </row>
    <row r="314" spans="10:10" ht="14.25" customHeight="1" x14ac:dyDescent="0.25">
      <c r="J314" s="67"/>
    </row>
    <row r="315" spans="10:10" ht="14.25" customHeight="1" x14ac:dyDescent="0.25">
      <c r="J315" s="67"/>
    </row>
    <row r="316" spans="10:10" ht="14.25" customHeight="1" x14ac:dyDescent="0.25">
      <c r="J316" s="67"/>
    </row>
    <row r="317" spans="10:10" ht="14.25" customHeight="1" x14ac:dyDescent="0.25">
      <c r="J317" s="67"/>
    </row>
    <row r="318" spans="10:10" ht="14.25" customHeight="1" x14ac:dyDescent="0.25">
      <c r="J318" s="67"/>
    </row>
    <row r="319" spans="10:10" ht="14.25" customHeight="1" x14ac:dyDescent="0.25">
      <c r="J319" s="67"/>
    </row>
    <row r="320" spans="10:10" ht="14.25" customHeight="1" x14ac:dyDescent="0.25">
      <c r="J320" s="67"/>
    </row>
    <row r="321" spans="10:10" ht="14.25" customHeight="1" x14ac:dyDescent="0.25">
      <c r="J321" s="67"/>
    </row>
    <row r="322" spans="10:10" ht="14.25" customHeight="1" x14ac:dyDescent="0.25">
      <c r="J322" s="67"/>
    </row>
    <row r="323" spans="10:10" ht="14.25" customHeight="1" x14ac:dyDescent="0.25">
      <c r="J323" s="67"/>
    </row>
    <row r="324" spans="10:10" ht="14.25" customHeight="1" x14ac:dyDescent="0.25">
      <c r="J324" s="67"/>
    </row>
    <row r="325" spans="10:10" ht="14.25" customHeight="1" x14ac:dyDescent="0.25">
      <c r="J325" s="67"/>
    </row>
    <row r="326" spans="10:10" ht="14.25" customHeight="1" x14ac:dyDescent="0.25">
      <c r="J326" s="67"/>
    </row>
    <row r="327" spans="10:10" ht="14.25" customHeight="1" x14ac:dyDescent="0.25">
      <c r="J327" s="67"/>
    </row>
    <row r="328" spans="10:10" ht="14.25" customHeight="1" x14ac:dyDescent="0.25">
      <c r="J328" s="67"/>
    </row>
    <row r="329" spans="10:10" ht="14.25" customHeight="1" x14ac:dyDescent="0.25">
      <c r="J329" s="67"/>
    </row>
    <row r="330" spans="10:10" ht="14.25" customHeight="1" x14ac:dyDescent="0.25">
      <c r="J330" s="67"/>
    </row>
    <row r="331" spans="10:10" ht="14.25" customHeight="1" x14ac:dyDescent="0.25">
      <c r="J331" s="67"/>
    </row>
    <row r="332" spans="10:10" ht="14.25" customHeight="1" x14ac:dyDescent="0.25">
      <c r="J332" s="67"/>
    </row>
    <row r="333" spans="10:10" ht="14.25" customHeight="1" x14ac:dyDescent="0.25">
      <c r="J333" s="67"/>
    </row>
    <row r="334" spans="10:10" ht="14.25" customHeight="1" x14ac:dyDescent="0.25">
      <c r="J334" s="67"/>
    </row>
    <row r="335" spans="10:10" ht="14.25" customHeight="1" x14ac:dyDescent="0.25">
      <c r="J335" s="67"/>
    </row>
    <row r="336" spans="10:10" ht="14.25" customHeight="1" x14ac:dyDescent="0.25">
      <c r="J336" s="67"/>
    </row>
    <row r="337" spans="10:10" ht="14.25" customHeight="1" x14ac:dyDescent="0.25">
      <c r="J337" s="67"/>
    </row>
    <row r="338" spans="10:10" ht="14.25" customHeight="1" x14ac:dyDescent="0.25">
      <c r="J338" s="67"/>
    </row>
    <row r="339" spans="10:10" ht="14.25" customHeight="1" x14ac:dyDescent="0.25">
      <c r="J339" s="67"/>
    </row>
    <row r="340" spans="10:10" ht="14.25" customHeight="1" x14ac:dyDescent="0.25">
      <c r="J340" s="67"/>
    </row>
    <row r="341" spans="10:10" ht="14.25" customHeight="1" x14ac:dyDescent="0.25">
      <c r="J341" s="67"/>
    </row>
    <row r="342" spans="10:10" ht="14.25" customHeight="1" x14ac:dyDescent="0.25">
      <c r="J342" s="67"/>
    </row>
    <row r="343" spans="10:10" ht="14.25" customHeight="1" x14ac:dyDescent="0.25">
      <c r="J343" s="67"/>
    </row>
    <row r="344" spans="10:10" ht="14.25" customHeight="1" x14ac:dyDescent="0.25">
      <c r="J344" s="67"/>
    </row>
    <row r="345" spans="10:10" ht="14.25" customHeight="1" x14ac:dyDescent="0.25">
      <c r="J345" s="67"/>
    </row>
    <row r="346" spans="10:10" ht="14.25" customHeight="1" x14ac:dyDescent="0.25">
      <c r="J346" s="67"/>
    </row>
    <row r="347" spans="10:10" ht="14.25" customHeight="1" x14ac:dyDescent="0.25">
      <c r="J347" s="67"/>
    </row>
    <row r="348" spans="10:10" ht="14.25" customHeight="1" x14ac:dyDescent="0.25">
      <c r="J348" s="67"/>
    </row>
    <row r="349" spans="10:10" ht="14.25" customHeight="1" x14ac:dyDescent="0.25">
      <c r="J349" s="67"/>
    </row>
    <row r="350" spans="10:10" ht="14.25" customHeight="1" x14ac:dyDescent="0.25">
      <c r="J350" s="67"/>
    </row>
    <row r="351" spans="10:10" ht="14.25" customHeight="1" x14ac:dyDescent="0.25">
      <c r="J351" s="67"/>
    </row>
    <row r="352" spans="10:10" ht="14.25" customHeight="1" x14ac:dyDescent="0.25">
      <c r="J352" s="67"/>
    </row>
    <row r="353" spans="10:10" ht="14.25" customHeight="1" x14ac:dyDescent="0.25">
      <c r="J353" s="67"/>
    </row>
    <row r="354" spans="10:10" ht="14.25" customHeight="1" x14ac:dyDescent="0.25">
      <c r="J354" s="67"/>
    </row>
    <row r="355" spans="10:10" ht="14.25" customHeight="1" x14ac:dyDescent="0.25">
      <c r="J355" s="67"/>
    </row>
    <row r="356" spans="10:10" ht="14.25" customHeight="1" x14ac:dyDescent="0.25">
      <c r="J356" s="67"/>
    </row>
    <row r="357" spans="10:10" ht="14.25" customHeight="1" x14ac:dyDescent="0.25">
      <c r="J357" s="67"/>
    </row>
    <row r="358" spans="10:10" ht="14.25" customHeight="1" x14ac:dyDescent="0.25">
      <c r="J358" s="67"/>
    </row>
    <row r="359" spans="10:10" ht="14.25" customHeight="1" x14ac:dyDescent="0.25">
      <c r="J359" s="67"/>
    </row>
    <row r="360" spans="10:10" ht="14.25" customHeight="1" x14ac:dyDescent="0.25">
      <c r="J360" s="67"/>
    </row>
    <row r="361" spans="10:10" ht="14.25" customHeight="1" x14ac:dyDescent="0.25">
      <c r="J361" s="67"/>
    </row>
    <row r="362" spans="10:10" ht="14.25" customHeight="1" x14ac:dyDescent="0.25">
      <c r="J362" s="67"/>
    </row>
    <row r="363" spans="10:10" ht="14.25" customHeight="1" x14ac:dyDescent="0.25">
      <c r="J363" s="67"/>
    </row>
    <row r="364" spans="10:10" ht="14.25" customHeight="1" x14ac:dyDescent="0.25">
      <c r="J364" s="67"/>
    </row>
    <row r="365" spans="10:10" ht="14.25" customHeight="1" x14ac:dyDescent="0.25">
      <c r="J365" s="67"/>
    </row>
    <row r="366" spans="10:10" ht="14.25" customHeight="1" x14ac:dyDescent="0.25">
      <c r="J366" s="67"/>
    </row>
    <row r="367" spans="10:10" ht="14.25" customHeight="1" x14ac:dyDescent="0.25">
      <c r="J367" s="67"/>
    </row>
    <row r="368" spans="10:10" ht="14.25" customHeight="1" x14ac:dyDescent="0.25">
      <c r="J368" s="67"/>
    </row>
    <row r="369" spans="10:10" ht="14.25" customHeight="1" x14ac:dyDescent="0.25">
      <c r="J369" s="67"/>
    </row>
    <row r="370" spans="10:10" ht="14.25" customHeight="1" x14ac:dyDescent="0.25">
      <c r="J370" s="67"/>
    </row>
    <row r="371" spans="10:10" ht="14.25" customHeight="1" x14ac:dyDescent="0.25">
      <c r="J371" s="67"/>
    </row>
    <row r="372" spans="10:10" ht="14.25" customHeight="1" x14ac:dyDescent="0.25">
      <c r="J372" s="67"/>
    </row>
    <row r="373" spans="10:10" ht="14.25" customHeight="1" x14ac:dyDescent="0.25">
      <c r="J373" s="67"/>
    </row>
    <row r="374" spans="10:10" ht="14.25" customHeight="1" x14ac:dyDescent="0.25">
      <c r="J374" s="67"/>
    </row>
    <row r="375" spans="10:10" ht="14.25" customHeight="1" x14ac:dyDescent="0.25">
      <c r="J375" s="67"/>
    </row>
    <row r="376" spans="10:10" ht="14.25" customHeight="1" x14ac:dyDescent="0.25">
      <c r="J376" s="67"/>
    </row>
    <row r="377" spans="10:10" ht="14.25" customHeight="1" x14ac:dyDescent="0.25">
      <c r="J377" s="67"/>
    </row>
    <row r="378" spans="10:10" ht="14.25" customHeight="1" x14ac:dyDescent="0.25">
      <c r="J378" s="67"/>
    </row>
    <row r="379" spans="10:10" ht="14.25" customHeight="1" x14ac:dyDescent="0.25">
      <c r="J379" s="67"/>
    </row>
    <row r="380" spans="10:10" ht="14.25" customHeight="1" x14ac:dyDescent="0.25">
      <c r="J380" s="67"/>
    </row>
    <row r="381" spans="10:10" ht="14.25" customHeight="1" x14ac:dyDescent="0.25">
      <c r="J381" s="67"/>
    </row>
    <row r="382" spans="10:10" ht="14.25" customHeight="1" x14ac:dyDescent="0.25">
      <c r="J382" s="67"/>
    </row>
    <row r="383" spans="10:10" ht="14.25" customHeight="1" x14ac:dyDescent="0.25">
      <c r="J383" s="67"/>
    </row>
    <row r="384" spans="10:10" ht="14.25" customHeight="1" x14ac:dyDescent="0.25">
      <c r="J384" s="67"/>
    </row>
    <row r="385" spans="10:10" ht="14.25" customHeight="1" x14ac:dyDescent="0.25">
      <c r="J385" s="67"/>
    </row>
    <row r="386" spans="10:10" ht="14.25" customHeight="1" x14ac:dyDescent="0.25">
      <c r="J386" s="67"/>
    </row>
    <row r="387" spans="10:10" ht="14.25" customHeight="1" x14ac:dyDescent="0.25">
      <c r="J387" s="67"/>
    </row>
    <row r="388" spans="10:10" ht="14.25" customHeight="1" x14ac:dyDescent="0.25">
      <c r="J388" s="67"/>
    </row>
    <row r="389" spans="10:10" ht="14.25" customHeight="1" x14ac:dyDescent="0.25">
      <c r="J389" s="67"/>
    </row>
    <row r="390" spans="10:10" ht="14.25" customHeight="1" x14ac:dyDescent="0.25">
      <c r="J390" s="67"/>
    </row>
    <row r="391" spans="10:10" ht="14.25" customHeight="1" x14ac:dyDescent="0.25">
      <c r="J391" s="67"/>
    </row>
    <row r="392" spans="10:10" ht="14.25" customHeight="1" x14ac:dyDescent="0.25">
      <c r="J392" s="67"/>
    </row>
    <row r="393" spans="10:10" ht="14.25" customHeight="1" x14ac:dyDescent="0.25">
      <c r="J393" s="67"/>
    </row>
    <row r="394" spans="10:10" ht="14.25" customHeight="1" x14ac:dyDescent="0.25">
      <c r="J394" s="67"/>
    </row>
    <row r="395" spans="10:10" ht="14.25" customHeight="1" x14ac:dyDescent="0.25">
      <c r="J395" s="67"/>
    </row>
    <row r="396" spans="10:10" ht="14.25" customHeight="1" x14ac:dyDescent="0.25">
      <c r="J396" s="67"/>
    </row>
    <row r="397" spans="10:10" ht="14.25" customHeight="1" x14ac:dyDescent="0.25">
      <c r="J397" s="67"/>
    </row>
    <row r="398" spans="10:10" ht="14.25" customHeight="1" x14ac:dyDescent="0.25">
      <c r="J398" s="67"/>
    </row>
    <row r="399" spans="10:10" ht="14.25" customHeight="1" x14ac:dyDescent="0.25">
      <c r="J399" s="67"/>
    </row>
    <row r="400" spans="10:10" ht="14.25" customHeight="1" x14ac:dyDescent="0.25">
      <c r="J400" s="67"/>
    </row>
    <row r="401" spans="10:10" ht="14.25" customHeight="1" x14ac:dyDescent="0.25">
      <c r="J401" s="67"/>
    </row>
    <row r="402" spans="10:10" ht="14.25" customHeight="1" x14ac:dyDescent="0.25">
      <c r="J402" s="67"/>
    </row>
    <row r="403" spans="10:10" ht="14.25" customHeight="1" x14ac:dyDescent="0.25">
      <c r="J403" s="67"/>
    </row>
    <row r="404" spans="10:10" ht="14.25" customHeight="1" x14ac:dyDescent="0.25">
      <c r="J404" s="67"/>
    </row>
    <row r="405" spans="10:10" ht="14.25" customHeight="1" x14ac:dyDescent="0.25">
      <c r="J405" s="67"/>
    </row>
    <row r="406" spans="10:10" ht="14.25" customHeight="1" x14ac:dyDescent="0.25">
      <c r="J406" s="67"/>
    </row>
    <row r="407" spans="10:10" ht="14.25" customHeight="1" x14ac:dyDescent="0.25">
      <c r="J407" s="67"/>
    </row>
    <row r="408" spans="10:10" ht="14.25" customHeight="1" x14ac:dyDescent="0.25">
      <c r="J408" s="67"/>
    </row>
    <row r="409" spans="10:10" ht="14.25" customHeight="1" x14ac:dyDescent="0.25">
      <c r="J409" s="67"/>
    </row>
    <row r="410" spans="10:10" ht="14.25" customHeight="1" x14ac:dyDescent="0.25">
      <c r="J410" s="67"/>
    </row>
    <row r="411" spans="10:10" ht="14.25" customHeight="1" x14ac:dyDescent="0.25">
      <c r="J411" s="67"/>
    </row>
    <row r="412" spans="10:10" ht="14.25" customHeight="1" x14ac:dyDescent="0.25">
      <c r="J412" s="67"/>
    </row>
    <row r="413" spans="10:10" ht="14.25" customHeight="1" x14ac:dyDescent="0.25">
      <c r="J413" s="67"/>
    </row>
    <row r="414" spans="10:10" ht="14.25" customHeight="1" x14ac:dyDescent="0.25">
      <c r="J414" s="67"/>
    </row>
    <row r="415" spans="10:10" ht="14.25" customHeight="1" x14ac:dyDescent="0.25">
      <c r="J415" s="67"/>
    </row>
    <row r="416" spans="10:10" ht="14.25" customHeight="1" x14ac:dyDescent="0.25">
      <c r="J416" s="67"/>
    </row>
    <row r="417" spans="10:10" ht="14.25" customHeight="1" x14ac:dyDescent="0.25">
      <c r="J417" s="67"/>
    </row>
    <row r="418" spans="10:10" ht="14.25" customHeight="1" x14ac:dyDescent="0.25">
      <c r="J418" s="67"/>
    </row>
    <row r="419" spans="10:10" ht="14.25" customHeight="1" x14ac:dyDescent="0.25">
      <c r="J419" s="67"/>
    </row>
    <row r="420" spans="10:10" ht="14.25" customHeight="1" x14ac:dyDescent="0.25">
      <c r="J420" s="67"/>
    </row>
    <row r="421" spans="10:10" ht="14.25" customHeight="1" x14ac:dyDescent="0.25">
      <c r="J421" s="67"/>
    </row>
    <row r="422" spans="10:10" ht="14.25" customHeight="1" x14ac:dyDescent="0.25">
      <c r="J422" s="67"/>
    </row>
    <row r="423" spans="10:10" ht="14.25" customHeight="1" x14ac:dyDescent="0.25">
      <c r="J423" s="67"/>
    </row>
    <row r="424" spans="10:10" ht="14.25" customHeight="1" x14ac:dyDescent="0.25">
      <c r="J424" s="67"/>
    </row>
    <row r="425" spans="10:10" ht="14.25" customHeight="1" x14ac:dyDescent="0.25">
      <c r="J425" s="67"/>
    </row>
    <row r="426" spans="10:10" ht="14.25" customHeight="1" x14ac:dyDescent="0.25">
      <c r="J426" s="67"/>
    </row>
    <row r="427" spans="10:10" ht="14.25" customHeight="1" x14ac:dyDescent="0.25">
      <c r="J427" s="67"/>
    </row>
    <row r="428" spans="10:10" ht="14.25" customHeight="1" x14ac:dyDescent="0.25">
      <c r="J428" s="67"/>
    </row>
    <row r="429" spans="10:10" ht="14.25" customHeight="1" x14ac:dyDescent="0.25">
      <c r="J429" s="67"/>
    </row>
    <row r="430" spans="10:10" ht="14.25" customHeight="1" x14ac:dyDescent="0.25">
      <c r="J430" s="67"/>
    </row>
    <row r="431" spans="10:10" ht="14.25" customHeight="1" x14ac:dyDescent="0.25">
      <c r="J431" s="67"/>
    </row>
    <row r="432" spans="10:10" ht="14.25" customHeight="1" x14ac:dyDescent="0.25">
      <c r="J432" s="67"/>
    </row>
    <row r="433" spans="10:10" ht="14.25" customHeight="1" x14ac:dyDescent="0.25">
      <c r="J433" s="67"/>
    </row>
    <row r="434" spans="10:10" ht="14.25" customHeight="1" x14ac:dyDescent="0.25">
      <c r="J434" s="67"/>
    </row>
    <row r="435" spans="10:10" ht="14.25" customHeight="1" x14ac:dyDescent="0.25">
      <c r="J435" s="67"/>
    </row>
    <row r="436" spans="10:10" ht="14.25" customHeight="1" x14ac:dyDescent="0.25">
      <c r="J436" s="67"/>
    </row>
    <row r="437" spans="10:10" ht="14.25" customHeight="1" x14ac:dyDescent="0.25">
      <c r="J437" s="67"/>
    </row>
    <row r="438" spans="10:10" ht="14.25" customHeight="1" x14ac:dyDescent="0.25">
      <c r="J438" s="67"/>
    </row>
    <row r="439" spans="10:10" ht="14.25" customHeight="1" x14ac:dyDescent="0.25">
      <c r="J439" s="67"/>
    </row>
    <row r="440" spans="10:10" ht="14.25" customHeight="1" x14ac:dyDescent="0.25">
      <c r="J440" s="67"/>
    </row>
    <row r="441" spans="10:10" ht="14.25" customHeight="1" x14ac:dyDescent="0.25">
      <c r="J441" s="67"/>
    </row>
    <row r="442" spans="10:10" ht="14.25" customHeight="1" x14ac:dyDescent="0.25">
      <c r="J442" s="67"/>
    </row>
    <row r="443" spans="10:10" ht="14.25" customHeight="1" x14ac:dyDescent="0.25">
      <c r="J443" s="67"/>
    </row>
    <row r="444" spans="10:10" ht="14.25" customHeight="1" x14ac:dyDescent="0.25">
      <c r="J444" s="67"/>
    </row>
    <row r="445" spans="10:10" ht="14.25" customHeight="1" x14ac:dyDescent="0.25">
      <c r="J445" s="67"/>
    </row>
    <row r="446" spans="10:10" ht="14.25" customHeight="1" x14ac:dyDescent="0.25">
      <c r="J446" s="67"/>
    </row>
    <row r="447" spans="10:10" ht="14.25" customHeight="1" x14ac:dyDescent="0.25">
      <c r="J447" s="67"/>
    </row>
    <row r="448" spans="10:10" ht="14.25" customHeight="1" x14ac:dyDescent="0.25">
      <c r="J448" s="67"/>
    </row>
    <row r="449" spans="10:10" ht="14.25" customHeight="1" x14ac:dyDescent="0.25">
      <c r="J449" s="67"/>
    </row>
    <row r="450" spans="10:10" ht="14.25" customHeight="1" x14ac:dyDescent="0.25">
      <c r="J450" s="67"/>
    </row>
    <row r="451" spans="10:10" ht="14.25" customHeight="1" x14ac:dyDescent="0.25">
      <c r="J451" s="67"/>
    </row>
    <row r="452" spans="10:10" ht="14.25" customHeight="1" x14ac:dyDescent="0.25">
      <c r="J452" s="67"/>
    </row>
    <row r="453" spans="10:10" ht="14.25" customHeight="1" x14ac:dyDescent="0.25">
      <c r="J453" s="67"/>
    </row>
    <row r="454" spans="10:10" ht="14.25" customHeight="1" x14ac:dyDescent="0.25">
      <c r="J454" s="67"/>
    </row>
    <row r="455" spans="10:10" ht="14.25" customHeight="1" x14ac:dyDescent="0.25">
      <c r="J455" s="67"/>
    </row>
    <row r="456" spans="10:10" ht="14.25" customHeight="1" x14ac:dyDescent="0.25">
      <c r="J456" s="67"/>
    </row>
    <row r="457" spans="10:10" ht="14.25" customHeight="1" x14ac:dyDescent="0.25">
      <c r="J457" s="67"/>
    </row>
    <row r="458" spans="10:10" ht="14.25" customHeight="1" x14ac:dyDescent="0.25">
      <c r="J458" s="67"/>
    </row>
    <row r="459" spans="10:10" ht="14.25" customHeight="1" x14ac:dyDescent="0.25">
      <c r="J459" s="67"/>
    </row>
    <row r="460" spans="10:10" ht="14.25" customHeight="1" x14ac:dyDescent="0.25">
      <c r="J460" s="67"/>
    </row>
    <row r="461" spans="10:10" ht="14.25" customHeight="1" x14ac:dyDescent="0.25">
      <c r="J461" s="67"/>
    </row>
    <row r="462" spans="10:10" ht="14.25" customHeight="1" x14ac:dyDescent="0.25">
      <c r="J462" s="67"/>
    </row>
    <row r="463" spans="10:10" ht="14.25" customHeight="1" x14ac:dyDescent="0.25">
      <c r="J463" s="67"/>
    </row>
    <row r="464" spans="10:10" ht="14.25" customHeight="1" x14ac:dyDescent="0.25">
      <c r="J464" s="67"/>
    </row>
    <row r="465" spans="10:10" ht="14.25" customHeight="1" x14ac:dyDescent="0.25">
      <c r="J465" s="67"/>
    </row>
    <row r="466" spans="10:10" ht="14.25" customHeight="1" x14ac:dyDescent="0.25">
      <c r="J466" s="67"/>
    </row>
    <row r="467" spans="10:10" ht="14.25" customHeight="1" x14ac:dyDescent="0.25">
      <c r="J467" s="67"/>
    </row>
    <row r="468" spans="10:10" ht="14.25" customHeight="1" x14ac:dyDescent="0.25">
      <c r="J468" s="67"/>
    </row>
    <row r="469" spans="10:10" ht="14.25" customHeight="1" x14ac:dyDescent="0.25">
      <c r="J469" s="67"/>
    </row>
    <row r="470" spans="10:10" ht="14.25" customHeight="1" x14ac:dyDescent="0.25">
      <c r="J470" s="67"/>
    </row>
    <row r="471" spans="10:10" ht="14.25" customHeight="1" x14ac:dyDescent="0.25">
      <c r="J471" s="67"/>
    </row>
    <row r="472" spans="10:10" ht="14.25" customHeight="1" x14ac:dyDescent="0.25">
      <c r="J472" s="67"/>
    </row>
    <row r="473" spans="10:10" ht="14.25" customHeight="1" x14ac:dyDescent="0.25">
      <c r="J473" s="67"/>
    </row>
    <row r="474" spans="10:10" ht="14.25" customHeight="1" x14ac:dyDescent="0.25">
      <c r="J474" s="67"/>
    </row>
    <row r="475" spans="10:10" ht="14.25" customHeight="1" x14ac:dyDescent="0.25">
      <c r="J475" s="67"/>
    </row>
    <row r="476" spans="10:10" ht="14.25" customHeight="1" x14ac:dyDescent="0.25">
      <c r="J476" s="67"/>
    </row>
    <row r="477" spans="10:10" ht="14.25" customHeight="1" x14ac:dyDescent="0.25">
      <c r="J477" s="67"/>
    </row>
    <row r="478" spans="10:10" ht="14.25" customHeight="1" x14ac:dyDescent="0.25">
      <c r="J478" s="67"/>
    </row>
    <row r="479" spans="10:10" ht="14.25" customHeight="1" x14ac:dyDescent="0.25">
      <c r="J479" s="67"/>
    </row>
    <row r="480" spans="10:10" ht="14.25" customHeight="1" x14ac:dyDescent="0.25">
      <c r="J480" s="67"/>
    </row>
    <row r="481" spans="10:10" ht="14.25" customHeight="1" x14ac:dyDescent="0.25">
      <c r="J481" s="67"/>
    </row>
    <row r="482" spans="10:10" ht="14.25" customHeight="1" x14ac:dyDescent="0.25">
      <c r="J482" s="67"/>
    </row>
    <row r="483" spans="10:10" ht="14.25" customHeight="1" x14ac:dyDescent="0.25">
      <c r="J483" s="67"/>
    </row>
    <row r="484" spans="10:10" ht="14.25" customHeight="1" x14ac:dyDescent="0.25">
      <c r="J484" s="67"/>
    </row>
    <row r="485" spans="10:10" ht="14.25" customHeight="1" x14ac:dyDescent="0.25">
      <c r="J485" s="67"/>
    </row>
    <row r="486" spans="10:10" ht="14.25" customHeight="1" x14ac:dyDescent="0.25">
      <c r="J486" s="67"/>
    </row>
    <row r="487" spans="10:10" ht="14.25" customHeight="1" x14ac:dyDescent="0.25">
      <c r="J487" s="67"/>
    </row>
    <row r="488" spans="10:10" ht="14.25" customHeight="1" x14ac:dyDescent="0.25">
      <c r="J488" s="67"/>
    </row>
    <row r="489" spans="10:10" ht="14.25" customHeight="1" x14ac:dyDescent="0.25">
      <c r="J489" s="67"/>
    </row>
    <row r="490" spans="10:10" ht="14.25" customHeight="1" x14ac:dyDescent="0.25">
      <c r="J490" s="67"/>
    </row>
    <row r="491" spans="10:10" ht="14.25" customHeight="1" x14ac:dyDescent="0.25">
      <c r="J491" s="67"/>
    </row>
    <row r="492" spans="10:10" ht="14.25" customHeight="1" x14ac:dyDescent="0.25">
      <c r="J492" s="67"/>
    </row>
    <row r="493" spans="10:10" ht="14.25" customHeight="1" x14ac:dyDescent="0.25">
      <c r="J493" s="67"/>
    </row>
    <row r="494" spans="10:10" ht="14.25" customHeight="1" x14ac:dyDescent="0.25">
      <c r="J494" s="67"/>
    </row>
    <row r="495" spans="10:10" ht="14.25" customHeight="1" x14ac:dyDescent="0.25">
      <c r="J495" s="67"/>
    </row>
    <row r="496" spans="10:10" ht="14.25" customHeight="1" x14ac:dyDescent="0.25">
      <c r="J496" s="67"/>
    </row>
    <row r="497" spans="10:10" ht="14.25" customHeight="1" x14ac:dyDescent="0.25">
      <c r="J497" s="67"/>
    </row>
    <row r="498" spans="10:10" ht="14.25" customHeight="1" x14ac:dyDescent="0.25">
      <c r="J498" s="67"/>
    </row>
    <row r="499" spans="10:10" ht="14.25" customHeight="1" x14ac:dyDescent="0.25">
      <c r="J499" s="67"/>
    </row>
    <row r="500" spans="10:10" ht="14.25" customHeight="1" x14ac:dyDescent="0.25">
      <c r="J500" s="67"/>
    </row>
    <row r="501" spans="10:10" ht="14.25" customHeight="1" x14ac:dyDescent="0.25">
      <c r="J501" s="67"/>
    </row>
    <row r="502" spans="10:10" ht="14.25" customHeight="1" x14ac:dyDescent="0.25">
      <c r="J502" s="67"/>
    </row>
    <row r="503" spans="10:10" ht="14.25" customHeight="1" x14ac:dyDescent="0.25">
      <c r="J503" s="67"/>
    </row>
    <row r="504" spans="10:10" ht="14.25" customHeight="1" x14ac:dyDescent="0.25">
      <c r="J504" s="67"/>
    </row>
    <row r="505" spans="10:10" ht="14.25" customHeight="1" x14ac:dyDescent="0.25">
      <c r="J505" s="67"/>
    </row>
    <row r="506" spans="10:10" ht="14.25" customHeight="1" x14ac:dyDescent="0.25">
      <c r="J506" s="67"/>
    </row>
    <row r="507" spans="10:10" ht="14.25" customHeight="1" x14ac:dyDescent="0.25">
      <c r="J507" s="67"/>
    </row>
    <row r="508" spans="10:10" ht="14.25" customHeight="1" x14ac:dyDescent="0.25">
      <c r="J508" s="67"/>
    </row>
    <row r="509" spans="10:10" ht="14.25" customHeight="1" x14ac:dyDescent="0.25">
      <c r="J509" s="67"/>
    </row>
    <row r="510" spans="10:10" ht="14.25" customHeight="1" x14ac:dyDescent="0.25">
      <c r="J510" s="67"/>
    </row>
    <row r="511" spans="10:10" ht="14.25" customHeight="1" x14ac:dyDescent="0.25">
      <c r="J511" s="67"/>
    </row>
    <row r="512" spans="10:10" ht="14.25" customHeight="1" x14ac:dyDescent="0.25">
      <c r="J512" s="67"/>
    </row>
    <row r="513" spans="10:10" ht="14.25" customHeight="1" x14ac:dyDescent="0.25">
      <c r="J513" s="67"/>
    </row>
    <row r="514" spans="10:10" ht="14.25" customHeight="1" x14ac:dyDescent="0.25">
      <c r="J514" s="67"/>
    </row>
    <row r="515" spans="10:10" ht="14.25" customHeight="1" x14ac:dyDescent="0.25">
      <c r="J515" s="67"/>
    </row>
    <row r="516" spans="10:10" ht="14.25" customHeight="1" x14ac:dyDescent="0.25">
      <c r="J516" s="67"/>
    </row>
    <row r="517" spans="10:10" ht="14.25" customHeight="1" x14ac:dyDescent="0.25">
      <c r="J517" s="67"/>
    </row>
    <row r="518" spans="10:10" ht="14.25" customHeight="1" x14ac:dyDescent="0.25">
      <c r="J518" s="67"/>
    </row>
    <row r="519" spans="10:10" ht="14.25" customHeight="1" x14ac:dyDescent="0.25">
      <c r="J519" s="67"/>
    </row>
    <row r="520" spans="10:10" ht="14.25" customHeight="1" x14ac:dyDescent="0.25">
      <c r="J520" s="67"/>
    </row>
    <row r="521" spans="10:10" ht="14.25" customHeight="1" x14ac:dyDescent="0.25">
      <c r="J521" s="67"/>
    </row>
    <row r="522" spans="10:10" ht="14.25" customHeight="1" x14ac:dyDescent="0.25">
      <c r="J522" s="67"/>
    </row>
    <row r="523" spans="10:10" ht="14.25" customHeight="1" x14ac:dyDescent="0.25">
      <c r="J523" s="67"/>
    </row>
    <row r="524" spans="10:10" ht="14.25" customHeight="1" x14ac:dyDescent="0.25">
      <c r="J524" s="67"/>
    </row>
    <row r="525" spans="10:10" ht="14.25" customHeight="1" x14ac:dyDescent="0.25">
      <c r="J525" s="67"/>
    </row>
    <row r="526" spans="10:10" ht="14.25" customHeight="1" x14ac:dyDescent="0.25">
      <c r="J526" s="67"/>
    </row>
    <row r="527" spans="10:10" ht="14.25" customHeight="1" x14ac:dyDescent="0.25">
      <c r="J527" s="67"/>
    </row>
    <row r="528" spans="10:10" ht="14.25" customHeight="1" x14ac:dyDescent="0.25">
      <c r="J528" s="67"/>
    </row>
    <row r="529" spans="10:10" ht="14.25" customHeight="1" x14ac:dyDescent="0.25">
      <c r="J529" s="67"/>
    </row>
    <row r="530" spans="10:10" ht="14.25" customHeight="1" x14ac:dyDescent="0.25">
      <c r="J530" s="67"/>
    </row>
    <row r="531" spans="10:10" ht="14.25" customHeight="1" x14ac:dyDescent="0.25">
      <c r="J531" s="67"/>
    </row>
    <row r="532" spans="10:10" ht="14.25" customHeight="1" x14ac:dyDescent="0.25">
      <c r="J532" s="67"/>
    </row>
    <row r="533" spans="10:10" ht="14.25" customHeight="1" x14ac:dyDescent="0.25">
      <c r="J533" s="67"/>
    </row>
    <row r="534" spans="10:10" ht="14.25" customHeight="1" x14ac:dyDescent="0.25">
      <c r="J534" s="67"/>
    </row>
    <row r="535" spans="10:10" ht="14.25" customHeight="1" x14ac:dyDescent="0.25">
      <c r="J535" s="67"/>
    </row>
    <row r="536" spans="10:10" ht="14.25" customHeight="1" x14ac:dyDescent="0.25">
      <c r="J536" s="67"/>
    </row>
    <row r="537" spans="10:10" ht="14.25" customHeight="1" x14ac:dyDescent="0.25">
      <c r="J537" s="67"/>
    </row>
    <row r="538" spans="10:10" ht="14.25" customHeight="1" x14ac:dyDescent="0.25">
      <c r="J538" s="67"/>
    </row>
    <row r="539" spans="10:10" ht="14.25" customHeight="1" x14ac:dyDescent="0.25">
      <c r="J539" s="67"/>
    </row>
    <row r="540" spans="10:10" ht="14.25" customHeight="1" x14ac:dyDescent="0.25">
      <c r="J540" s="67"/>
    </row>
    <row r="541" spans="10:10" ht="14.25" customHeight="1" x14ac:dyDescent="0.25">
      <c r="J541" s="67"/>
    </row>
    <row r="542" spans="10:10" ht="14.25" customHeight="1" x14ac:dyDescent="0.25">
      <c r="J542" s="67"/>
    </row>
    <row r="543" spans="10:10" ht="14.25" customHeight="1" x14ac:dyDescent="0.25">
      <c r="J543" s="67"/>
    </row>
    <row r="544" spans="10:10" ht="14.25" customHeight="1" x14ac:dyDescent="0.25">
      <c r="J544" s="67"/>
    </row>
    <row r="545" spans="10:10" ht="14.25" customHeight="1" x14ac:dyDescent="0.25">
      <c r="J545" s="67"/>
    </row>
    <row r="546" spans="10:10" ht="14.25" customHeight="1" x14ac:dyDescent="0.25">
      <c r="J546" s="67"/>
    </row>
    <row r="547" spans="10:10" ht="14.25" customHeight="1" x14ac:dyDescent="0.25">
      <c r="J547" s="67"/>
    </row>
    <row r="548" spans="10:10" ht="14.25" customHeight="1" x14ac:dyDescent="0.25">
      <c r="J548" s="67"/>
    </row>
    <row r="549" spans="10:10" ht="14.25" customHeight="1" x14ac:dyDescent="0.25">
      <c r="J549" s="67"/>
    </row>
    <row r="550" spans="10:10" ht="14.25" customHeight="1" x14ac:dyDescent="0.25">
      <c r="J550" s="67"/>
    </row>
    <row r="551" spans="10:10" ht="14.25" customHeight="1" x14ac:dyDescent="0.25">
      <c r="J551" s="67"/>
    </row>
    <row r="552" spans="10:10" ht="14.25" customHeight="1" x14ac:dyDescent="0.25">
      <c r="J552" s="67"/>
    </row>
    <row r="553" spans="10:10" ht="14.25" customHeight="1" x14ac:dyDescent="0.25">
      <c r="J553" s="67"/>
    </row>
    <row r="554" spans="10:10" ht="14.25" customHeight="1" x14ac:dyDescent="0.25">
      <c r="J554" s="67"/>
    </row>
    <row r="555" spans="10:10" ht="14.25" customHeight="1" x14ac:dyDescent="0.25">
      <c r="J555" s="67"/>
    </row>
    <row r="556" spans="10:10" ht="14.25" customHeight="1" x14ac:dyDescent="0.25">
      <c r="J556" s="67"/>
    </row>
    <row r="557" spans="10:10" ht="14.25" customHeight="1" x14ac:dyDescent="0.25">
      <c r="J557" s="67"/>
    </row>
    <row r="558" spans="10:10" ht="14.25" customHeight="1" x14ac:dyDescent="0.25">
      <c r="J558" s="67"/>
    </row>
    <row r="559" spans="10:10" ht="14.25" customHeight="1" x14ac:dyDescent="0.25">
      <c r="J559" s="67"/>
    </row>
    <row r="560" spans="10:10" ht="14.25" customHeight="1" x14ac:dyDescent="0.25">
      <c r="J560" s="67"/>
    </row>
    <row r="561" spans="10:10" ht="14.25" customHeight="1" x14ac:dyDescent="0.25">
      <c r="J561" s="67"/>
    </row>
    <row r="562" spans="10:10" ht="14.25" customHeight="1" x14ac:dyDescent="0.25">
      <c r="J562" s="67"/>
    </row>
    <row r="563" spans="10:10" ht="14.25" customHeight="1" x14ac:dyDescent="0.25">
      <c r="J563" s="67"/>
    </row>
    <row r="564" spans="10:10" ht="14.25" customHeight="1" x14ac:dyDescent="0.25">
      <c r="J564" s="67"/>
    </row>
    <row r="565" spans="10:10" ht="14.25" customHeight="1" x14ac:dyDescent="0.25">
      <c r="J565" s="67"/>
    </row>
    <row r="566" spans="10:10" ht="14.25" customHeight="1" x14ac:dyDescent="0.25">
      <c r="J566" s="67"/>
    </row>
    <row r="567" spans="10:10" ht="14.25" customHeight="1" x14ac:dyDescent="0.25">
      <c r="J567" s="67"/>
    </row>
    <row r="568" spans="10:10" ht="14.25" customHeight="1" x14ac:dyDescent="0.25">
      <c r="J568" s="67"/>
    </row>
    <row r="569" spans="10:10" ht="14.25" customHeight="1" x14ac:dyDescent="0.25">
      <c r="J569" s="67"/>
    </row>
    <row r="570" spans="10:10" ht="14.25" customHeight="1" x14ac:dyDescent="0.25">
      <c r="J570" s="67"/>
    </row>
    <row r="571" spans="10:10" ht="14.25" customHeight="1" x14ac:dyDescent="0.25">
      <c r="J571" s="67"/>
    </row>
    <row r="572" spans="10:10" ht="14.25" customHeight="1" x14ac:dyDescent="0.25">
      <c r="J572" s="67"/>
    </row>
    <row r="573" spans="10:10" ht="14.25" customHeight="1" x14ac:dyDescent="0.25">
      <c r="J573" s="67"/>
    </row>
    <row r="574" spans="10:10" ht="14.25" customHeight="1" x14ac:dyDescent="0.25">
      <c r="J574" s="67"/>
    </row>
    <row r="575" spans="10:10" ht="14.25" customHeight="1" x14ac:dyDescent="0.25">
      <c r="J575" s="67"/>
    </row>
    <row r="576" spans="10:10" ht="14.25" customHeight="1" x14ac:dyDescent="0.25">
      <c r="J576" s="67"/>
    </row>
    <row r="577" spans="10:10" ht="14.25" customHeight="1" x14ac:dyDescent="0.25">
      <c r="J577" s="67"/>
    </row>
    <row r="578" spans="10:10" ht="14.25" customHeight="1" x14ac:dyDescent="0.25">
      <c r="J578" s="67"/>
    </row>
    <row r="579" spans="10:10" ht="14.25" customHeight="1" x14ac:dyDescent="0.25">
      <c r="J579" s="67"/>
    </row>
    <row r="580" spans="10:10" ht="14.25" customHeight="1" x14ac:dyDescent="0.25">
      <c r="J580" s="67"/>
    </row>
    <row r="581" spans="10:10" ht="14.25" customHeight="1" x14ac:dyDescent="0.25">
      <c r="J581" s="67"/>
    </row>
    <row r="582" spans="10:10" ht="14.25" customHeight="1" x14ac:dyDescent="0.25">
      <c r="J582" s="67"/>
    </row>
    <row r="583" spans="10:10" ht="14.25" customHeight="1" x14ac:dyDescent="0.25">
      <c r="J583" s="67"/>
    </row>
    <row r="584" spans="10:10" ht="14.25" customHeight="1" x14ac:dyDescent="0.25">
      <c r="J584" s="67"/>
    </row>
    <row r="585" spans="10:10" ht="14.25" customHeight="1" x14ac:dyDescent="0.25">
      <c r="J585" s="67"/>
    </row>
    <row r="586" spans="10:10" ht="14.25" customHeight="1" x14ac:dyDescent="0.25">
      <c r="J586" s="67"/>
    </row>
    <row r="587" spans="10:10" ht="14.25" customHeight="1" x14ac:dyDescent="0.25">
      <c r="J587" s="67"/>
    </row>
    <row r="588" spans="10:10" ht="14.25" customHeight="1" x14ac:dyDescent="0.25">
      <c r="J588" s="67"/>
    </row>
    <row r="589" spans="10:10" ht="14.25" customHeight="1" x14ac:dyDescent="0.25">
      <c r="J589" s="67"/>
    </row>
    <row r="590" spans="10:10" ht="14.25" customHeight="1" x14ac:dyDescent="0.25">
      <c r="J590" s="67"/>
    </row>
    <row r="591" spans="10:10" ht="14.25" customHeight="1" x14ac:dyDescent="0.25">
      <c r="J591" s="67"/>
    </row>
    <row r="592" spans="10:10" ht="14.25" customHeight="1" x14ac:dyDescent="0.25">
      <c r="J592" s="67"/>
    </row>
    <row r="593" spans="10:10" ht="14.25" customHeight="1" x14ac:dyDescent="0.25">
      <c r="J593" s="67"/>
    </row>
    <row r="594" spans="10:10" ht="14.25" customHeight="1" x14ac:dyDescent="0.25">
      <c r="J594" s="67"/>
    </row>
    <row r="595" spans="10:10" ht="14.25" customHeight="1" x14ac:dyDescent="0.25">
      <c r="J595" s="67"/>
    </row>
    <row r="596" spans="10:10" ht="14.25" customHeight="1" x14ac:dyDescent="0.25">
      <c r="J596" s="67"/>
    </row>
    <row r="597" spans="10:10" ht="14.25" customHeight="1" x14ac:dyDescent="0.25">
      <c r="J597" s="67"/>
    </row>
    <row r="598" spans="10:10" ht="14.25" customHeight="1" x14ac:dyDescent="0.25">
      <c r="J598" s="67"/>
    </row>
    <row r="599" spans="10:10" ht="14.25" customHeight="1" x14ac:dyDescent="0.25">
      <c r="J599" s="67"/>
    </row>
    <row r="600" spans="10:10" ht="14.25" customHeight="1" x14ac:dyDescent="0.25">
      <c r="J600" s="67"/>
    </row>
    <row r="601" spans="10:10" ht="14.25" customHeight="1" x14ac:dyDescent="0.25">
      <c r="J601" s="67"/>
    </row>
    <row r="602" spans="10:10" ht="14.25" customHeight="1" x14ac:dyDescent="0.25">
      <c r="J602" s="67"/>
    </row>
    <row r="603" spans="10:10" ht="14.25" customHeight="1" x14ac:dyDescent="0.25">
      <c r="J603" s="67"/>
    </row>
    <row r="604" spans="10:10" ht="14.25" customHeight="1" x14ac:dyDescent="0.25">
      <c r="J604" s="67"/>
    </row>
    <row r="605" spans="10:10" ht="14.25" customHeight="1" x14ac:dyDescent="0.25">
      <c r="J605" s="67"/>
    </row>
    <row r="606" spans="10:10" ht="14.25" customHeight="1" x14ac:dyDescent="0.25">
      <c r="J606" s="67"/>
    </row>
    <row r="607" spans="10:10" ht="14.25" customHeight="1" x14ac:dyDescent="0.25">
      <c r="J607" s="67"/>
    </row>
    <row r="608" spans="10:10" ht="14.25" customHeight="1" x14ac:dyDescent="0.25">
      <c r="J608" s="67"/>
    </row>
    <row r="609" spans="10:10" ht="14.25" customHeight="1" x14ac:dyDescent="0.25">
      <c r="J609" s="67"/>
    </row>
    <row r="610" spans="10:10" ht="14.25" customHeight="1" x14ac:dyDescent="0.25">
      <c r="J610" s="67"/>
    </row>
    <row r="611" spans="10:10" ht="14.25" customHeight="1" x14ac:dyDescent="0.25">
      <c r="J611" s="67"/>
    </row>
    <row r="612" spans="10:10" ht="14.25" customHeight="1" x14ac:dyDescent="0.25">
      <c r="J612" s="67"/>
    </row>
    <row r="613" spans="10:10" ht="14.25" customHeight="1" x14ac:dyDescent="0.25">
      <c r="J613" s="67"/>
    </row>
    <row r="614" spans="10:10" ht="14.25" customHeight="1" x14ac:dyDescent="0.25">
      <c r="J614" s="67"/>
    </row>
    <row r="615" spans="10:10" ht="14.25" customHeight="1" x14ac:dyDescent="0.25">
      <c r="J615" s="67"/>
    </row>
    <row r="616" spans="10:10" ht="14.25" customHeight="1" x14ac:dyDescent="0.25">
      <c r="J616" s="67"/>
    </row>
    <row r="617" spans="10:10" ht="14.25" customHeight="1" x14ac:dyDescent="0.25">
      <c r="J617" s="67"/>
    </row>
    <row r="618" spans="10:10" ht="14.25" customHeight="1" x14ac:dyDescent="0.25">
      <c r="J618" s="67"/>
    </row>
    <row r="619" spans="10:10" ht="14.25" customHeight="1" x14ac:dyDescent="0.25">
      <c r="J619" s="67"/>
    </row>
    <row r="620" spans="10:10" ht="14.25" customHeight="1" x14ac:dyDescent="0.25">
      <c r="J620" s="67"/>
    </row>
    <row r="621" spans="10:10" ht="14.25" customHeight="1" x14ac:dyDescent="0.25">
      <c r="J621" s="67"/>
    </row>
    <row r="622" spans="10:10" ht="14.25" customHeight="1" x14ac:dyDescent="0.25">
      <c r="J622" s="67"/>
    </row>
    <row r="623" spans="10:10" ht="14.25" customHeight="1" x14ac:dyDescent="0.25">
      <c r="J623" s="67"/>
    </row>
    <row r="624" spans="10:10" ht="14.25" customHeight="1" x14ac:dyDescent="0.25">
      <c r="J624" s="67"/>
    </row>
    <row r="625" spans="10:10" ht="14.25" customHeight="1" x14ac:dyDescent="0.25">
      <c r="J625" s="67"/>
    </row>
    <row r="626" spans="10:10" ht="14.25" customHeight="1" x14ac:dyDescent="0.25">
      <c r="J626" s="67"/>
    </row>
    <row r="627" spans="10:10" ht="14.25" customHeight="1" x14ac:dyDescent="0.25">
      <c r="J627" s="67"/>
    </row>
    <row r="628" spans="10:10" ht="14.25" customHeight="1" x14ac:dyDescent="0.25">
      <c r="J628" s="67"/>
    </row>
    <row r="629" spans="10:10" ht="14.25" customHeight="1" x14ac:dyDescent="0.25">
      <c r="J629" s="67"/>
    </row>
    <row r="630" spans="10:10" ht="14.25" customHeight="1" x14ac:dyDescent="0.25">
      <c r="J630" s="67"/>
    </row>
    <row r="631" spans="10:10" ht="14.25" customHeight="1" x14ac:dyDescent="0.25">
      <c r="J631" s="67"/>
    </row>
    <row r="632" spans="10:10" ht="14.25" customHeight="1" x14ac:dyDescent="0.25">
      <c r="J632" s="67"/>
    </row>
    <row r="633" spans="10:10" ht="14.25" customHeight="1" x14ac:dyDescent="0.25">
      <c r="J633" s="67"/>
    </row>
    <row r="634" spans="10:10" ht="14.25" customHeight="1" x14ac:dyDescent="0.25">
      <c r="J634" s="67"/>
    </row>
    <row r="635" spans="10:10" ht="14.25" customHeight="1" x14ac:dyDescent="0.25">
      <c r="J635" s="67"/>
    </row>
    <row r="636" spans="10:10" ht="14.25" customHeight="1" x14ac:dyDescent="0.25">
      <c r="J636" s="67"/>
    </row>
    <row r="637" spans="10:10" ht="14.25" customHeight="1" x14ac:dyDescent="0.25">
      <c r="J637" s="67"/>
    </row>
    <row r="638" spans="10:10" ht="14.25" customHeight="1" x14ac:dyDescent="0.25">
      <c r="J638" s="67"/>
    </row>
    <row r="639" spans="10:10" ht="14.25" customHeight="1" x14ac:dyDescent="0.25">
      <c r="J639" s="67"/>
    </row>
    <row r="640" spans="10:10" ht="14.25" customHeight="1" x14ac:dyDescent="0.25">
      <c r="J640" s="67"/>
    </row>
    <row r="641" spans="10:10" ht="14.25" customHeight="1" x14ac:dyDescent="0.25">
      <c r="J641" s="67"/>
    </row>
    <row r="642" spans="10:10" ht="14.25" customHeight="1" x14ac:dyDescent="0.25">
      <c r="J642" s="67"/>
    </row>
    <row r="643" spans="10:10" ht="14.25" customHeight="1" x14ac:dyDescent="0.25">
      <c r="J643" s="67"/>
    </row>
    <row r="644" spans="10:10" ht="14.25" customHeight="1" x14ac:dyDescent="0.25">
      <c r="J644" s="67"/>
    </row>
    <row r="645" spans="10:10" ht="14.25" customHeight="1" x14ac:dyDescent="0.25">
      <c r="J645" s="67"/>
    </row>
    <row r="646" spans="10:10" ht="14.25" customHeight="1" x14ac:dyDescent="0.25">
      <c r="J646" s="67"/>
    </row>
    <row r="647" spans="10:10" ht="14.25" customHeight="1" x14ac:dyDescent="0.25">
      <c r="J647" s="67"/>
    </row>
    <row r="648" spans="10:10" ht="14.25" customHeight="1" x14ac:dyDescent="0.25">
      <c r="J648" s="67"/>
    </row>
    <row r="649" spans="10:10" ht="14.25" customHeight="1" x14ac:dyDescent="0.25">
      <c r="J649" s="67"/>
    </row>
    <row r="650" spans="10:10" ht="14.25" customHeight="1" x14ac:dyDescent="0.25">
      <c r="J650" s="67"/>
    </row>
    <row r="651" spans="10:10" ht="14.25" customHeight="1" x14ac:dyDescent="0.25">
      <c r="J651" s="67"/>
    </row>
    <row r="652" spans="10:10" ht="14.25" customHeight="1" x14ac:dyDescent="0.25">
      <c r="J652" s="67"/>
    </row>
    <row r="653" spans="10:10" ht="14.25" customHeight="1" x14ac:dyDescent="0.25">
      <c r="J653" s="67"/>
    </row>
    <row r="654" spans="10:10" ht="14.25" customHeight="1" x14ac:dyDescent="0.25">
      <c r="J654" s="67"/>
    </row>
    <row r="655" spans="10:10" ht="14.25" customHeight="1" x14ac:dyDescent="0.25">
      <c r="J655" s="67"/>
    </row>
    <row r="656" spans="10:10" ht="14.25" customHeight="1" x14ac:dyDescent="0.25">
      <c r="J656" s="67"/>
    </row>
    <row r="657" spans="10:10" ht="14.25" customHeight="1" x14ac:dyDescent="0.25">
      <c r="J657" s="67"/>
    </row>
    <row r="658" spans="10:10" ht="14.25" customHeight="1" x14ac:dyDescent="0.25">
      <c r="J658" s="67"/>
    </row>
    <row r="659" spans="10:10" ht="14.25" customHeight="1" x14ac:dyDescent="0.25">
      <c r="J659" s="67"/>
    </row>
    <row r="660" spans="10:10" ht="14.25" customHeight="1" x14ac:dyDescent="0.25">
      <c r="J660" s="67"/>
    </row>
    <row r="661" spans="10:10" ht="14.25" customHeight="1" x14ac:dyDescent="0.25">
      <c r="J661" s="67"/>
    </row>
    <row r="662" spans="10:10" ht="14.25" customHeight="1" x14ac:dyDescent="0.25">
      <c r="J662" s="67"/>
    </row>
    <row r="663" spans="10:10" ht="14.25" customHeight="1" x14ac:dyDescent="0.25">
      <c r="J663" s="67"/>
    </row>
    <row r="664" spans="10:10" ht="14.25" customHeight="1" x14ac:dyDescent="0.25">
      <c r="J664" s="67"/>
    </row>
    <row r="665" spans="10:10" ht="14.25" customHeight="1" x14ac:dyDescent="0.25">
      <c r="J665" s="67"/>
    </row>
    <row r="666" spans="10:10" ht="14.25" customHeight="1" x14ac:dyDescent="0.25">
      <c r="J666" s="67"/>
    </row>
    <row r="667" spans="10:10" ht="14.25" customHeight="1" x14ac:dyDescent="0.25">
      <c r="J667" s="67"/>
    </row>
    <row r="668" spans="10:10" ht="14.25" customHeight="1" x14ac:dyDescent="0.25">
      <c r="J668" s="67"/>
    </row>
    <row r="669" spans="10:10" ht="14.25" customHeight="1" x14ac:dyDescent="0.25">
      <c r="J669" s="67"/>
    </row>
    <row r="670" spans="10:10" ht="14.25" customHeight="1" x14ac:dyDescent="0.25">
      <c r="J670" s="67"/>
    </row>
    <row r="671" spans="10:10" ht="14.25" customHeight="1" x14ac:dyDescent="0.25">
      <c r="J671" s="67"/>
    </row>
    <row r="672" spans="10:10" ht="14.25" customHeight="1" x14ac:dyDescent="0.25">
      <c r="J672" s="67"/>
    </row>
    <row r="673" spans="10:10" ht="14.25" customHeight="1" x14ac:dyDescent="0.25">
      <c r="J673" s="67"/>
    </row>
    <row r="674" spans="10:10" ht="14.25" customHeight="1" x14ac:dyDescent="0.25">
      <c r="J674" s="67"/>
    </row>
    <row r="675" spans="10:10" ht="14.25" customHeight="1" x14ac:dyDescent="0.25">
      <c r="J675" s="67"/>
    </row>
    <row r="676" spans="10:10" ht="14.25" customHeight="1" x14ac:dyDescent="0.25">
      <c r="J676" s="67"/>
    </row>
    <row r="677" spans="10:10" ht="14.25" customHeight="1" x14ac:dyDescent="0.25">
      <c r="J677" s="67"/>
    </row>
    <row r="678" spans="10:10" ht="14.25" customHeight="1" x14ac:dyDescent="0.25">
      <c r="J678" s="67"/>
    </row>
    <row r="679" spans="10:10" ht="14.25" customHeight="1" x14ac:dyDescent="0.25">
      <c r="J679" s="67"/>
    </row>
    <row r="680" spans="10:10" ht="14.25" customHeight="1" x14ac:dyDescent="0.25">
      <c r="J680" s="67"/>
    </row>
    <row r="681" spans="10:10" ht="14.25" customHeight="1" x14ac:dyDescent="0.25">
      <c r="J681" s="67"/>
    </row>
    <row r="682" spans="10:10" ht="14.25" customHeight="1" x14ac:dyDescent="0.25">
      <c r="J682" s="67"/>
    </row>
    <row r="683" spans="10:10" ht="14.25" customHeight="1" x14ac:dyDescent="0.25">
      <c r="J683" s="67"/>
    </row>
    <row r="684" spans="10:10" ht="14.25" customHeight="1" x14ac:dyDescent="0.25">
      <c r="J684" s="67"/>
    </row>
    <row r="685" spans="10:10" ht="14.25" customHeight="1" x14ac:dyDescent="0.25">
      <c r="J685" s="67"/>
    </row>
    <row r="686" spans="10:10" ht="14.25" customHeight="1" x14ac:dyDescent="0.25">
      <c r="J686" s="67"/>
    </row>
    <row r="687" spans="10:10" ht="14.25" customHeight="1" x14ac:dyDescent="0.25">
      <c r="J687" s="67"/>
    </row>
    <row r="688" spans="10:10" ht="14.25" customHeight="1" x14ac:dyDescent="0.25">
      <c r="J688" s="67"/>
    </row>
    <row r="689" spans="10:10" ht="14.25" customHeight="1" x14ac:dyDescent="0.25">
      <c r="J689" s="67"/>
    </row>
    <row r="690" spans="10:10" ht="14.25" customHeight="1" x14ac:dyDescent="0.25">
      <c r="J690" s="67"/>
    </row>
    <row r="691" spans="10:10" ht="14.25" customHeight="1" x14ac:dyDescent="0.25">
      <c r="J691" s="67"/>
    </row>
    <row r="692" spans="10:10" ht="14.25" customHeight="1" x14ac:dyDescent="0.25">
      <c r="J692" s="67"/>
    </row>
    <row r="693" spans="10:10" ht="14.25" customHeight="1" x14ac:dyDescent="0.25">
      <c r="J693" s="67"/>
    </row>
    <row r="694" spans="10:10" ht="14.25" customHeight="1" x14ac:dyDescent="0.25">
      <c r="J694" s="67"/>
    </row>
    <row r="695" spans="10:10" ht="14.25" customHeight="1" x14ac:dyDescent="0.25">
      <c r="J695" s="67"/>
    </row>
    <row r="696" spans="10:10" ht="14.25" customHeight="1" x14ac:dyDescent="0.25">
      <c r="J696" s="67"/>
    </row>
    <row r="697" spans="10:10" ht="14.25" customHeight="1" x14ac:dyDescent="0.25">
      <c r="J697" s="67"/>
    </row>
    <row r="698" spans="10:10" ht="14.25" customHeight="1" x14ac:dyDescent="0.25">
      <c r="J698" s="67"/>
    </row>
    <row r="699" spans="10:10" ht="14.25" customHeight="1" x14ac:dyDescent="0.25">
      <c r="J699" s="67"/>
    </row>
    <row r="700" spans="10:10" ht="14.25" customHeight="1" x14ac:dyDescent="0.25">
      <c r="J700" s="67"/>
    </row>
    <row r="701" spans="10:10" ht="14.25" customHeight="1" x14ac:dyDescent="0.25">
      <c r="J701" s="67"/>
    </row>
    <row r="702" spans="10:10" ht="14.25" customHeight="1" x14ac:dyDescent="0.25">
      <c r="J702" s="67"/>
    </row>
    <row r="703" spans="10:10" ht="14.25" customHeight="1" x14ac:dyDescent="0.25">
      <c r="J703" s="67"/>
    </row>
    <row r="704" spans="10:10" ht="14.25" customHeight="1" x14ac:dyDescent="0.25">
      <c r="J704" s="67"/>
    </row>
    <row r="705" spans="10:10" ht="14.25" customHeight="1" x14ac:dyDescent="0.25">
      <c r="J705" s="67"/>
    </row>
    <row r="706" spans="10:10" ht="14.25" customHeight="1" x14ac:dyDescent="0.25">
      <c r="J706" s="67"/>
    </row>
    <row r="707" spans="10:10" ht="14.25" customHeight="1" x14ac:dyDescent="0.25">
      <c r="J707" s="67"/>
    </row>
    <row r="708" spans="10:10" ht="14.25" customHeight="1" x14ac:dyDescent="0.25">
      <c r="J708" s="67"/>
    </row>
    <row r="709" spans="10:10" ht="14.25" customHeight="1" x14ac:dyDescent="0.25">
      <c r="J709" s="67"/>
    </row>
    <row r="710" spans="10:10" ht="14.25" customHeight="1" x14ac:dyDescent="0.25">
      <c r="J710" s="67"/>
    </row>
    <row r="711" spans="10:10" ht="14.25" customHeight="1" x14ac:dyDescent="0.25">
      <c r="J711" s="67"/>
    </row>
    <row r="712" spans="10:10" ht="14.25" customHeight="1" x14ac:dyDescent="0.25">
      <c r="J712" s="67"/>
    </row>
    <row r="713" spans="10:10" ht="14.25" customHeight="1" x14ac:dyDescent="0.25">
      <c r="J713" s="67"/>
    </row>
    <row r="714" spans="10:10" ht="14.25" customHeight="1" x14ac:dyDescent="0.25">
      <c r="J714" s="67"/>
    </row>
    <row r="715" spans="10:10" ht="14.25" customHeight="1" x14ac:dyDescent="0.25">
      <c r="J715" s="67"/>
    </row>
    <row r="716" spans="10:10" ht="14.25" customHeight="1" x14ac:dyDescent="0.25">
      <c r="J716" s="67"/>
    </row>
    <row r="717" spans="10:10" ht="14.25" customHeight="1" x14ac:dyDescent="0.25">
      <c r="J717" s="67"/>
    </row>
    <row r="718" spans="10:10" ht="14.25" customHeight="1" x14ac:dyDescent="0.25">
      <c r="J718" s="67"/>
    </row>
    <row r="719" spans="10:10" ht="14.25" customHeight="1" x14ac:dyDescent="0.25">
      <c r="J719" s="67"/>
    </row>
    <row r="720" spans="10:10" ht="14.25" customHeight="1" x14ac:dyDescent="0.25">
      <c r="J720" s="67"/>
    </row>
    <row r="721" spans="10:10" ht="14.25" customHeight="1" x14ac:dyDescent="0.25">
      <c r="J721" s="67"/>
    </row>
    <row r="722" spans="10:10" ht="14.25" customHeight="1" x14ac:dyDescent="0.25">
      <c r="J722" s="67"/>
    </row>
    <row r="723" spans="10:10" ht="14.25" customHeight="1" x14ac:dyDescent="0.25">
      <c r="J723" s="67"/>
    </row>
    <row r="724" spans="10:10" ht="14.25" customHeight="1" x14ac:dyDescent="0.25">
      <c r="J724" s="67"/>
    </row>
    <row r="725" spans="10:10" ht="14.25" customHeight="1" x14ac:dyDescent="0.25">
      <c r="J725" s="67"/>
    </row>
    <row r="726" spans="10:10" ht="14.25" customHeight="1" x14ac:dyDescent="0.25">
      <c r="J726" s="67"/>
    </row>
    <row r="727" spans="10:10" ht="14.25" customHeight="1" x14ac:dyDescent="0.25">
      <c r="J727" s="67"/>
    </row>
    <row r="728" spans="10:10" ht="14.25" customHeight="1" x14ac:dyDescent="0.25">
      <c r="J728" s="67"/>
    </row>
    <row r="729" spans="10:10" ht="14.25" customHeight="1" x14ac:dyDescent="0.25">
      <c r="J729" s="67"/>
    </row>
    <row r="730" spans="10:10" ht="14.25" customHeight="1" x14ac:dyDescent="0.25">
      <c r="J730" s="67"/>
    </row>
    <row r="731" spans="10:10" ht="14.25" customHeight="1" x14ac:dyDescent="0.25">
      <c r="J731" s="67"/>
    </row>
    <row r="732" spans="10:10" ht="14.25" customHeight="1" x14ac:dyDescent="0.25">
      <c r="J732" s="67"/>
    </row>
    <row r="733" spans="10:10" ht="14.25" customHeight="1" x14ac:dyDescent="0.25">
      <c r="J733" s="67"/>
    </row>
    <row r="734" spans="10:10" ht="14.25" customHeight="1" x14ac:dyDescent="0.25">
      <c r="J734" s="67"/>
    </row>
    <row r="735" spans="10:10" ht="14.25" customHeight="1" x14ac:dyDescent="0.25">
      <c r="J735" s="67"/>
    </row>
    <row r="736" spans="10:10" ht="14.25" customHeight="1" x14ac:dyDescent="0.25">
      <c r="J736" s="67"/>
    </row>
    <row r="737" spans="10:10" ht="14.25" customHeight="1" x14ac:dyDescent="0.25">
      <c r="J737" s="67"/>
    </row>
    <row r="738" spans="10:10" ht="14.25" customHeight="1" x14ac:dyDescent="0.25">
      <c r="J738" s="67"/>
    </row>
    <row r="739" spans="10:10" ht="14.25" customHeight="1" x14ac:dyDescent="0.25">
      <c r="J739" s="67"/>
    </row>
    <row r="740" spans="10:10" ht="14.25" customHeight="1" x14ac:dyDescent="0.25">
      <c r="J740" s="67"/>
    </row>
    <row r="741" spans="10:10" ht="14.25" customHeight="1" x14ac:dyDescent="0.25">
      <c r="J741" s="67"/>
    </row>
    <row r="742" spans="10:10" ht="14.25" customHeight="1" x14ac:dyDescent="0.25">
      <c r="J742" s="67"/>
    </row>
    <row r="743" spans="10:10" ht="14.25" customHeight="1" x14ac:dyDescent="0.25">
      <c r="J743" s="67"/>
    </row>
    <row r="744" spans="10:10" ht="14.25" customHeight="1" x14ac:dyDescent="0.25">
      <c r="J744" s="67"/>
    </row>
    <row r="745" spans="10:10" ht="14.25" customHeight="1" x14ac:dyDescent="0.25">
      <c r="J745" s="67"/>
    </row>
    <row r="746" spans="10:10" ht="14.25" customHeight="1" x14ac:dyDescent="0.25">
      <c r="J746" s="67"/>
    </row>
    <row r="747" spans="10:10" ht="14.25" customHeight="1" x14ac:dyDescent="0.25">
      <c r="J747" s="67"/>
    </row>
    <row r="748" spans="10:10" ht="14.25" customHeight="1" x14ac:dyDescent="0.25">
      <c r="J748" s="67"/>
    </row>
    <row r="749" spans="10:10" ht="14.25" customHeight="1" x14ac:dyDescent="0.25">
      <c r="J749" s="67"/>
    </row>
    <row r="750" spans="10:10" ht="14.25" customHeight="1" x14ac:dyDescent="0.25">
      <c r="J750" s="67"/>
    </row>
    <row r="751" spans="10:10" ht="14.25" customHeight="1" x14ac:dyDescent="0.25">
      <c r="J751" s="67"/>
    </row>
    <row r="752" spans="10:10" ht="14.25" customHeight="1" x14ac:dyDescent="0.25">
      <c r="J752" s="67"/>
    </row>
    <row r="753" spans="10:10" ht="14.25" customHeight="1" x14ac:dyDescent="0.25">
      <c r="J753" s="67"/>
    </row>
    <row r="754" spans="10:10" ht="14.25" customHeight="1" x14ac:dyDescent="0.25">
      <c r="J754" s="67"/>
    </row>
    <row r="755" spans="10:10" ht="14.25" customHeight="1" x14ac:dyDescent="0.25">
      <c r="J755" s="67"/>
    </row>
    <row r="756" spans="10:10" ht="14.25" customHeight="1" x14ac:dyDescent="0.25">
      <c r="J756" s="67"/>
    </row>
    <row r="757" spans="10:10" ht="14.25" customHeight="1" x14ac:dyDescent="0.25">
      <c r="J757" s="67"/>
    </row>
    <row r="758" spans="10:10" ht="14.25" customHeight="1" x14ac:dyDescent="0.25">
      <c r="J758" s="67"/>
    </row>
    <row r="759" spans="10:10" ht="14.25" customHeight="1" x14ac:dyDescent="0.25">
      <c r="J759" s="67"/>
    </row>
    <row r="760" spans="10:10" ht="14.25" customHeight="1" x14ac:dyDescent="0.25">
      <c r="J760" s="67"/>
    </row>
    <row r="761" spans="10:10" ht="14.25" customHeight="1" x14ac:dyDescent="0.25">
      <c r="J761" s="67"/>
    </row>
    <row r="762" spans="10:10" ht="14.25" customHeight="1" x14ac:dyDescent="0.25">
      <c r="J762" s="67"/>
    </row>
    <row r="763" spans="10:10" ht="14.25" customHeight="1" x14ac:dyDescent="0.25">
      <c r="J763" s="67"/>
    </row>
    <row r="764" spans="10:10" ht="14.25" customHeight="1" x14ac:dyDescent="0.25">
      <c r="J764" s="67"/>
    </row>
    <row r="765" spans="10:10" ht="14.25" customHeight="1" x14ac:dyDescent="0.25">
      <c r="J765" s="67"/>
    </row>
    <row r="766" spans="10:10" ht="14.25" customHeight="1" x14ac:dyDescent="0.25">
      <c r="J766" s="67"/>
    </row>
    <row r="767" spans="10:10" ht="14.25" customHeight="1" x14ac:dyDescent="0.25">
      <c r="J767" s="67"/>
    </row>
    <row r="768" spans="10:10" ht="14.25" customHeight="1" x14ac:dyDescent="0.25">
      <c r="J768" s="67"/>
    </row>
    <row r="769" spans="10:10" ht="14.25" customHeight="1" x14ac:dyDescent="0.25">
      <c r="J769" s="67"/>
    </row>
    <row r="770" spans="10:10" ht="14.25" customHeight="1" x14ac:dyDescent="0.25">
      <c r="J770" s="67"/>
    </row>
    <row r="771" spans="10:10" ht="14.25" customHeight="1" x14ac:dyDescent="0.25">
      <c r="J771" s="67"/>
    </row>
    <row r="772" spans="10:10" ht="14.25" customHeight="1" x14ac:dyDescent="0.25">
      <c r="J772" s="67"/>
    </row>
    <row r="773" spans="10:10" ht="14.25" customHeight="1" x14ac:dyDescent="0.25">
      <c r="J773" s="67"/>
    </row>
    <row r="774" spans="10:10" ht="14.25" customHeight="1" x14ac:dyDescent="0.25">
      <c r="J774" s="67"/>
    </row>
    <row r="775" spans="10:10" ht="14.25" customHeight="1" x14ac:dyDescent="0.25">
      <c r="J775" s="67"/>
    </row>
    <row r="776" spans="10:10" ht="14.25" customHeight="1" x14ac:dyDescent="0.25">
      <c r="J776" s="67"/>
    </row>
    <row r="777" spans="10:10" ht="14.25" customHeight="1" x14ac:dyDescent="0.25">
      <c r="J777" s="67"/>
    </row>
    <row r="778" spans="10:10" ht="14.25" customHeight="1" x14ac:dyDescent="0.25">
      <c r="J778" s="67"/>
    </row>
    <row r="779" spans="10:10" ht="14.25" customHeight="1" x14ac:dyDescent="0.25">
      <c r="J779" s="67"/>
    </row>
    <row r="780" spans="10:10" ht="14.25" customHeight="1" x14ac:dyDescent="0.25">
      <c r="J780" s="67"/>
    </row>
    <row r="781" spans="10:10" ht="14.25" customHeight="1" x14ac:dyDescent="0.25">
      <c r="J781" s="67"/>
    </row>
    <row r="782" spans="10:10" ht="14.25" customHeight="1" x14ac:dyDescent="0.25">
      <c r="J782" s="67"/>
    </row>
    <row r="783" spans="10:10" ht="14.25" customHeight="1" x14ac:dyDescent="0.25">
      <c r="J783" s="67"/>
    </row>
    <row r="784" spans="10:10" ht="14.25" customHeight="1" x14ac:dyDescent="0.25">
      <c r="J784" s="67"/>
    </row>
    <row r="785" spans="10:10" ht="14.25" customHeight="1" x14ac:dyDescent="0.25">
      <c r="J785" s="67"/>
    </row>
    <row r="786" spans="10:10" ht="14.25" customHeight="1" x14ac:dyDescent="0.25">
      <c r="J786" s="67"/>
    </row>
    <row r="787" spans="10:10" ht="14.25" customHeight="1" x14ac:dyDescent="0.25">
      <c r="J787" s="67"/>
    </row>
    <row r="788" spans="10:10" ht="14.25" customHeight="1" x14ac:dyDescent="0.25">
      <c r="J788" s="67"/>
    </row>
    <row r="789" spans="10:10" ht="14.25" customHeight="1" x14ac:dyDescent="0.25">
      <c r="J789" s="67"/>
    </row>
    <row r="790" spans="10:10" ht="14.25" customHeight="1" x14ac:dyDescent="0.25">
      <c r="J790" s="67"/>
    </row>
    <row r="791" spans="10:10" ht="14.25" customHeight="1" x14ac:dyDescent="0.25">
      <c r="J791" s="67"/>
    </row>
    <row r="792" spans="10:10" ht="14.25" customHeight="1" x14ac:dyDescent="0.25">
      <c r="J792" s="67"/>
    </row>
    <row r="793" spans="10:10" ht="14.25" customHeight="1" x14ac:dyDescent="0.25">
      <c r="J793" s="67"/>
    </row>
    <row r="794" spans="10:10" ht="14.25" customHeight="1" x14ac:dyDescent="0.25">
      <c r="J794" s="67"/>
    </row>
    <row r="795" spans="10:10" ht="14.25" customHeight="1" x14ac:dyDescent="0.25">
      <c r="J795" s="67"/>
    </row>
    <row r="796" spans="10:10" ht="14.25" customHeight="1" x14ac:dyDescent="0.25">
      <c r="J796" s="67"/>
    </row>
    <row r="797" spans="10:10" ht="14.25" customHeight="1" x14ac:dyDescent="0.25">
      <c r="J797" s="67"/>
    </row>
    <row r="798" spans="10:10" ht="14.25" customHeight="1" x14ac:dyDescent="0.25">
      <c r="J798" s="67"/>
    </row>
    <row r="799" spans="10:10" ht="14.25" customHeight="1" x14ac:dyDescent="0.25">
      <c r="J799" s="67"/>
    </row>
    <row r="800" spans="10:10" ht="14.25" customHeight="1" x14ac:dyDescent="0.25">
      <c r="J800" s="67"/>
    </row>
    <row r="801" spans="10:10" ht="14.25" customHeight="1" x14ac:dyDescent="0.25">
      <c r="J801" s="67"/>
    </row>
    <row r="802" spans="10:10" ht="14.25" customHeight="1" x14ac:dyDescent="0.25">
      <c r="J802" s="67"/>
    </row>
    <row r="803" spans="10:10" ht="14.25" customHeight="1" x14ac:dyDescent="0.25">
      <c r="J803" s="67"/>
    </row>
    <row r="804" spans="10:10" ht="14.25" customHeight="1" x14ac:dyDescent="0.25">
      <c r="J804" s="67"/>
    </row>
    <row r="805" spans="10:10" ht="14.25" customHeight="1" x14ac:dyDescent="0.25">
      <c r="J805" s="67"/>
    </row>
    <row r="806" spans="10:10" ht="14.25" customHeight="1" x14ac:dyDescent="0.25">
      <c r="J806" s="67"/>
    </row>
    <row r="807" spans="10:10" ht="14.25" customHeight="1" x14ac:dyDescent="0.25">
      <c r="J807" s="67"/>
    </row>
    <row r="808" spans="10:10" ht="14.25" customHeight="1" x14ac:dyDescent="0.25">
      <c r="J808" s="67"/>
    </row>
    <row r="809" spans="10:10" ht="14.25" customHeight="1" x14ac:dyDescent="0.25">
      <c r="J809" s="67"/>
    </row>
    <row r="810" spans="10:10" ht="14.25" customHeight="1" x14ac:dyDescent="0.25">
      <c r="J810" s="67"/>
    </row>
    <row r="811" spans="10:10" ht="14.25" customHeight="1" x14ac:dyDescent="0.25">
      <c r="J811" s="67"/>
    </row>
    <row r="812" spans="10:10" ht="14.25" customHeight="1" x14ac:dyDescent="0.25">
      <c r="J812" s="67"/>
    </row>
    <row r="813" spans="10:10" ht="14.25" customHeight="1" x14ac:dyDescent="0.25">
      <c r="J813" s="67"/>
    </row>
    <row r="814" spans="10:10" ht="14.25" customHeight="1" x14ac:dyDescent="0.25">
      <c r="J814" s="67"/>
    </row>
    <row r="815" spans="10:10" ht="14.25" customHeight="1" x14ac:dyDescent="0.25">
      <c r="J815" s="67"/>
    </row>
    <row r="816" spans="10:10" ht="14.25" customHeight="1" x14ac:dyDescent="0.25">
      <c r="J816" s="67"/>
    </row>
    <row r="817" spans="10:10" ht="14.25" customHeight="1" x14ac:dyDescent="0.25">
      <c r="J817" s="67"/>
    </row>
    <row r="818" spans="10:10" ht="14.25" customHeight="1" x14ac:dyDescent="0.25">
      <c r="J818" s="67"/>
    </row>
    <row r="819" spans="10:10" ht="14.25" customHeight="1" x14ac:dyDescent="0.25">
      <c r="J819" s="67"/>
    </row>
    <row r="820" spans="10:10" ht="14.25" customHeight="1" x14ac:dyDescent="0.25">
      <c r="J820" s="67"/>
    </row>
    <row r="821" spans="10:10" ht="14.25" customHeight="1" x14ac:dyDescent="0.25">
      <c r="J821" s="67"/>
    </row>
    <row r="822" spans="10:10" ht="14.25" customHeight="1" x14ac:dyDescent="0.25">
      <c r="J822" s="67"/>
    </row>
    <row r="823" spans="10:10" ht="14.25" customHeight="1" x14ac:dyDescent="0.25">
      <c r="J823" s="67"/>
    </row>
    <row r="824" spans="10:10" ht="14.25" customHeight="1" x14ac:dyDescent="0.25">
      <c r="J824" s="67"/>
    </row>
    <row r="825" spans="10:10" ht="14.25" customHeight="1" x14ac:dyDescent="0.25">
      <c r="J825" s="67"/>
    </row>
    <row r="826" spans="10:10" ht="14.25" customHeight="1" x14ac:dyDescent="0.25">
      <c r="J826" s="67"/>
    </row>
    <row r="827" spans="10:10" ht="14.25" customHeight="1" x14ac:dyDescent="0.25">
      <c r="J827" s="67"/>
    </row>
    <row r="828" spans="10:10" ht="14.25" customHeight="1" x14ac:dyDescent="0.25">
      <c r="J828" s="67"/>
    </row>
    <row r="829" spans="10:10" ht="14.25" customHeight="1" x14ac:dyDescent="0.25">
      <c r="J829" s="67"/>
    </row>
    <row r="830" spans="10:10" ht="14.25" customHeight="1" x14ac:dyDescent="0.25">
      <c r="J830" s="67"/>
    </row>
    <row r="831" spans="10:10" ht="14.25" customHeight="1" x14ac:dyDescent="0.25">
      <c r="J831" s="67"/>
    </row>
    <row r="832" spans="10:10" ht="14.25" customHeight="1" x14ac:dyDescent="0.25">
      <c r="J832" s="67"/>
    </row>
    <row r="833" spans="10:10" ht="14.25" customHeight="1" x14ac:dyDescent="0.25">
      <c r="J833" s="67"/>
    </row>
    <row r="834" spans="10:10" ht="14.25" customHeight="1" x14ac:dyDescent="0.25">
      <c r="J834" s="67"/>
    </row>
    <row r="835" spans="10:10" ht="14.25" customHeight="1" x14ac:dyDescent="0.25">
      <c r="J835" s="67"/>
    </row>
    <row r="836" spans="10:10" ht="14.25" customHeight="1" x14ac:dyDescent="0.25">
      <c r="J836" s="67"/>
    </row>
    <row r="837" spans="10:10" ht="14.25" customHeight="1" x14ac:dyDescent="0.25">
      <c r="J837" s="67"/>
    </row>
    <row r="838" spans="10:10" ht="14.25" customHeight="1" x14ac:dyDescent="0.25">
      <c r="J838" s="67"/>
    </row>
    <row r="839" spans="10:10" ht="14.25" customHeight="1" x14ac:dyDescent="0.25">
      <c r="J839" s="67"/>
    </row>
    <row r="840" spans="10:10" ht="14.25" customHeight="1" x14ac:dyDescent="0.25">
      <c r="J840" s="67"/>
    </row>
    <row r="841" spans="10:10" ht="14.25" customHeight="1" x14ac:dyDescent="0.25">
      <c r="J841" s="67"/>
    </row>
    <row r="842" spans="10:10" ht="14.25" customHeight="1" x14ac:dyDescent="0.25">
      <c r="J842" s="67"/>
    </row>
    <row r="843" spans="10:10" ht="14.25" customHeight="1" x14ac:dyDescent="0.25">
      <c r="J843" s="67"/>
    </row>
    <row r="844" spans="10:10" ht="14.25" customHeight="1" x14ac:dyDescent="0.25">
      <c r="J844" s="67"/>
    </row>
    <row r="845" spans="10:10" ht="14.25" customHeight="1" x14ac:dyDescent="0.25">
      <c r="J845" s="67"/>
    </row>
    <row r="846" spans="10:10" ht="14.25" customHeight="1" x14ac:dyDescent="0.25">
      <c r="J846" s="67"/>
    </row>
    <row r="847" spans="10:10" ht="14.25" customHeight="1" x14ac:dyDescent="0.25">
      <c r="J847" s="67"/>
    </row>
    <row r="848" spans="10:10" ht="14.25" customHeight="1" x14ac:dyDescent="0.25">
      <c r="J848" s="67"/>
    </row>
    <row r="849" spans="10:10" ht="14.25" customHeight="1" x14ac:dyDescent="0.25">
      <c r="J849" s="67"/>
    </row>
    <row r="850" spans="10:10" ht="14.25" customHeight="1" x14ac:dyDescent="0.25">
      <c r="J850" s="67"/>
    </row>
    <row r="851" spans="10:10" ht="14.25" customHeight="1" x14ac:dyDescent="0.25">
      <c r="J851" s="67"/>
    </row>
    <row r="852" spans="10:10" ht="14.25" customHeight="1" x14ac:dyDescent="0.25">
      <c r="J852" s="67"/>
    </row>
    <row r="853" spans="10:10" ht="14.25" customHeight="1" x14ac:dyDescent="0.25">
      <c r="J853" s="67"/>
    </row>
    <row r="854" spans="10:10" ht="14.25" customHeight="1" x14ac:dyDescent="0.25">
      <c r="J854" s="67"/>
    </row>
    <row r="855" spans="10:10" ht="14.25" customHeight="1" x14ac:dyDescent="0.25">
      <c r="J855" s="67"/>
    </row>
    <row r="856" spans="10:10" ht="14.25" customHeight="1" x14ac:dyDescent="0.25">
      <c r="J856" s="67"/>
    </row>
    <row r="857" spans="10:10" ht="14.25" customHeight="1" x14ac:dyDescent="0.25">
      <c r="J857" s="67"/>
    </row>
    <row r="858" spans="10:10" ht="14.25" customHeight="1" x14ac:dyDescent="0.25">
      <c r="J858" s="67"/>
    </row>
    <row r="859" spans="10:10" ht="14.25" customHeight="1" x14ac:dyDescent="0.25">
      <c r="J859" s="67"/>
    </row>
    <row r="860" spans="10:10" ht="14.25" customHeight="1" x14ac:dyDescent="0.25">
      <c r="J860" s="67"/>
    </row>
    <row r="861" spans="10:10" ht="14.25" customHeight="1" x14ac:dyDescent="0.25">
      <c r="J861" s="67"/>
    </row>
    <row r="862" spans="10:10" ht="14.25" customHeight="1" x14ac:dyDescent="0.25">
      <c r="J862" s="67"/>
    </row>
    <row r="863" spans="10:10" ht="14.25" customHeight="1" x14ac:dyDescent="0.25">
      <c r="J863" s="67"/>
    </row>
    <row r="864" spans="10:10" ht="14.25" customHeight="1" x14ac:dyDescent="0.25">
      <c r="J864" s="67"/>
    </row>
    <row r="865" spans="10:10" ht="14.25" customHeight="1" x14ac:dyDescent="0.25">
      <c r="J865" s="67"/>
    </row>
    <row r="866" spans="10:10" ht="14.25" customHeight="1" x14ac:dyDescent="0.25">
      <c r="J866" s="67"/>
    </row>
    <row r="867" spans="10:10" ht="14.25" customHeight="1" x14ac:dyDescent="0.25">
      <c r="J867" s="67"/>
    </row>
    <row r="868" spans="10:10" ht="14.25" customHeight="1" x14ac:dyDescent="0.25">
      <c r="J868" s="67"/>
    </row>
    <row r="869" spans="10:10" ht="14.25" customHeight="1" x14ac:dyDescent="0.25">
      <c r="J869" s="67"/>
    </row>
    <row r="870" spans="10:10" ht="14.25" customHeight="1" x14ac:dyDescent="0.25">
      <c r="J870" s="67"/>
    </row>
    <row r="871" spans="10:10" ht="14.25" customHeight="1" x14ac:dyDescent="0.25">
      <c r="J871" s="67"/>
    </row>
    <row r="872" spans="10:10" ht="14.25" customHeight="1" x14ac:dyDescent="0.25">
      <c r="J872" s="67"/>
    </row>
    <row r="873" spans="10:10" ht="14.25" customHeight="1" x14ac:dyDescent="0.25">
      <c r="J873" s="67"/>
    </row>
    <row r="874" spans="10:10" ht="14.25" customHeight="1" x14ac:dyDescent="0.25">
      <c r="J874" s="67"/>
    </row>
    <row r="875" spans="10:10" ht="14.25" customHeight="1" x14ac:dyDescent="0.25">
      <c r="J875" s="67"/>
    </row>
    <row r="876" spans="10:10" ht="14.25" customHeight="1" x14ac:dyDescent="0.25">
      <c r="J876" s="67"/>
    </row>
    <row r="877" spans="10:10" ht="14.25" customHeight="1" x14ac:dyDescent="0.25">
      <c r="J877" s="67"/>
    </row>
    <row r="878" spans="10:10" ht="14.25" customHeight="1" x14ac:dyDescent="0.25">
      <c r="J878" s="67"/>
    </row>
    <row r="879" spans="10:10" ht="14.25" customHeight="1" x14ac:dyDescent="0.25">
      <c r="J879" s="67"/>
    </row>
    <row r="880" spans="10:10" ht="14.25" customHeight="1" x14ac:dyDescent="0.25">
      <c r="J880" s="67"/>
    </row>
    <row r="881" spans="10:10" ht="14.25" customHeight="1" x14ac:dyDescent="0.25">
      <c r="J881" s="67"/>
    </row>
    <row r="882" spans="10:10" ht="14.25" customHeight="1" x14ac:dyDescent="0.25">
      <c r="J882" s="67"/>
    </row>
    <row r="883" spans="10:10" ht="14.25" customHeight="1" x14ac:dyDescent="0.25">
      <c r="J883" s="67"/>
    </row>
    <row r="884" spans="10:10" ht="14.25" customHeight="1" x14ac:dyDescent="0.25">
      <c r="J884" s="67"/>
    </row>
    <row r="885" spans="10:10" ht="14.25" customHeight="1" x14ac:dyDescent="0.25">
      <c r="J885" s="67"/>
    </row>
    <row r="886" spans="10:10" ht="14.25" customHeight="1" x14ac:dyDescent="0.25">
      <c r="J886" s="67"/>
    </row>
    <row r="887" spans="10:10" ht="14.25" customHeight="1" x14ac:dyDescent="0.25">
      <c r="J887" s="67"/>
    </row>
    <row r="888" spans="10:10" ht="14.25" customHeight="1" x14ac:dyDescent="0.25">
      <c r="J888" s="67"/>
    </row>
    <row r="889" spans="10:10" ht="14.25" customHeight="1" x14ac:dyDescent="0.25">
      <c r="J889" s="67"/>
    </row>
    <row r="890" spans="10:10" ht="14.25" customHeight="1" x14ac:dyDescent="0.25">
      <c r="J890" s="67"/>
    </row>
    <row r="891" spans="10:10" ht="14.25" customHeight="1" x14ac:dyDescent="0.25">
      <c r="J891" s="67"/>
    </row>
    <row r="892" spans="10:10" ht="14.25" customHeight="1" x14ac:dyDescent="0.25">
      <c r="J892" s="67"/>
    </row>
    <row r="893" spans="10:10" ht="14.25" customHeight="1" x14ac:dyDescent="0.25">
      <c r="J893" s="67"/>
    </row>
    <row r="894" spans="10:10" ht="14.25" customHeight="1" x14ac:dyDescent="0.25">
      <c r="J894" s="67"/>
    </row>
    <row r="895" spans="10:10" ht="14.25" customHeight="1" x14ac:dyDescent="0.25">
      <c r="J895" s="67"/>
    </row>
    <row r="896" spans="10:10" ht="14.25" customHeight="1" x14ac:dyDescent="0.25">
      <c r="J896" s="67"/>
    </row>
    <row r="897" spans="10:10" ht="14.25" customHeight="1" x14ac:dyDescent="0.25">
      <c r="J897" s="67"/>
    </row>
    <row r="898" spans="10:10" ht="14.25" customHeight="1" x14ac:dyDescent="0.25">
      <c r="J898" s="67"/>
    </row>
    <row r="899" spans="10:10" ht="14.25" customHeight="1" x14ac:dyDescent="0.25">
      <c r="J899" s="67"/>
    </row>
    <row r="900" spans="10:10" ht="14.25" customHeight="1" x14ac:dyDescent="0.25">
      <c r="J900" s="67"/>
    </row>
    <row r="901" spans="10:10" ht="14.25" customHeight="1" x14ac:dyDescent="0.25">
      <c r="J901" s="67"/>
    </row>
    <row r="902" spans="10:10" ht="14.25" customHeight="1" x14ac:dyDescent="0.25">
      <c r="J902" s="67"/>
    </row>
    <row r="903" spans="10:10" ht="14.25" customHeight="1" x14ac:dyDescent="0.25">
      <c r="J903" s="67"/>
    </row>
    <row r="904" spans="10:10" ht="14.25" customHeight="1" x14ac:dyDescent="0.25">
      <c r="J904" s="67"/>
    </row>
    <row r="905" spans="10:10" ht="14.25" customHeight="1" x14ac:dyDescent="0.25">
      <c r="J905" s="67"/>
    </row>
    <row r="906" spans="10:10" ht="14.25" customHeight="1" x14ac:dyDescent="0.25">
      <c r="J906" s="67"/>
    </row>
    <row r="907" spans="10:10" ht="14.25" customHeight="1" x14ac:dyDescent="0.25">
      <c r="J907" s="67"/>
    </row>
    <row r="908" spans="10:10" ht="14.25" customHeight="1" x14ac:dyDescent="0.25">
      <c r="J908" s="67"/>
    </row>
    <row r="909" spans="10:10" ht="14.25" customHeight="1" x14ac:dyDescent="0.25">
      <c r="J909" s="67"/>
    </row>
    <row r="910" spans="10:10" ht="14.25" customHeight="1" x14ac:dyDescent="0.25">
      <c r="J910" s="67"/>
    </row>
    <row r="911" spans="10:10" ht="14.25" customHeight="1" x14ac:dyDescent="0.25">
      <c r="J911" s="67"/>
    </row>
    <row r="912" spans="10:10" ht="14.25" customHeight="1" x14ac:dyDescent="0.25">
      <c r="J912" s="67"/>
    </row>
    <row r="913" spans="10:10" ht="14.25" customHeight="1" x14ac:dyDescent="0.25">
      <c r="J913" s="67"/>
    </row>
    <row r="914" spans="10:10" ht="14.25" customHeight="1" x14ac:dyDescent="0.25">
      <c r="J914" s="67"/>
    </row>
    <row r="915" spans="10:10" ht="14.25" customHeight="1" x14ac:dyDescent="0.25">
      <c r="J915" s="67"/>
    </row>
    <row r="916" spans="10:10" ht="14.25" customHeight="1" x14ac:dyDescent="0.25">
      <c r="J916" s="67"/>
    </row>
    <row r="917" spans="10:10" ht="14.25" customHeight="1" x14ac:dyDescent="0.25">
      <c r="J917" s="67"/>
    </row>
    <row r="918" spans="10:10" ht="14.25" customHeight="1" x14ac:dyDescent="0.25">
      <c r="J918" s="67"/>
    </row>
    <row r="919" spans="10:10" ht="14.25" customHeight="1" x14ac:dyDescent="0.25">
      <c r="J919" s="67"/>
    </row>
    <row r="920" spans="10:10" ht="14.25" customHeight="1" x14ac:dyDescent="0.25">
      <c r="J920" s="67"/>
    </row>
    <row r="921" spans="10:10" ht="14.25" customHeight="1" x14ac:dyDescent="0.25">
      <c r="J921" s="67"/>
    </row>
    <row r="922" spans="10:10" ht="14.25" customHeight="1" x14ac:dyDescent="0.25">
      <c r="J922" s="67"/>
    </row>
    <row r="923" spans="10:10" ht="14.25" customHeight="1" x14ac:dyDescent="0.25">
      <c r="J923" s="67"/>
    </row>
    <row r="924" spans="10:10" ht="14.25" customHeight="1" x14ac:dyDescent="0.25">
      <c r="J924" s="67"/>
    </row>
    <row r="925" spans="10:10" ht="14.25" customHeight="1" x14ac:dyDescent="0.25">
      <c r="J925" s="67"/>
    </row>
    <row r="926" spans="10:10" ht="14.25" customHeight="1" x14ac:dyDescent="0.25">
      <c r="J926" s="67"/>
    </row>
    <row r="927" spans="10:10" ht="14.25" customHeight="1" x14ac:dyDescent="0.25">
      <c r="J927" s="67"/>
    </row>
    <row r="928" spans="10:10" ht="14.25" customHeight="1" x14ac:dyDescent="0.25">
      <c r="J928" s="67"/>
    </row>
    <row r="929" spans="10:10" ht="14.25" customHeight="1" x14ac:dyDescent="0.25">
      <c r="J929" s="67"/>
    </row>
    <row r="930" spans="10:10" ht="14.25" customHeight="1" x14ac:dyDescent="0.25">
      <c r="J930" s="67"/>
    </row>
    <row r="931" spans="10:10" ht="14.25" customHeight="1" x14ac:dyDescent="0.25">
      <c r="J931" s="67"/>
    </row>
    <row r="932" spans="10:10" ht="14.25" customHeight="1" x14ac:dyDescent="0.25">
      <c r="J932" s="67"/>
    </row>
    <row r="933" spans="10:10" ht="14.25" customHeight="1" x14ac:dyDescent="0.25">
      <c r="J933" s="67"/>
    </row>
    <row r="934" spans="10:10" ht="14.25" customHeight="1" x14ac:dyDescent="0.25">
      <c r="J934" s="67"/>
    </row>
    <row r="935" spans="10:10" ht="14.25" customHeight="1" x14ac:dyDescent="0.25">
      <c r="J935" s="67"/>
    </row>
    <row r="936" spans="10:10" ht="14.25" customHeight="1" x14ac:dyDescent="0.25">
      <c r="J936" s="67"/>
    </row>
    <row r="937" spans="10:10" ht="14.25" customHeight="1" x14ac:dyDescent="0.25">
      <c r="J937" s="67"/>
    </row>
    <row r="938" spans="10:10" ht="14.25" customHeight="1" x14ac:dyDescent="0.25">
      <c r="J938" s="67"/>
    </row>
    <row r="939" spans="10:10" ht="14.25" customHeight="1" x14ac:dyDescent="0.25">
      <c r="J939" s="67"/>
    </row>
    <row r="940" spans="10:10" ht="14.25" customHeight="1" x14ac:dyDescent="0.25">
      <c r="J940" s="67"/>
    </row>
    <row r="941" spans="10:10" ht="14.25" customHeight="1" x14ac:dyDescent="0.25">
      <c r="J941" s="67"/>
    </row>
    <row r="942" spans="10:10" ht="14.25" customHeight="1" x14ac:dyDescent="0.25">
      <c r="J942" s="67"/>
    </row>
    <row r="943" spans="10:10" ht="14.25" customHeight="1" x14ac:dyDescent="0.25">
      <c r="J943" s="67"/>
    </row>
    <row r="944" spans="10:10" ht="14.25" customHeight="1" x14ac:dyDescent="0.25">
      <c r="J944" s="67"/>
    </row>
    <row r="945" spans="10:10" ht="14.25" customHeight="1" x14ac:dyDescent="0.25">
      <c r="J945" s="67"/>
    </row>
    <row r="946" spans="10:10" ht="14.25" customHeight="1" x14ac:dyDescent="0.25">
      <c r="J946" s="67"/>
    </row>
    <row r="947" spans="10:10" ht="14.25" customHeight="1" x14ac:dyDescent="0.25">
      <c r="J947" s="67"/>
    </row>
    <row r="948" spans="10:10" ht="14.25" customHeight="1" x14ac:dyDescent="0.25">
      <c r="J948" s="67"/>
    </row>
    <row r="949" spans="10:10" ht="14.25" customHeight="1" x14ac:dyDescent="0.25">
      <c r="J949" s="67"/>
    </row>
    <row r="950" spans="10:10" ht="14.25" customHeight="1" x14ac:dyDescent="0.25">
      <c r="J950" s="67"/>
    </row>
    <row r="951" spans="10:10" ht="14.25" customHeight="1" x14ac:dyDescent="0.25">
      <c r="J951" s="67"/>
    </row>
    <row r="952" spans="10:10" ht="14.25" customHeight="1" x14ac:dyDescent="0.25">
      <c r="J952" s="67"/>
    </row>
    <row r="953" spans="10:10" ht="14.25" customHeight="1" x14ac:dyDescent="0.25">
      <c r="J953" s="67"/>
    </row>
    <row r="954" spans="10:10" ht="14.25" customHeight="1" x14ac:dyDescent="0.25">
      <c r="J954" s="67"/>
    </row>
    <row r="955" spans="10:10" ht="14.25" customHeight="1" x14ac:dyDescent="0.25">
      <c r="J955" s="67"/>
    </row>
    <row r="956" spans="10:10" ht="14.25" customHeight="1" x14ac:dyDescent="0.25">
      <c r="J956" s="67"/>
    </row>
    <row r="957" spans="10:10" ht="14.25" customHeight="1" x14ac:dyDescent="0.25">
      <c r="J957" s="67"/>
    </row>
    <row r="958" spans="10:10" ht="14.25" customHeight="1" x14ac:dyDescent="0.25">
      <c r="J958" s="67"/>
    </row>
    <row r="959" spans="10:10" ht="14.25" customHeight="1" x14ac:dyDescent="0.25">
      <c r="J959" s="67"/>
    </row>
    <row r="960" spans="10:10" ht="14.25" customHeight="1" x14ac:dyDescent="0.25">
      <c r="J960" s="67"/>
    </row>
    <row r="961" spans="10:10" ht="14.25" customHeight="1" x14ac:dyDescent="0.25">
      <c r="J961" s="67"/>
    </row>
    <row r="962" spans="10:10" ht="14.25" customHeight="1" x14ac:dyDescent="0.25">
      <c r="J962" s="67"/>
    </row>
    <row r="963" spans="10:10" ht="14.25" customHeight="1" x14ac:dyDescent="0.25">
      <c r="J963" s="67"/>
    </row>
    <row r="964" spans="10:10" ht="14.25" customHeight="1" x14ac:dyDescent="0.25">
      <c r="J964" s="67"/>
    </row>
    <row r="965" spans="10:10" ht="14.25" customHeight="1" x14ac:dyDescent="0.25">
      <c r="J965" s="67"/>
    </row>
    <row r="966" spans="10:10" ht="14.25" customHeight="1" x14ac:dyDescent="0.25">
      <c r="J966" s="67"/>
    </row>
    <row r="967" spans="10:10" ht="14.25" customHeight="1" x14ac:dyDescent="0.25">
      <c r="J967" s="67"/>
    </row>
    <row r="968" spans="10:10" ht="14.25" customHeight="1" x14ac:dyDescent="0.25">
      <c r="J968" s="67"/>
    </row>
    <row r="969" spans="10:10" ht="14.25" customHeight="1" x14ac:dyDescent="0.25">
      <c r="J969" s="67"/>
    </row>
    <row r="970" spans="10:10" ht="14.25" customHeight="1" x14ac:dyDescent="0.25">
      <c r="J970" s="67"/>
    </row>
    <row r="971" spans="10:10" ht="14.25" customHeight="1" x14ac:dyDescent="0.25">
      <c r="J971" s="67"/>
    </row>
    <row r="972" spans="10:10" ht="14.25" customHeight="1" x14ac:dyDescent="0.25">
      <c r="J972" s="67"/>
    </row>
    <row r="973" spans="10:10" ht="14.25" customHeight="1" x14ac:dyDescent="0.25">
      <c r="J973" s="67"/>
    </row>
    <row r="974" spans="10:10" ht="14.25" customHeight="1" x14ac:dyDescent="0.25">
      <c r="J974" s="67"/>
    </row>
    <row r="975" spans="10:10" ht="14.25" customHeight="1" x14ac:dyDescent="0.25">
      <c r="J975" s="67"/>
    </row>
    <row r="976" spans="10:10" ht="14.25" customHeight="1" x14ac:dyDescent="0.25">
      <c r="J976" s="67"/>
    </row>
    <row r="977" spans="10:10" ht="14.25" customHeight="1" x14ac:dyDescent="0.25">
      <c r="J977" s="67"/>
    </row>
    <row r="978" spans="10:10" ht="14.25" customHeight="1" x14ac:dyDescent="0.25">
      <c r="J978" s="67"/>
    </row>
    <row r="979" spans="10:10" ht="14.25" customHeight="1" x14ac:dyDescent="0.25">
      <c r="J979" s="67"/>
    </row>
    <row r="980" spans="10:10" ht="14.25" customHeight="1" x14ac:dyDescent="0.25">
      <c r="J980" s="67"/>
    </row>
    <row r="981" spans="10:10" ht="14.25" customHeight="1" x14ac:dyDescent="0.25">
      <c r="J981" s="67"/>
    </row>
    <row r="982" spans="10:10" ht="14.25" customHeight="1" x14ac:dyDescent="0.25">
      <c r="J982" s="67"/>
    </row>
    <row r="983" spans="10:10" ht="14.25" customHeight="1" x14ac:dyDescent="0.25">
      <c r="J983" s="67"/>
    </row>
    <row r="984" spans="10:10" ht="14.25" customHeight="1" x14ac:dyDescent="0.25">
      <c r="J984" s="67"/>
    </row>
    <row r="985" spans="10:10" ht="14.25" customHeight="1" x14ac:dyDescent="0.25">
      <c r="J985" s="67"/>
    </row>
    <row r="986" spans="10:10" ht="14.25" customHeight="1" x14ac:dyDescent="0.25">
      <c r="J986" s="67"/>
    </row>
    <row r="987" spans="10:10" ht="14.25" customHeight="1" x14ac:dyDescent="0.25">
      <c r="J987" s="67"/>
    </row>
    <row r="988" spans="10:10" ht="14.25" customHeight="1" x14ac:dyDescent="0.25">
      <c r="J988" s="67"/>
    </row>
    <row r="989" spans="10:10" ht="14.25" customHeight="1" x14ac:dyDescent="0.25">
      <c r="J989" s="67"/>
    </row>
    <row r="990" spans="10:10" ht="14.25" customHeight="1" x14ac:dyDescent="0.25">
      <c r="J990" s="67"/>
    </row>
    <row r="991" spans="10:10" ht="14.25" customHeight="1" x14ac:dyDescent="0.25">
      <c r="J991" s="67"/>
    </row>
    <row r="992" spans="10:10" ht="14.25" customHeight="1" x14ac:dyDescent="0.25">
      <c r="J992" s="67"/>
    </row>
    <row r="993" spans="10:10" ht="14.25" customHeight="1" x14ac:dyDescent="0.25">
      <c r="J993" s="67"/>
    </row>
    <row r="994" spans="10:10" ht="14.25" customHeight="1" x14ac:dyDescent="0.25">
      <c r="J994" s="67"/>
    </row>
    <row r="995" spans="10:10" ht="14.25" customHeight="1" x14ac:dyDescent="0.25">
      <c r="J995" s="67"/>
    </row>
    <row r="996" spans="10:10" ht="14.25" customHeight="1" x14ac:dyDescent="0.25">
      <c r="J996" s="67"/>
    </row>
    <row r="997" spans="10:10" ht="14.25" customHeight="1" x14ac:dyDescent="0.25">
      <c r="J997" s="67"/>
    </row>
    <row r="998" spans="10:10" ht="14.25" customHeight="1" x14ac:dyDescent="0.25">
      <c r="J998" s="67"/>
    </row>
    <row r="999" spans="10:10" ht="14.25" customHeight="1" x14ac:dyDescent="0.25">
      <c r="J999" s="67"/>
    </row>
    <row r="1000" spans="10:10" ht="14.25" customHeight="1" x14ac:dyDescent="0.25">
      <c r="J1000" s="67"/>
    </row>
  </sheetData>
  <autoFilter ref="A2:J65">
    <sortState ref="A2:J65">
      <sortCondition ref="J2:J65"/>
    </sortState>
  </autoFilter>
  <mergeCells count="1">
    <mergeCell ref="A1:K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/>
  </sheetViews>
  <sheetFormatPr defaultColWidth="14.42578125" defaultRowHeight="15" customHeight="1" x14ac:dyDescent="0.25"/>
  <sheetData>
    <row r="1" spans="1:2" x14ac:dyDescent="0.25">
      <c r="A1" s="34" t="s">
        <v>736</v>
      </c>
      <c r="B1" s="34">
        <v>1</v>
      </c>
    </row>
    <row r="2" spans="1:2" x14ac:dyDescent="0.25">
      <c r="A2" s="34" t="s">
        <v>737</v>
      </c>
      <c r="B2" s="34">
        <v>2</v>
      </c>
    </row>
    <row r="3" spans="1:2" x14ac:dyDescent="0.25">
      <c r="A3" s="34" t="s">
        <v>738</v>
      </c>
      <c r="B3" s="34">
        <v>3</v>
      </c>
    </row>
    <row r="4" spans="1:2" x14ac:dyDescent="0.25">
      <c r="A4" s="34" t="s">
        <v>92</v>
      </c>
      <c r="B4" s="34">
        <v>4</v>
      </c>
    </row>
    <row r="5" spans="1:2" x14ac:dyDescent="0.25">
      <c r="A5" s="34" t="s">
        <v>739</v>
      </c>
      <c r="B5" s="34">
        <v>6</v>
      </c>
    </row>
    <row r="6" spans="1:2" x14ac:dyDescent="0.25">
      <c r="A6" s="34" t="s">
        <v>740</v>
      </c>
      <c r="B6" s="34">
        <v>5</v>
      </c>
    </row>
    <row r="7" spans="1:2" x14ac:dyDescent="0.25">
      <c r="A7" s="34" t="s">
        <v>741</v>
      </c>
      <c r="B7" s="34">
        <v>7</v>
      </c>
    </row>
    <row r="8" spans="1:2" x14ac:dyDescent="0.25">
      <c r="A8" s="34" t="s">
        <v>742</v>
      </c>
      <c r="B8" s="34">
        <v>9</v>
      </c>
    </row>
    <row r="9" spans="1:2" x14ac:dyDescent="0.25">
      <c r="A9" s="34" t="s">
        <v>319</v>
      </c>
      <c r="B9" s="34">
        <v>11</v>
      </c>
    </row>
    <row r="10" spans="1:2" x14ac:dyDescent="0.25">
      <c r="A10" s="34" t="s">
        <v>743</v>
      </c>
      <c r="B10" s="34">
        <v>8</v>
      </c>
    </row>
    <row r="11" spans="1:2" x14ac:dyDescent="0.25">
      <c r="A11" s="34" t="s">
        <v>258</v>
      </c>
      <c r="B11" s="3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8.7109375" customWidth="1"/>
    <col min="2" max="2" width="14.5703125" customWidth="1"/>
    <col min="3" max="3" width="30" customWidth="1"/>
    <col min="4" max="4" width="18.7109375" customWidth="1"/>
    <col min="5" max="5" width="23.5703125" customWidth="1"/>
    <col min="6" max="6" width="16.42578125" customWidth="1"/>
    <col min="7" max="7" width="15.28515625" customWidth="1"/>
    <col min="8" max="8" width="14.5703125" customWidth="1"/>
    <col min="9" max="9" width="16" customWidth="1"/>
    <col min="10" max="10" width="14.5703125" customWidth="1"/>
    <col min="11" max="11" width="16" customWidth="1"/>
    <col min="12" max="14" width="14.5703125" customWidth="1"/>
    <col min="15" max="25" width="8.7109375" customWidth="1"/>
  </cols>
  <sheetData>
    <row r="1" spans="1:14" ht="14.25" customHeight="1" x14ac:dyDescent="0.25">
      <c r="A1" s="42" t="s">
        <v>0</v>
      </c>
      <c r="B1" s="42" t="s">
        <v>2</v>
      </c>
      <c r="C1" s="42" t="s">
        <v>3</v>
      </c>
      <c r="D1" s="42" t="s">
        <v>4</v>
      </c>
      <c r="E1" s="42" t="s">
        <v>5</v>
      </c>
      <c r="F1" s="42" t="s">
        <v>6</v>
      </c>
      <c r="G1" s="43" t="s">
        <v>8</v>
      </c>
      <c r="H1" s="42" t="s">
        <v>9</v>
      </c>
      <c r="I1" s="42" t="s">
        <v>10</v>
      </c>
      <c r="J1" s="42" t="s">
        <v>744</v>
      </c>
      <c r="K1" s="42" t="s">
        <v>12</v>
      </c>
      <c r="L1" s="42" t="s">
        <v>13</v>
      </c>
      <c r="M1" s="42" t="s">
        <v>14</v>
      </c>
      <c r="N1" s="42" t="s">
        <v>15</v>
      </c>
    </row>
    <row r="2" spans="1:14" ht="14.25" customHeight="1" x14ac:dyDescent="0.25">
      <c r="A2" s="44" t="s">
        <v>21</v>
      </c>
      <c r="B2" s="14">
        <v>170208220</v>
      </c>
      <c r="C2" s="45" t="s">
        <v>23</v>
      </c>
      <c r="D2" s="45" t="s">
        <v>24</v>
      </c>
      <c r="E2" s="45" t="s">
        <v>25</v>
      </c>
      <c r="F2" s="45" t="s">
        <v>26</v>
      </c>
      <c r="G2" s="17">
        <v>9885453</v>
      </c>
      <c r="H2" s="18">
        <f t="shared" ref="H2:H175" si="0">IFERROR(G2/SUM(G:G),0)</f>
        <v>7.6052167565166917E-2</v>
      </c>
      <c r="I2" s="18">
        <v>0.13206817948810234</v>
      </c>
      <c r="J2" s="19" t="str">
        <f t="shared" ref="J2:J175" si="1">IF(I2&lt;=80%,"A",IF(I2&gt;95%,"C","B"))</f>
        <v>A</v>
      </c>
      <c r="K2" s="19" t="s">
        <v>27</v>
      </c>
      <c r="L2" s="19" t="b">
        <f t="shared" ref="L2:L175" si="2">K2=J2</f>
        <v>1</v>
      </c>
      <c r="M2" s="19" t="str">
        <f>IFERROR(VLOOKUP(B2,'xyz - Жирнова'!A:K,11,0),"Z")</f>
        <v>X</v>
      </c>
      <c r="N2" s="19" t="str">
        <f t="shared" ref="N2:N338" si="3">J2&amp;M2</f>
        <v>AX</v>
      </c>
    </row>
    <row r="3" spans="1:14" ht="14.25" customHeight="1" x14ac:dyDescent="0.25">
      <c r="A3" s="44" t="s">
        <v>21</v>
      </c>
      <c r="B3" s="46">
        <v>19088151</v>
      </c>
      <c r="C3" s="47" t="s">
        <v>23</v>
      </c>
      <c r="D3" s="47" t="s">
        <v>24</v>
      </c>
      <c r="E3" s="47" t="s">
        <v>30</v>
      </c>
      <c r="F3" s="47" t="s">
        <v>31</v>
      </c>
      <c r="G3" s="17">
        <v>1751861</v>
      </c>
      <c r="H3" s="18">
        <f t="shared" si="0"/>
        <v>1.3477665244362688E-2</v>
      </c>
      <c r="I3" s="18">
        <v>0.66002612599028887</v>
      </c>
      <c r="J3" s="19" t="str">
        <f t="shared" si="1"/>
        <v>A</v>
      </c>
      <c r="K3" s="19" t="s">
        <v>27</v>
      </c>
      <c r="L3" s="19" t="b">
        <f t="shared" si="2"/>
        <v>1</v>
      </c>
      <c r="M3" s="19" t="str">
        <f>IFERROR(VLOOKUP(B3,'xyz - Жирнова'!A:K,11,0),"Z")</f>
        <v>X</v>
      </c>
      <c r="N3" s="19" t="str">
        <f t="shared" si="3"/>
        <v>AX</v>
      </c>
    </row>
    <row r="4" spans="1:14" ht="14.25" customHeight="1" x14ac:dyDescent="0.25">
      <c r="A4" s="44" t="s">
        <v>21</v>
      </c>
      <c r="B4" s="46">
        <v>12696335</v>
      </c>
      <c r="C4" s="47" t="s">
        <v>33</v>
      </c>
      <c r="D4" s="47" t="s">
        <v>24</v>
      </c>
      <c r="E4" s="47" t="s">
        <v>34</v>
      </c>
      <c r="F4" s="47" t="s">
        <v>35</v>
      </c>
      <c r="G4" s="17">
        <v>9224291</v>
      </c>
      <c r="H4" s="18">
        <f t="shared" si="0"/>
        <v>7.0965622395034511E-2</v>
      </c>
      <c r="I4" s="18">
        <v>0.25530333314656262</v>
      </c>
      <c r="J4" s="19" t="str">
        <f t="shared" si="1"/>
        <v>A</v>
      </c>
      <c r="K4" s="19" t="s">
        <v>36</v>
      </c>
      <c r="L4" s="19" t="b">
        <f t="shared" si="2"/>
        <v>0</v>
      </c>
      <c r="M4" s="19" t="str">
        <f>IFERROR(VLOOKUP(B4,'xyz - Жирнова'!A:K,11,0),"Z")</f>
        <v>Y</v>
      </c>
      <c r="N4" s="19" t="str">
        <f t="shared" si="3"/>
        <v>AY</v>
      </c>
    </row>
    <row r="5" spans="1:14" ht="14.25" customHeight="1" x14ac:dyDescent="0.25">
      <c r="A5" s="44" t="s">
        <v>21</v>
      </c>
      <c r="B5" s="46">
        <v>12454978</v>
      </c>
      <c r="C5" s="47" t="s">
        <v>39</v>
      </c>
      <c r="D5" s="47" t="s">
        <v>24</v>
      </c>
      <c r="E5" s="47" t="s">
        <v>30</v>
      </c>
      <c r="F5" s="47" t="s">
        <v>40</v>
      </c>
      <c r="G5" s="17">
        <v>4120113</v>
      </c>
      <c r="H5" s="18">
        <f t="shared" si="0"/>
        <v>3.1697437058617599E-2</v>
      </c>
      <c r="I5" s="18">
        <v>0.31034742907168245</v>
      </c>
      <c r="J5" s="19" t="str">
        <f t="shared" si="1"/>
        <v>A</v>
      </c>
      <c r="K5" s="19" t="s">
        <v>41</v>
      </c>
      <c r="L5" s="19" t="b">
        <f t="shared" si="2"/>
        <v>0</v>
      </c>
      <c r="M5" s="19" t="str">
        <f>IFERROR(VLOOKUP(B5,'xyz - Жирнова'!A:K,11,0),"Z")</f>
        <v>Y</v>
      </c>
      <c r="N5" s="19" t="str">
        <f t="shared" si="3"/>
        <v>AY</v>
      </c>
    </row>
    <row r="6" spans="1:14" ht="14.25" customHeight="1" x14ac:dyDescent="0.25">
      <c r="A6" s="44" t="s">
        <v>21</v>
      </c>
      <c r="B6" s="46">
        <v>14640727</v>
      </c>
      <c r="C6" s="47" t="s">
        <v>39</v>
      </c>
      <c r="D6" s="47" t="s">
        <v>24</v>
      </c>
      <c r="E6" s="47" t="s">
        <v>30</v>
      </c>
      <c r="F6" s="47" t="s">
        <v>43</v>
      </c>
      <c r="G6" s="17">
        <v>4057892</v>
      </c>
      <c r="H6" s="18">
        <f t="shared" si="0"/>
        <v>3.1218749646106284E-2</v>
      </c>
      <c r="I6" s="18">
        <v>0.36456026170558747</v>
      </c>
      <c r="J6" s="19" t="str">
        <f t="shared" si="1"/>
        <v>A</v>
      </c>
      <c r="K6" s="19" t="s">
        <v>36</v>
      </c>
      <c r="L6" s="19" t="b">
        <f t="shared" si="2"/>
        <v>0</v>
      </c>
      <c r="M6" s="19" t="str">
        <f>IFERROR(VLOOKUP(B6,'xyz - Жирнова'!A:K,11,0),"Z")</f>
        <v>Y</v>
      </c>
      <c r="N6" s="19" t="str">
        <f t="shared" si="3"/>
        <v>AY</v>
      </c>
    </row>
    <row r="7" spans="1:14" ht="14.25" customHeight="1" x14ac:dyDescent="0.25">
      <c r="A7" s="44" t="s">
        <v>21</v>
      </c>
      <c r="B7" s="46">
        <v>12696237</v>
      </c>
      <c r="C7" s="47" t="s">
        <v>39</v>
      </c>
      <c r="D7" s="47" t="s">
        <v>24</v>
      </c>
      <c r="E7" s="47" t="s">
        <v>30</v>
      </c>
      <c r="F7" s="47" t="s">
        <v>45</v>
      </c>
      <c r="G7" s="17">
        <v>4015086</v>
      </c>
      <c r="H7" s="18">
        <f t="shared" si="0"/>
        <v>3.0889428462262253E-2</v>
      </c>
      <c r="I7" s="18">
        <v>0.41820121255611165</v>
      </c>
      <c r="J7" s="19" t="str">
        <f t="shared" si="1"/>
        <v>A</v>
      </c>
      <c r="K7" s="19" t="s">
        <v>27</v>
      </c>
      <c r="L7" s="19" t="b">
        <f t="shared" si="2"/>
        <v>1</v>
      </c>
      <c r="M7" s="19" t="str">
        <f>IFERROR(VLOOKUP(B7,'xyz - Жирнова'!A:K,11,0),"Z")</f>
        <v>Y</v>
      </c>
      <c r="N7" s="19" t="str">
        <f t="shared" si="3"/>
        <v>AY</v>
      </c>
    </row>
    <row r="8" spans="1:14" ht="14.25" customHeight="1" x14ac:dyDescent="0.25">
      <c r="A8" s="44" t="s">
        <v>21</v>
      </c>
      <c r="B8" s="46">
        <v>43484528</v>
      </c>
      <c r="C8" s="47" t="s">
        <v>23</v>
      </c>
      <c r="D8" s="47" t="s">
        <v>24</v>
      </c>
      <c r="E8" s="47" t="s">
        <v>25</v>
      </c>
      <c r="F8" s="47" t="s">
        <v>47</v>
      </c>
      <c r="G8" s="17">
        <v>3317623</v>
      </c>
      <c r="H8" s="18">
        <f t="shared" si="0"/>
        <v>2.5523607295897491E-2</v>
      </c>
      <c r="I8" s="18">
        <v>0.46252416162459203</v>
      </c>
      <c r="J8" s="19" t="str">
        <f t="shared" si="1"/>
        <v>A</v>
      </c>
      <c r="K8" s="19" t="s">
        <v>36</v>
      </c>
      <c r="L8" s="19" t="b">
        <f t="shared" si="2"/>
        <v>0</v>
      </c>
      <c r="M8" s="19" t="str">
        <f>IFERROR(VLOOKUP(B8,'xyz - Жирнова'!A:K,11,0),"Z")</f>
        <v>Y</v>
      </c>
      <c r="N8" s="19" t="str">
        <f t="shared" si="3"/>
        <v>AY</v>
      </c>
    </row>
    <row r="9" spans="1:14" ht="14.25" customHeight="1" x14ac:dyDescent="0.25">
      <c r="A9" s="44" t="s">
        <v>21</v>
      </c>
      <c r="B9" s="46">
        <v>145679272</v>
      </c>
      <c r="C9" s="47" t="s">
        <v>39</v>
      </c>
      <c r="D9" s="47" t="s">
        <v>24</v>
      </c>
      <c r="E9" s="47" t="s">
        <v>34</v>
      </c>
      <c r="F9" s="47" t="s">
        <v>49</v>
      </c>
      <c r="G9" s="17">
        <v>3065115</v>
      </c>
      <c r="H9" s="18">
        <f t="shared" si="0"/>
        <v>2.3580976975613215E-2</v>
      </c>
      <c r="I9" s="18">
        <v>0.50347364142806439</v>
      </c>
      <c r="J9" s="19" t="str">
        <f t="shared" si="1"/>
        <v>A</v>
      </c>
      <c r="K9" s="19" t="s">
        <v>27</v>
      </c>
      <c r="L9" s="19" t="b">
        <f t="shared" si="2"/>
        <v>1</v>
      </c>
      <c r="M9" s="19" t="str">
        <f>IFERROR(VLOOKUP(B9,'xyz - Жирнова'!A:K,11,0),"Z")</f>
        <v>Y</v>
      </c>
      <c r="N9" s="19" t="str">
        <f t="shared" si="3"/>
        <v>AY</v>
      </c>
    </row>
    <row r="10" spans="1:14" ht="14.25" customHeight="1" x14ac:dyDescent="0.25">
      <c r="A10" s="44" t="s">
        <v>21</v>
      </c>
      <c r="B10" s="46">
        <v>13726920</v>
      </c>
      <c r="C10" s="47" t="s">
        <v>23</v>
      </c>
      <c r="D10" s="47" t="s">
        <v>24</v>
      </c>
      <c r="E10" s="47" t="s">
        <v>25</v>
      </c>
      <c r="F10" s="47" t="s">
        <v>51</v>
      </c>
      <c r="G10" s="17">
        <v>2067455</v>
      </c>
      <c r="H10" s="18">
        <f t="shared" si="0"/>
        <v>1.590563771770926E-2</v>
      </c>
      <c r="I10" s="18">
        <v>0.5644558304220213</v>
      </c>
      <c r="J10" s="19" t="str">
        <f t="shared" si="1"/>
        <v>A</v>
      </c>
      <c r="K10" s="19" t="s">
        <v>36</v>
      </c>
      <c r="L10" s="19" t="b">
        <f t="shared" si="2"/>
        <v>0</v>
      </c>
      <c r="M10" s="19" t="str">
        <f>IFERROR(VLOOKUP(B10,'xyz - Жирнова'!A:K,11,0),"Z")</f>
        <v>Y</v>
      </c>
      <c r="N10" s="19" t="str">
        <f t="shared" si="3"/>
        <v>AY</v>
      </c>
    </row>
    <row r="11" spans="1:14" ht="14.25" customHeight="1" x14ac:dyDescent="0.25">
      <c r="A11" s="44" t="s">
        <v>21</v>
      </c>
      <c r="B11" s="46">
        <v>14504537</v>
      </c>
      <c r="C11" s="47" t="s">
        <v>23</v>
      </c>
      <c r="D11" s="47" t="s">
        <v>24</v>
      </c>
      <c r="E11" s="47" t="s">
        <v>25</v>
      </c>
      <c r="F11" s="47" t="s">
        <v>53</v>
      </c>
      <c r="G11" s="17">
        <v>1850545</v>
      </c>
      <c r="H11" s="18">
        <f t="shared" si="0"/>
        <v>1.4236874974458106E-2</v>
      </c>
      <c r="I11" s="18">
        <v>0.5891788359545761</v>
      </c>
      <c r="J11" s="19" t="str">
        <f t="shared" si="1"/>
        <v>A</v>
      </c>
      <c r="K11" s="19" t="s">
        <v>27</v>
      </c>
      <c r="L11" s="19" t="b">
        <f t="shared" si="2"/>
        <v>1</v>
      </c>
      <c r="M11" s="19" t="str">
        <f>IFERROR(VLOOKUP(B11,'xyz - Жирнова'!A:K,11,0),"Z")</f>
        <v>Y</v>
      </c>
      <c r="N11" s="19" t="str">
        <f t="shared" si="3"/>
        <v>AY</v>
      </c>
    </row>
    <row r="12" spans="1:14" ht="14.25" customHeight="1" x14ac:dyDescent="0.25">
      <c r="A12" s="44" t="s">
        <v>21</v>
      </c>
      <c r="B12" s="46">
        <v>145679270</v>
      </c>
      <c r="C12" s="47" t="s">
        <v>23</v>
      </c>
      <c r="D12" s="47" t="s">
        <v>24</v>
      </c>
      <c r="E12" s="47" t="s">
        <v>34</v>
      </c>
      <c r="F12" s="47" t="s">
        <v>55</v>
      </c>
      <c r="G12" s="17">
        <v>1787618</v>
      </c>
      <c r="H12" s="18">
        <f t="shared" si="0"/>
        <v>1.3752756062722523E-2</v>
      </c>
      <c r="I12" s="18">
        <v>0.61306114614108576</v>
      </c>
      <c r="J12" s="19" t="str">
        <f t="shared" si="1"/>
        <v>A</v>
      </c>
      <c r="K12" s="19" t="s">
        <v>27</v>
      </c>
      <c r="L12" s="19" t="b">
        <f t="shared" si="2"/>
        <v>1</v>
      </c>
      <c r="M12" s="19" t="str">
        <f>IFERROR(VLOOKUP(B12,'xyz - Жирнова'!A:K,11,0),"Z")</f>
        <v>Y</v>
      </c>
      <c r="N12" s="19" t="str">
        <f t="shared" si="3"/>
        <v>AY</v>
      </c>
    </row>
    <row r="13" spans="1:14" ht="14.25" customHeight="1" x14ac:dyDescent="0.25">
      <c r="A13" s="44" t="s">
        <v>21</v>
      </c>
      <c r="B13" s="46">
        <v>14069597</v>
      </c>
      <c r="C13" s="47" t="s">
        <v>23</v>
      </c>
      <c r="D13" s="47" t="s">
        <v>24</v>
      </c>
      <c r="E13" s="47" t="s">
        <v>30</v>
      </c>
      <c r="F13" s="47" t="s">
        <v>57</v>
      </c>
      <c r="G13" s="17">
        <v>1763521</v>
      </c>
      <c r="H13" s="18">
        <f t="shared" si="0"/>
        <v>1.3567369608321512E-2</v>
      </c>
      <c r="I13" s="18">
        <v>0.63662152399721816</v>
      </c>
      <c r="J13" s="19" t="str">
        <f t="shared" si="1"/>
        <v>A</v>
      </c>
      <c r="K13" s="19" t="s">
        <v>41</v>
      </c>
      <c r="L13" s="19" t="b">
        <f t="shared" si="2"/>
        <v>0</v>
      </c>
      <c r="M13" s="19" t="str">
        <f>IFERROR(VLOOKUP(B13,'xyz - Жирнова'!A:K,11,0),"Z")</f>
        <v>Y</v>
      </c>
      <c r="N13" s="19" t="str">
        <f t="shared" si="3"/>
        <v>AY</v>
      </c>
    </row>
    <row r="14" spans="1:14" ht="14.25" customHeight="1" x14ac:dyDescent="0.25">
      <c r="A14" s="44" t="s">
        <v>21</v>
      </c>
      <c r="B14" s="46">
        <v>14071105</v>
      </c>
      <c r="C14" s="47" t="s">
        <v>39</v>
      </c>
      <c r="D14" s="47" t="s">
        <v>24</v>
      </c>
      <c r="E14" s="47" t="s">
        <v>30</v>
      </c>
      <c r="F14" s="47" t="s">
        <v>59</v>
      </c>
      <c r="G14" s="17">
        <v>1587349</v>
      </c>
      <c r="H14" s="18">
        <f t="shared" si="0"/>
        <v>1.2212018218325465E-2</v>
      </c>
      <c r="I14" s="18">
        <v>0.6812328721699793</v>
      </c>
      <c r="J14" s="19" t="str">
        <f t="shared" si="1"/>
        <v>A</v>
      </c>
      <c r="K14" s="19" t="s">
        <v>60</v>
      </c>
      <c r="L14" s="19" t="b">
        <f t="shared" si="2"/>
        <v>0</v>
      </c>
      <c r="M14" s="19" t="str">
        <f>IFERROR(VLOOKUP(B14,'xyz - Жирнова'!A:K,11,0),"Z")</f>
        <v>Y</v>
      </c>
      <c r="N14" s="19" t="str">
        <f t="shared" si="3"/>
        <v>AY</v>
      </c>
    </row>
    <row r="15" spans="1:14" ht="14.25" customHeight="1" x14ac:dyDescent="0.25">
      <c r="A15" s="44" t="s">
        <v>21</v>
      </c>
      <c r="B15" s="46">
        <v>450885423</v>
      </c>
      <c r="C15" s="47" t="s">
        <v>39</v>
      </c>
      <c r="D15" s="47" t="s">
        <v>24</v>
      </c>
      <c r="E15" s="47" t="s">
        <v>30</v>
      </c>
      <c r="F15" s="47" t="s">
        <v>91</v>
      </c>
      <c r="G15" s="17">
        <v>1352977</v>
      </c>
      <c r="H15" s="18">
        <f t="shared" si="0"/>
        <v>1.0408914342703043E-2</v>
      </c>
      <c r="I15" s="18">
        <v>0.71959330636193153</v>
      </c>
      <c r="J15" s="19" t="str">
        <f t="shared" si="1"/>
        <v>A</v>
      </c>
      <c r="K15" s="19" t="s">
        <v>41</v>
      </c>
      <c r="L15" s="19" t="b">
        <f t="shared" si="2"/>
        <v>0</v>
      </c>
      <c r="M15" s="19" t="str">
        <f>IFERROR(VLOOKUP(B15,'xyz - Жирнова'!A:K,11,0),"Z")</f>
        <v>Y</v>
      </c>
      <c r="N15" s="19" t="str">
        <f t="shared" si="3"/>
        <v>AY</v>
      </c>
    </row>
    <row r="16" spans="1:14" ht="14.25" customHeight="1" x14ac:dyDescent="0.25">
      <c r="A16" s="44" t="s">
        <v>21</v>
      </c>
      <c r="B16" s="46">
        <v>243184361</v>
      </c>
      <c r="C16" s="47" t="s">
        <v>39</v>
      </c>
      <c r="D16" s="47" t="s">
        <v>24</v>
      </c>
      <c r="E16" s="47" t="s">
        <v>62</v>
      </c>
      <c r="F16" s="47" t="s">
        <v>63</v>
      </c>
      <c r="G16" s="17">
        <v>1231245</v>
      </c>
      <c r="H16" s="18">
        <f t="shared" si="0"/>
        <v>9.4723884736262406E-3</v>
      </c>
      <c r="I16" s="18">
        <v>0.73604255614884861</v>
      </c>
      <c r="J16" s="19" t="str">
        <f t="shared" si="1"/>
        <v>A</v>
      </c>
      <c r="K16" s="19" t="s">
        <v>27</v>
      </c>
      <c r="L16" s="19" t="b">
        <f t="shared" si="2"/>
        <v>1</v>
      </c>
      <c r="M16" s="19" t="str">
        <f>IFERROR(VLOOKUP(B16,'xyz - Жирнова'!A:K,11,0),"Z")</f>
        <v>Y</v>
      </c>
      <c r="N16" s="19" t="str">
        <f t="shared" si="3"/>
        <v>AY</v>
      </c>
    </row>
    <row r="17" spans="1:14" ht="14.25" customHeight="1" x14ac:dyDescent="0.25">
      <c r="A17" s="44" t="s">
        <v>21</v>
      </c>
      <c r="B17" s="48">
        <v>348231697</v>
      </c>
      <c r="C17" s="45" t="s">
        <v>39</v>
      </c>
      <c r="D17" s="45" t="s">
        <v>24</v>
      </c>
      <c r="E17" s="45" t="s">
        <v>30</v>
      </c>
      <c r="F17" s="45" t="s">
        <v>65</v>
      </c>
      <c r="G17" s="17">
        <v>1166796</v>
      </c>
      <c r="H17" s="18">
        <f t="shared" si="0"/>
        <v>8.976560295857609E-3</v>
      </c>
      <c r="I17" s="18">
        <v>0.75163077689644608</v>
      </c>
      <c r="J17" s="19" t="str">
        <f t="shared" si="1"/>
        <v>A</v>
      </c>
      <c r="K17" s="19" t="s">
        <v>41</v>
      </c>
      <c r="L17" s="19" t="b">
        <f t="shared" si="2"/>
        <v>0</v>
      </c>
      <c r="M17" s="19" t="str">
        <f>IFERROR(VLOOKUP(B17,'xyz - Жирнова'!A:K,11,0),"Z")</f>
        <v>Y</v>
      </c>
      <c r="N17" s="19" t="str">
        <f t="shared" si="3"/>
        <v>AY</v>
      </c>
    </row>
    <row r="18" spans="1:14" ht="14.25" customHeight="1" x14ac:dyDescent="0.25">
      <c r="A18" s="44" t="s">
        <v>21</v>
      </c>
      <c r="B18" s="46">
        <v>17865335</v>
      </c>
      <c r="C18" s="47" t="s">
        <v>39</v>
      </c>
      <c r="D18" s="47" t="s">
        <v>24</v>
      </c>
      <c r="E18" s="47" t="s">
        <v>30</v>
      </c>
      <c r="F18" s="47" t="s">
        <v>67</v>
      </c>
      <c r="G18" s="17">
        <v>989550</v>
      </c>
      <c r="H18" s="18">
        <f t="shared" si="0"/>
        <v>7.6129462569000045E-3</v>
      </c>
      <c r="I18" s="18">
        <v>0.76485101748759066</v>
      </c>
      <c r="J18" s="19" t="str">
        <f t="shared" si="1"/>
        <v>A</v>
      </c>
      <c r="K18" s="19" t="s">
        <v>41</v>
      </c>
      <c r="L18" s="19" t="b">
        <f t="shared" si="2"/>
        <v>0</v>
      </c>
      <c r="M18" s="19" t="str">
        <f>IFERROR(VLOOKUP(B18,'xyz - Жирнова'!A:K,11,0),"Z")</f>
        <v>Y</v>
      </c>
      <c r="N18" s="19" t="str">
        <f t="shared" si="3"/>
        <v>AY</v>
      </c>
    </row>
    <row r="19" spans="1:14" ht="14.25" customHeight="1" x14ac:dyDescent="0.25">
      <c r="A19" s="44" t="s">
        <v>21</v>
      </c>
      <c r="B19" s="46">
        <v>425144488</v>
      </c>
      <c r="C19" s="47" t="s">
        <v>33</v>
      </c>
      <c r="D19" s="47" t="s">
        <v>24</v>
      </c>
      <c r="E19" s="47" t="s">
        <v>34</v>
      </c>
      <c r="F19" s="47" t="s">
        <v>94</v>
      </c>
      <c r="G19" s="17">
        <v>985973</v>
      </c>
      <c r="H19" s="18">
        <f t="shared" si="0"/>
        <v>7.5854271737198402E-3</v>
      </c>
      <c r="I19" s="18">
        <v>0.778023469891585</v>
      </c>
      <c r="J19" s="19" t="str">
        <f t="shared" si="1"/>
        <v>A</v>
      </c>
      <c r="K19" s="19" t="s">
        <v>95</v>
      </c>
      <c r="L19" s="19" t="b">
        <f t="shared" si="2"/>
        <v>0</v>
      </c>
      <c r="M19" s="19" t="str">
        <f>IFERROR(VLOOKUP(B19,'xyz - Жирнова'!A:K,11,0),"Z")</f>
        <v>Y</v>
      </c>
      <c r="N19" s="19" t="str">
        <f t="shared" si="3"/>
        <v>AY</v>
      </c>
    </row>
    <row r="20" spans="1:14" ht="14.25" customHeight="1" x14ac:dyDescent="0.25">
      <c r="A20" s="44" t="s">
        <v>21</v>
      </c>
      <c r="B20" s="48">
        <v>12887238</v>
      </c>
      <c r="C20" s="45" t="s">
        <v>39</v>
      </c>
      <c r="D20" s="45" t="s">
        <v>24</v>
      </c>
      <c r="E20" s="45" t="s">
        <v>30</v>
      </c>
      <c r="F20" s="45" t="s">
        <v>69</v>
      </c>
      <c r="G20" s="17">
        <v>2497131</v>
      </c>
      <c r="H20" s="18">
        <f t="shared" si="0"/>
        <v>1.9211281996300303E-2</v>
      </c>
      <c r="I20" s="18">
        <v>0.53683493960158302</v>
      </c>
      <c r="J20" s="19" t="str">
        <f t="shared" si="1"/>
        <v>A</v>
      </c>
      <c r="K20" s="19" t="s">
        <v>36</v>
      </c>
      <c r="L20" s="19" t="b">
        <f t="shared" si="2"/>
        <v>0</v>
      </c>
      <c r="M20" s="19" t="str">
        <f>IFERROR(VLOOKUP(B20,'xyz - Жирнова'!A:K,11,0),"Z")</f>
        <v>Z</v>
      </c>
      <c r="N20" s="19" t="str">
        <f t="shared" si="3"/>
        <v>AZ</v>
      </c>
    </row>
    <row r="21" spans="1:14" ht="14.25" customHeight="1" x14ac:dyDescent="0.25">
      <c r="A21" s="44" t="s">
        <v>21</v>
      </c>
      <c r="B21" s="46">
        <v>144510357</v>
      </c>
      <c r="C21" s="47" t="s">
        <v>33</v>
      </c>
      <c r="D21" s="47" t="s">
        <v>24</v>
      </c>
      <c r="E21" s="47" t="s">
        <v>34</v>
      </c>
      <c r="F21" s="47" t="s">
        <v>72</v>
      </c>
      <c r="G21" s="17">
        <v>1518345</v>
      </c>
      <c r="H21" s="18">
        <f t="shared" si="0"/>
        <v>1.1681146869216145E-2</v>
      </c>
      <c r="I21" s="18">
        <v>0.70151773518888827</v>
      </c>
      <c r="J21" s="19" t="str">
        <f t="shared" si="1"/>
        <v>A</v>
      </c>
      <c r="K21" s="19" t="s">
        <v>27</v>
      </c>
      <c r="L21" s="19" t="b">
        <f t="shared" si="2"/>
        <v>1</v>
      </c>
      <c r="M21" s="19" t="str">
        <f>IFERROR(VLOOKUP(B21,'xyz - Жирнова'!A:K,11,0),"Z")</f>
        <v>Z</v>
      </c>
      <c r="N21" s="19" t="str">
        <f t="shared" si="3"/>
        <v>AZ</v>
      </c>
    </row>
    <row r="22" spans="1:14" ht="14.25" customHeight="1" x14ac:dyDescent="0.25">
      <c r="A22" s="44" t="s">
        <v>21</v>
      </c>
      <c r="B22" s="14">
        <v>231051849</v>
      </c>
      <c r="C22" s="45" t="s">
        <v>74</v>
      </c>
      <c r="D22" s="45" t="s">
        <v>24</v>
      </c>
      <c r="E22" s="45" t="s">
        <v>30</v>
      </c>
      <c r="F22" s="45" t="s">
        <v>75</v>
      </c>
      <c r="G22" s="17">
        <v>843168</v>
      </c>
      <c r="H22" s="18">
        <f t="shared" si="0"/>
        <v>6.4867795154745717E-3</v>
      </c>
      <c r="I22" s="18">
        <v>0.78928806876860402</v>
      </c>
      <c r="J22" s="19" t="str">
        <f t="shared" si="1"/>
        <v>A</v>
      </c>
      <c r="K22" s="19" t="s">
        <v>41</v>
      </c>
      <c r="L22" s="19" t="b">
        <f t="shared" si="2"/>
        <v>0</v>
      </c>
      <c r="M22" s="19" t="str">
        <f>IFERROR(VLOOKUP(B22,'xyz - Жирнова'!A:K,11,0),"Z")</f>
        <v>Z</v>
      </c>
      <c r="N22" s="19" t="str">
        <f t="shared" si="3"/>
        <v>AZ</v>
      </c>
    </row>
    <row r="23" spans="1:14" ht="14.25" customHeight="1" x14ac:dyDescent="0.25">
      <c r="A23" s="44" t="s">
        <v>21</v>
      </c>
      <c r="B23" s="46">
        <v>40132367</v>
      </c>
      <c r="C23" s="47" t="s">
        <v>33</v>
      </c>
      <c r="D23" s="47" t="s">
        <v>24</v>
      </c>
      <c r="E23" s="47" t="s">
        <v>30</v>
      </c>
      <c r="F23" s="47" t="s">
        <v>77</v>
      </c>
      <c r="G23" s="17">
        <v>728197</v>
      </c>
      <c r="H23" s="18">
        <f t="shared" si="0"/>
        <v>5.6022683294788666E-3</v>
      </c>
      <c r="I23" s="18">
        <v>0.82056461562760019</v>
      </c>
      <c r="J23" s="19" t="str">
        <f t="shared" si="1"/>
        <v>B</v>
      </c>
      <c r="K23" s="19" t="s">
        <v>41</v>
      </c>
      <c r="L23" s="19" t="b">
        <f t="shared" si="2"/>
        <v>1</v>
      </c>
      <c r="M23" s="19" t="str">
        <f>IFERROR(VLOOKUP(B23,'xyz - Жирнова'!A:K,11,0),"Z")</f>
        <v>X</v>
      </c>
      <c r="N23" s="19" t="str">
        <f t="shared" si="3"/>
        <v>BX</v>
      </c>
    </row>
    <row r="24" spans="1:14" ht="14.25" customHeight="1" x14ac:dyDescent="0.25">
      <c r="A24" s="44" t="s">
        <v>21</v>
      </c>
      <c r="B24" s="46">
        <v>14072468</v>
      </c>
      <c r="C24" s="47" t="s">
        <v>23</v>
      </c>
      <c r="D24" s="47" t="s">
        <v>24</v>
      </c>
      <c r="E24" s="47" t="s">
        <v>30</v>
      </c>
      <c r="F24" s="47" t="s">
        <v>79</v>
      </c>
      <c r="G24" s="17">
        <v>792528</v>
      </c>
      <c r="H24" s="18">
        <f t="shared" si="0"/>
        <v>6.0971886929295609E-3</v>
      </c>
      <c r="I24" s="18">
        <v>0.81083601218386347</v>
      </c>
      <c r="J24" s="19" t="str">
        <f t="shared" si="1"/>
        <v>B</v>
      </c>
      <c r="K24" s="19" t="s">
        <v>60</v>
      </c>
      <c r="L24" s="19" t="b">
        <f t="shared" si="2"/>
        <v>0</v>
      </c>
      <c r="M24" s="19" t="str">
        <f>IFERROR(VLOOKUP(B24,'xyz - Жирнова'!A:K,11,0),"Z")</f>
        <v>Y</v>
      </c>
      <c r="N24" s="19" t="str">
        <f t="shared" si="3"/>
        <v>BY</v>
      </c>
    </row>
    <row r="25" spans="1:14" ht="14.25" customHeight="1" x14ac:dyDescent="0.25">
      <c r="A25" s="44" t="s">
        <v>21</v>
      </c>
      <c r="B25" s="46">
        <v>40646542</v>
      </c>
      <c r="C25" s="47" t="s">
        <v>33</v>
      </c>
      <c r="D25" s="47" t="s">
        <v>24</v>
      </c>
      <c r="E25" s="47" t="s">
        <v>34</v>
      </c>
      <c r="F25" s="47" t="s">
        <v>116</v>
      </c>
      <c r="G25" s="17">
        <v>611781</v>
      </c>
      <c r="H25" s="18">
        <f t="shared" si="0"/>
        <v>4.7066402647592759E-3</v>
      </c>
      <c r="I25" s="18">
        <v>0.84732128440432164</v>
      </c>
      <c r="J25" s="19" t="str">
        <f t="shared" si="1"/>
        <v>B</v>
      </c>
      <c r="K25" s="19" t="s">
        <v>41</v>
      </c>
      <c r="L25" s="19" t="b">
        <f t="shared" si="2"/>
        <v>1</v>
      </c>
      <c r="M25" s="19" t="str">
        <f>IFERROR(VLOOKUP(B25,'xyz - Жирнова'!A:K,11,0),"Z")</f>
        <v>Y</v>
      </c>
      <c r="N25" s="19" t="str">
        <f t="shared" si="3"/>
        <v>BY</v>
      </c>
    </row>
    <row r="26" spans="1:14" ht="14.25" customHeight="1" x14ac:dyDescent="0.25">
      <c r="A26" s="44" t="s">
        <v>21</v>
      </c>
      <c r="B26" s="14">
        <v>425130174</v>
      </c>
      <c r="C26" s="45" t="s">
        <v>33</v>
      </c>
      <c r="D26" s="45" t="s">
        <v>24</v>
      </c>
      <c r="E26" s="45" t="s">
        <v>34</v>
      </c>
      <c r="F26" s="45" t="s">
        <v>97</v>
      </c>
      <c r="G26" s="17">
        <v>609298</v>
      </c>
      <c r="H26" s="18">
        <f t="shared" si="0"/>
        <v>4.6875376973742194E-3</v>
      </c>
      <c r="I26" s="18">
        <v>0.85546141491991279</v>
      </c>
      <c r="J26" s="19" t="str">
        <f t="shared" si="1"/>
        <v>B</v>
      </c>
      <c r="K26" s="19" t="s">
        <v>41</v>
      </c>
      <c r="L26" s="19" t="b">
        <f t="shared" si="2"/>
        <v>1</v>
      </c>
      <c r="M26" s="19" t="str">
        <f>IFERROR(VLOOKUP(B26,'xyz - Жирнова'!A:K,11,0),"Z")</f>
        <v>Y</v>
      </c>
      <c r="N26" s="19" t="str">
        <f t="shared" si="3"/>
        <v>BY</v>
      </c>
    </row>
    <row r="27" spans="1:14" ht="14.25" customHeight="1" x14ac:dyDescent="0.25">
      <c r="A27" s="44" t="s">
        <v>21</v>
      </c>
      <c r="B27" s="48">
        <v>325129903</v>
      </c>
      <c r="C27" s="45" t="s">
        <v>33</v>
      </c>
      <c r="D27" s="45" t="s">
        <v>24</v>
      </c>
      <c r="E27" s="45" t="s">
        <v>118</v>
      </c>
      <c r="F27" s="45" t="s">
        <v>119</v>
      </c>
      <c r="G27" s="17">
        <v>514372</v>
      </c>
      <c r="H27" s="18">
        <f t="shared" si="0"/>
        <v>3.9572395453025813E-3</v>
      </c>
      <c r="I27" s="18">
        <v>0.88375932955137304</v>
      </c>
      <c r="J27" s="19" t="str">
        <f t="shared" si="1"/>
        <v>B</v>
      </c>
      <c r="K27" s="19" t="s">
        <v>36</v>
      </c>
      <c r="L27" s="19" t="b">
        <f t="shared" si="2"/>
        <v>0</v>
      </c>
      <c r="M27" s="19" t="str">
        <f>IFERROR(VLOOKUP(B27,'xyz - Жирнова'!A:K,11,0),"Z")</f>
        <v>Y</v>
      </c>
      <c r="N27" s="19" t="str">
        <f t="shared" si="3"/>
        <v>BY</v>
      </c>
    </row>
    <row r="28" spans="1:14" ht="14.25" customHeight="1" x14ac:dyDescent="0.25">
      <c r="A28" s="44" t="s">
        <v>21</v>
      </c>
      <c r="B28" s="46">
        <v>208948522</v>
      </c>
      <c r="C28" s="47" t="s">
        <v>39</v>
      </c>
      <c r="D28" s="47" t="s">
        <v>24</v>
      </c>
      <c r="E28" s="47" t="s">
        <v>62</v>
      </c>
      <c r="F28" s="47" t="s">
        <v>121</v>
      </c>
      <c r="G28" s="17">
        <v>435548</v>
      </c>
      <c r="H28" s="18">
        <f t="shared" si="0"/>
        <v>3.3508195809209065E-3</v>
      </c>
      <c r="I28" s="18">
        <v>0.89608067928536639</v>
      </c>
      <c r="J28" s="19" t="str">
        <f t="shared" si="1"/>
        <v>B</v>
      </c>
      <c r="K28" s="19" t="s">
        <v>60</v>
      </c>
      <c r="L28" s="19" t="b">
        <f t="shared" si="2"/>
        <v>0</v>
      </c>
      <c r="M28" s="19" t="str">
        <f>IFERROR(VLOOKUP(B28,'xyz - Жирнова'!A:K,11,0),"Z")</f>
        <v>Y</v>
      </c>
      <c r="N28" s="19" t="str">
        <f t="shared" si="3"/>
        <v>BY</v>
      </c>
    </row>
    <row r="29" spans="1:14" ht="14.25" customHeight="1" x14ac:dyDescent="0.25">
      <c r="A29" s="44" t="s">
        <v>21</v>
      </c>
      <c r="B29" s="48">
        <v>40017663</v>
      </c>
      <c r="C29" s="45" t="s">
        <v>33</v>
      </c>
      <c r="D29" s="45" t="s">
        <v>24</v>
      </c>
      <c r="E29" s="45" t="s">
        <v>30</v>
      </c>
      <c r="F29" s="45" t="s">
        <v>123</v>
      </c>
      <c r="G29" s="17">
        <v>426226</v>
      </c>
      <c r="H29" s="18">
        <f t="shared" si="0"/>
        <v>3.2791022498039122E-3</v>
      </c>
      <c r="I29" s="18">
        <v>0.9017749951523778</v>
      </c>
      <c r="J29" s="19" t="str">
        <f t="shared" si="1"/>
        <v>B</v>
      </c>
      <c r="K29" s="19" t="s">
        <v>60</v>
      </c>
      <c r="L29" s="19" t="b">
        <f t="shared" si="2"/>
        <v>0</v>
      </c>
      <c r="M29" s="19" t="str">
        <f>IFERROR(VLOOKUP(B29,'xyz - Жирнова'!A:K,11,0),"Z")</f>
        <v>Y</v>
      </c>
      <c r="N29" s="19" t="str">
        <f t="shared" si="3"/>
        <v>BY</v>
      </c>
    </row>
    <row r="30" spans="1:14" ht="14.25" customHeight="1" x14ac:dyDescent="0.25">
      <c r="A30" s="44" t="s">
        <v>21</v>
      </c>
      <c r="B30" s="14">
        <v>268312248</v>
      </c>
      <c r="C30" s="45" t="s">
        <v>23</v>
      </c>
      <c r="D30" s="45" t="s">
        <v>24</v>
      </c>
      <c r="E30" s="45" t="s">
        <v>62</v>
      </c>
      <c r="F30" s="45" t="s">
        <v>125</v>
      </c>
      <c r="G30" s="17">
        <v>374465</v>
      </c>
      <c r="H30" s="18">
        <f t="shared" si="0"/>
        <v>2.8808871912385024E-3</v>
      </c>
      <c r="I30" s="18">
        <v>0.92829551520221432</v>
      </c>
      <c r="J30" s="19" t="str">
        <f t="shared" si="1"/>
        <v>B</v>
      </c>
      <c r="K30" s="19" t="s">
        <v>60</v>
      </c>
      <c r="L30" s="19" t="b">
        <f t="shared" si="2"/>
        <v>0</v>
      </c>
      <c r="M30" s="19" t="str">
        <f>IFERROR(VLOOKUP(B30,'xyz - Жирнова'!A:K,11,0),"Z")</f>
        <v>Y</v>
      </c>
      <c r="N30" s="19" t="str">
        <f t="shared" si="3"/>
        <v>BY</v>
      </c>
    </row>
    <row r="31" spans="1:14" ht="14.25" customHeight="1" x14ac:dyDescent="0.25">
      <c r="A31" s="44" t="s">
        <v>21</v>
      </c>
      <c r="B31" s="46">
        <v>12454979</v>
      </c>
      <c r="C31" s="47" t="s">
        <v>33</v>
      </c>
      <c r="D31" s="47" t="s">
        <v>24</v>
      </c>
      <c r="E31" s="47" t="s">
        <v>30</v>
      </c>
      <c r="F31" s="47" t="s">
        <v>127</v>
      </c>
      <c r="G31" s="17">
        <v>266378</v>
      </c>
      <c r="H31" s="18">
        <f t="shared" si="0"/>
        <v>2.0493369693502191E-3</v>
      </c>
      <c r="I31" s="18">
        <v>0.94029012305945803</v>
      </c>
      <c r="J31" s="19" t="str">
        <f t="shared" si="1"/>
        <v>B</v>
      </c>
      <c r="K31" s="19" t="s">
        <v>60</v>
      </c>
      <c r="L31" s="19" t="b">
        <f t="shared" si="2"/>
        <v>0</v>
      </c>
      <c r="M31" s="19" t="str">
        <f>IFERROR(VLOOKUP(B31,'xyz - Жирнова'!A:K,11,0),"Z")</f>
        <v>Y</v>
      </c>
      <c r="N31" s="19" t="str">
        <f t="shared" si="3"/>
        <v>BY</v>
      </c>
    </row>
    <row r="32" spans="1:14" ht="14.25" customHeight="1" x14ac:dyDescent="0.25">
      <c r="A32" s="44" t="s">
        <v>21</v>
      </c>
      <c r="B32" s="46">
        <v>263516755</v>
      </c>
      <c r="C32" s="47" t="s">
        <v>33</v>
      </c>
      <c r="D32" s="47" t="s">
        <v>24</v>
      </c>
      <c r="E32" s="47" t="s">
        <v>62</v>
      </c>
      <c r="F32" s="47" t="s">
        <v>129</v>
      </c>
      <c r="G32" s="17">
        <v>262962</v>
      </c>
      <c r="H32" s="18">
        <f t="shared" si="0"/>
        <v>2.0230565141801213E-3</v>
      </c>
      <c r="I32" s="18">
        <v>0.94380325620718031</v>
      </c>
      <c r="J32" s="19" t="str">
        <f t="shared" si="1"/>
        <v>B</v>
      </c>
      <c r="K32" s="19" t="s">
        <v>60</v>
      </c>
      <c r="L32" s="19" t="b">
        <f t="shared" si="2"/>
        <v>0</v>
      </c>
      <c r="M32" s="19" t="str">
        <f>IFERROR(VLOOKUP(B32,'xyz - Жирнова'!A:K,11,0),"Z")</f>
        <v>Y</v>
      </c>
      <c r="N32" s="19" t="str">
        <f t="shared" si="3"/>
        <v>BY</v>
      </c>
    </row>
    <row r="33" spans="1:14" ht="14.25" customHeight="1" x14ac:dyDescent="0.25">
      <c r="A33" s="44" t="s">
        <v>21</v>
      </c>
      <c r="B33" s="14">
        <v>246713831</v>
      </c>
      <c r="C33" s="45" t="s">
        <v>74</v>
      </c>
      <c r="D33" s="45" t="s">
        <v>24</v>
      </c>
      <c r="E33" s="45" t="s">
        <v>30</v>
      </c>
      <c r="F33" s="45" t="s">
        <v>81</v>
      </c>
      <c r="G33" s="17">
        <v>820360</v>
      </c>
      <c r="H33" s="18">
        <f t="shared" si="0"/>
        <v>6.311309778495768E-3</v>
      </c>
      <c r="I33" s="18">
        <v>0.80024795616322919</v>
      </c>
      <c r="J33" s="19" t="str">
        <f t="shared" si="1"/>
        <v>B</v>
      </c>
      <c r="K33" s="19" t="s">
        <v>36</v>
      </c>
      <c r="L33" s="19" t="b">
        <f t="shared" si="2"/>
        <v>0</v>
      </c>
      <c r="M33" s="19" t="str">
        <f>IFERROR(VLOOKUP(B33,'xyz - Жирнова'!A:K,11,0),"Z")</f>
        <v>Z</v>
      </c>
      <c r="N33" s="19" t="str">
        <f t="shared" si="3"/>
        <v>BZ</v>
      </c>
    </row>
    <row r="34" spans="1:14" ht="14.25" customHeight="1" x14ac:dyDescent="0.25">
      <c r="A34" s="44" t="s">
        <v>21</v>
      </c>
      <c r="B34" s="46">
        <v>19001330</v>
      </c>
      <c r="C34" s="47" t="s">
        <v>33</v>
      </c>
      <c r="D34" s="47" t="s">
        <v>24</v>
      </c>
      <c r="E34" s="47" t="s">
        <v>83</v>
      </c>
      <c r="F34" s="47" t="s">
        <v>84</v>
      </c>
      <c r="G34" s="17">
        <v>718258</v>
      </c>
      <c r="H34" s="18">
        <f t="shared" si="0"/>
        <v>5.5258042065468981E-3</v>
      </c>
      <c r="I34" s="18">
        <v>0.83016043551190544</v>
      </c>
      <c r="J34" s="19" t="str">
        <f t="shared" si="1"/>
        <v>B</v>
      </c>
      <c r="K34" s="19" t="s">
        <v>36</v>
      </c>
      <c r="L34" s="19" t="b">
        <f t="shared" si="2"/>
        <v>0</v>
      </c>
      <c r="M34" s="19" t="str">
        <f>IFERROR(VLOOKUP(B34,'xyz - Жирнова'!A:K,11,0),"Z")</f>
        <v>Z</v>
      </c>
      <c r="N34" s="19" t="str">
        <f t="shared" si="3"/>
        <v>BZ</v>
      </c>
    </row>
    <row r="35" spans="1:14" ht="14.25" customHeight="1" x14ac:dyDescent="0.25">
      <c r="A35" s="44" t="s">
        <v>21</v>
      </c>
      <c r="B35" s="48">
        <v>258095789</v>
      </c>
      <c r="C35" s="45" t="s">
        <v>33</v>
      </c>
      <c r="D35" s="45" t="s">
        <v>24</v>
      </c>
      <c r="E35" s="45" t="s">
        <v>109</v>
      </c>
      <c r="F35" s="45" t="s">
        <v>131</v>
      </c>
      <c r="G35" s="17">
        <v>672728</v>
      </c>
      <c r="H35" s="18">
        <f t="shared" si="0"/>
        <v>5.1755263599735498E-3</v>
      </c>
      <c r="I35" s="18">
        <v>0.83914798137861202</v>
      </c>
      <c r="J35" s="19" t="str">
        <f t="shared" si="1"/>
        <v>B</v>
      </c>
      <c r="K35" s="19" t="s">
        <v>60</v>
      </c>
      <c r="L35" s="19" t="b">
        <f t="shared" si="2"/>
        <v>0</v>
      </c>
      <c r="M35" s="19" t="str">
        <f>IFERROR(VLOOKUP(B35,'xyz - Жирнова'!A:K,11,0),"Z")</f>
        <v>Z</v>
      </c>
      <c r="N35" s="19" t="str">
        <f t="shared" si="3"/>
        <v>BZ</v>
      </c>
    </row>
    <row r="36" spans="1:14" ht="14.25" customHeight="1" x14ac:dyDescent="0.25">
      <c r="A36" s="44" t="s">
        <v>21</v>
      </c>
      <c r="B36" s="46">
        <v>12696236</v>
      </c>
      <c r="C36" s="47" t="s">
        <v>39</v>
      </c>
      <c r="D36" s="47" t="s">
        <v>24</v>
      </c>
      <c r="E36" s="47" t="s">
        <v>30</v>
      </c>
      <c r="F36" s="47" t="s">
        <v>133</v>
      </c>
      <c r="G36" s="17">
        <v>563896</v>
      </c>
      <c r="H36" s="18">
        <f t="shared" si="0"/>
        <v>4.338244598535582E-3</v>
      </c>
      <c r="I36" s="18">
        <v>0.86299498147883758</v>
      </c>
      <c r="J36" s="19" t="str">
        <f t="shared" si="1"/>
        <v>B</v>
      </c>
      <c r="K36" s="19" t="s">
        <v>41</v>
      </c>
      <c r="L36" s="19" t="b">
        <f t="shared" si="2"/>
        <v>1</v>
      </c>
      <c r="M36" s="19" t="str">
        <f>IFERROR(VLOOKUP(B36,'xyz - Жирнова'!A:K,11,0),"Z")</f>
        <v>Z</v>
      </c>
      <c r="N36" s="19" t="str">
        <f t="shared" si="3"/>
        <v>BZ</v>
      </c>
    </row>
    <row r="37" spans="1:14" ht="14.25" customHeight="1" x14ac:dyDescent="0.25">
      <c r="A37" s="44" t="s">
        <v>21</v>
      </c>
      <c r="B37" s="46">
        <v>145679271</v>
      </c>
      <c r="C37" s="47" t="s">
        <v>33</v>
      </c>
      <c r="D37" s="47" t="s">
        <v>24</v>
      </c>
      <c r="E37" s="47" t="s">
        <v>34</v>
      </c>
      <c r="F37" s="47" t="s">
        <v>135</v>
      </c>
      <c r="G37" s="17">
        <v>521553</v>
      </c>
      <c r="H37" s="18">
        <f t="shared" si="0"/>
        <v>4.0124854318881993E-3</v>
      </c>
      <c r="I37" s="18">
        <v>0.86996285186541045</v>
      </c>
      <c r="J37" s="19" t="str">
        <f t="shared" si="1"/>
        <v>B</v>
      </c>
      <c r="K37" s="19" t="s">
        <v>41</v>
      </c>
      <c r="L37" s="19" t="b">
        <f t="shared" si="2"/>
        <v>1</v>
      </c>
      <c r="M37" s="19" t="str">
        <f>IFERROR(VLOOKUP(B37,'xyz - Жирнова'!A:K,11,0),"Z")</f>
        <v>Z</v>
      </c>
      <c r="N37" s="19" t="str">
        <f t="shared" si="3"/>
        <v>BZ</v>
      </c>
    </row>
    <row r="38" spans="1:14" ht="14.25" customHeight="1" x14ac:dyDescent="0.25">
      <c r="A38" s="44" t="s">
        <v>21</v>
      </c>
      <c r="B38" s="46">
        <v>135480367</v>
      </c>
      <c r="C38" s="47" t="s">
        <v>33</v>
      </c>
      <c r="D38" s="47" t="s">
        <v>24</v>
      </c>
      <c r="E38" s="47" t="s">
        <v>30</v>
      </c>
      <c r="F38" s="47" t="s">
        <v>137</v>
      </c>
      <c r="G38" s="17">
        <v>518310</v>
      </c>
      <c r="H38" s="18">
        <f t="shared" si="0"/>
        <v>3.9875359248282968E-3</v>
      </c>
      <c r="I38" s="18">
        <v>0.87688739625507861</v>
      </c>
      <c r="J38" s="19" t="str">
        <f t="shared" si="1"/>
        <v>B</v>
      </c>
      <c r="K38" s="19" t="s">
        <v>41</v>
      </c>
      <c r="L38" s="19" t="b">
        <f t="shared" si="2"/>
        <v>1</v>
      </c>
      <c r="M38" s="19" t="str">
        <f>IFERROR(VLOOKUP(B38,'xyz - Жирнова'!A:K,11,0),"Z")</f>
        <v>Z</v>
      </c>
      <c r="N38" s="19" t="str">
        <f t="shared" si="3"/>
        <v>BZ</v>
      </c>
    </row>
    <row r="39" spans="1:14" ht="14.25" customHeight="1" x14ac:dyDescent="0.25">
      <c r="A39" s="44" t="s">
        <v>21</v>
      </c>
      <c r="B39" s="46">
        <v>40129053</v>
      </c>
      <c r="C39" s="47" t="s">
        <v>33</v>
      </c>
      <c r="D39" s="47" t="s">
        <v>24</v>
      </c>
      <c r="E39" s="47" t="s">
        <v>30</v>
      </c>
      <c r="F39" s="47" t="s">
        <v>139</v>
      </c>
      <c r="G39" s="17">
        <v>486719</v>
      </c>
      <c r="H39" s="18">
        <f t="shared" si="0"/>
        <v>3.744495567896633E-3</v>
      </c>
      <c r="I39" s="18">
        <v>0.89026182288701172</v>
      </c>
      <c r="J39" s="19" t="str">
        <f t="shared" si="1"/>
        <v>B</v>
      </c>
      <c r="K39" s="19" t="s">
        <v>41</v>
      </c>
      <c r="L39" s="19" t="b">
        <f t="shared" si="2"/>
        <v>1</v>
      </c>
      <c r="M39" s="19" t="str">
        <f>IFERROR(VLOOKUP(B39,'xyz - Жирнова'!A:K,11,0),"Z")</f>
        <v>Z</v>
      </c>
      <c r="N39" s="19" t="str">
        <f t="shared" si="3"/>
        <v>BZ</v>
      </c>
    </row>
    <row r="40" spans="1:14" ht="14.25" customHeight="1" x14ac:dyDescent="0.25">
      <c r="A40" s="44" t="s">
        <v>21</v>
      </c>
      <c r="B40" s="14">
        <v>220459299</v>
      </c>
      <c r="C40" s="45" t="s">
        <v>39</v>
      </c>
      <c r="D40" s="45" t="s">
        <v>24</v>
      </c>
      <c r="E40" s="45" t="s">
        <v>30</v>
      </c>
      <c r="F40" s="45" t="s">
        <v>141</v>
      </c>
      <c r="G40" s="17">
        <v>421375</v>
      </c>
      <c r="H40" s="18">
        <f t="shared" si="0"/>
        <v>3.2417818493267032E-3</v>
      </c>
      <c r="I40" s="18">
        <v>0.90740450238202108</v>
      </c>
      <c r="J40" s="19" t="str">
        <f t="shared" si="1"/>
        <v>B</v>
      </c>
      <c r="K40" s="19" t="s">
        <v>60</v>
      </c>
      <c r="L40" s="19" t="b">
        <f t="shared" si="2"/>
        <v>0</v>
      </c>
      <c r="M40" s="19" t="str">
        <f>IFERROR(VLOOKUP(B40,'xyz - Жирнова'!A:K,11,0),"Z")</f>
        <v>Z</v>
      </c>
      <c r="N40" s="19" t="str">
        <f t="shared" si="3"/>
        <v>BZ</v>
      </c>
    </row>
    <row r="41" spans="1:14" ht="14.25" customHeight="1" x14ac:dyDescent="0.25">
      <c r="A41" s="44" t="s">
        <v>21</v>
      </c>
      <c r="B41" s="46">
        <v>431792060</v>
      </c>
      <c r="C41" s="47" t="s">
        <v>33</v>
      </c>
      <c r="D41" s="47" t="s">
        <v>24</v>
      </c>
      <c r="E41" s="47" t="s">
        <v>34</v>
      </c>
      <c r="F41" s="47" t="s">
        <v>99</v>
      </c>
      <c r="G41" s="17">
        <v>415813</v>
      </c>
      <c r="H41" s="18">
        <f t="shared" si="0"/>
        <v>3.1989914829168424E-3</v>
      </c>
      <c r="I41" s="18">
        <v>0.91295970212021071</v>
      </c>
      <c r="J41" s="19" t="str">
        <f t="shared" si="1"/>
        <v>B</v>
      </c>
      <c r="K41" s="19" t="s">
        <v>95</v>
      </c>
      <c r="L41" s="19" t="b">
        <f t="shared" si="2"/>
        <v>0</v>
      </c>
      <c r="M41" s="19" t="str">
        <f>IFERROR(VLOOKUP(B41,'xyz - Жирнова'!A:K,11,0),"Z")</f>
        <v>Z</v>
      </c>
      <c r="N41" s="19" t="str">
        <f t="shared" si="3"/>
        <v>BZ</v>
      </c>
    </row>
    <row r="42" spans="1:14" ht="14.25" customHeight="1" x14ac:dyDescent="0.25">
      <c r="A42" s="44" t="s">
        <v>21</v>
      </c>
      <c r="B42" s="46">
        <v>219007207</v>
      </c>
      <c r="C42" s="47" t="s">
        <v>33</v>
      </c>
      <c r="D42" s="47" t="s">
        <v>24</v>
      </c>
      <c r="E42" s="47" t="s">
        <v>30</v>
      </c>
      <c r="F42" s="47" t="s">
        <v>143</v>
      </c>
      <c r="G42" s="17">
        <v>392447</v>
      </c>
      <c r="H42" s="18">
        <f t="shared" si="0"/>
        <v>3.0192288612820332E-3</v>
      </c>
      <c r="I42" s="18">
        <v>0.91820273557912935</v>
      </c>
      <c r="J42" s="19" t="str">
        <f t="shared" si="1"/>
        <v>B</v>
      </c>
      <c r="K42" s="19" t="s">
        <v>60</v>
      </c>
      <c r="L42" s="19" t="b">
        <f t="shared" si="2"/>
        <v>0</v>
      </c>
      <c r="M42" s="19" t="str">
        <f>IFERROR(VLOOKUP(B42,'xyz - Жирнова'!A:K,11,0),"Z")</f>
        <v>Z</v>
      </c>
      <c r="N42" s="19" t="str">
        <f t="shared" si="3"/>
        <v>BZ</v>
      </c>
    </row>
    <row r="43" spans="1:14" ht="14.25" customHeight="1" x14ac:dyDescent="0.25">
      <c r="A43" s="44" t="s">
        <v>21</v>
      </c>
      <c r="B43" s="14">
        <v>220457943</v>
      </c>
      <c r="C43" s="45" t="s">
        <v>33</v>
      </c>
      <c r="D43" s="45" t="s">
        <v>24</v>
      </c>
      <c r="E43" s="45" t="s">
        <v>30</v>
      </c>
      <c r="F43" s="45" t="s">
        <v>145</v>
      </c>
      <c r="G43" s="17">
        <v>380991</v>
      </c>
      <c r="H43" s="18">
        <f t="shared" si="0"/>
        <v>2.9310939390254048E-3</v>
      </c>
      <c r="I43" s="18">
        <v>0.92329271858459727</v>
      </c>
      <c r="J43" s="19" t="str">
        <f t="shared" si="1"/>
        <v>B</v>
      </c>
      <c r="K43" s="19" t="s">
        <v>60</v>
      </c>
      <c r="L43" s="19" t="b">
        <f t="shared" si="2"/>
        <v>0</v>
      </c>
      <c r="M43" s="19" t="str">
        <f>IFERROR(VLOOKUP(B43,'xyz - Жирнова'!A:K,11,0),"Z")</f>
        <v>Z</v>
      </c>
      <c r="N43" s="19" t="str">
        <f t="shared" si="3"/>
        <v>BZ</v>
      </c>
    </row>
    <row r="44" spans="1:14" ht="14.25" customHeight="1" x14ac:dyDescent="0.25">
      <c r="A44" s="44" t="s">
        <v>21</v>
      </c>
      <c r="B44" s="46">
        <v>41304548</v>
      </c>
      <c r="C44" s="47" t="s">
        <v>39</v>
      </c>
      <c r="D44" s="47" t="s">
        <v>24</v>
      </c>
      <c r="E44" s="47" t="s">
        <v>83</v>
      </c>
      <c r="F44" s="47" t="s">
        <v>147</v>
      </c>
      <c r="G44" s="17">
        <v>332575</v>
      </c>
      <c r="H44" s="18">
        <f t="shared" si="0"/>
        <v>2.5586131083709957E-3</v>
      </c>
      <c r="I44" s="18">
        <v>0.93273866765999802</v>
      </c>
      <c r="J44" s="19" t="str">
        <f t="shared" si="1"/>
        <v>B</v>
      </c>
      <c r="K44" s="19" t="s">
        <v>36</v>
      </c>
      <c r="L44" s="19" t="b">
        <f t="shared" si="2"/>
        <v>0</v>
      </c>
      <c r="M44" s="19" t="str">
        <f>IFERROR(VLOOKUP(B44,'xyz - Жирнова'!A:K,11,0),"Z")</f>
        <v>Z</v>
      </c>
      <c r="N44" s="19" t="str">
        <f t="shared" si="3"/>
        <v>BZ</v>
      </c>
    </row>
    <row r="45" spans="1:14" ht="14.25" customHeight="1" x14ac:dyDescent="0.25">
      <c r="A45" s="44" t="s">
        <v>21</v>
      </c>
      <c r="B45" s="46">
        <v>113039900</v>
      </c>
      <c r="C45" s="47" t="s">
        <v>39</v>
      </c>
      <c r="D45" s="47" t="s">
        <v>24</v>
      </c>
      <c r="E45" s="47" t="s">
        <v>30</v>
      </c>
      <c r="F45" s="47" t="s">
        <v>149</v>
      </c>
      <c r="G45" s="17">
        <v>298857</v>
      </c>
      <c r="H45" s="18">
        <f t="shared" si="0"/>
        <v>2.2992090136914403E-3</v>
      </c>
      <c r="I45" s="18">
        <v>0.93673135266060203</v>
      </c>
      <c r="J45" s="19" t="str">
        <f t="shared" si="1"/>
        <v>B</v>
      </c>
      <c r="K45" s="19" t="s">
        <v>60</v>
      </c>
      <c r="L45" s="19" t="b">
        <f t="shared" si="2"/>
        <v>0</v>
      </c>
      <c r="M45" s="19" t="str">
        <f>IFERROR(VLOOKUP(B45,'xyz - Жирнова'!A:K,11,0),"Z")</f>
        <v>Z</v>
      </c>
      <c r="N45" s="19" t="str">
        <f t="shared" si="3"/>
        <v>BZ</v>
      </c>
    </row>
    <row r="46" spans="1:14" ht="14.25" customHeight="1" x14ac:dyDescent="0.25">
      <c r="A46" s="44" t="s">
        <v>21</v>
      </c>
      <c r="B46" s="46">
        <v>85959279</v>
      </c>
      <c r="C46" s="47" t="s">
        <v>33</v>
      </c>
      <c r="D46" s="47" t="s">
        <v>24</v>
      </c>
      <c r="E46" s="47" t="s">
        <v>30</v>
      </c>
      <c r="F46" s="47" t="s">
        <v>151</v>
      </c>
      <c r="G46" s="17">
        <v>254301</v>
      </c>
      <c r="H46" s="18">
        <f t="shared" si="0"/>
        <v>1.9564244819119075E-3</v>
      </c>
      <c r="I46" s="18">
        <v>0.94720067968509314</v>
      </c>
      <c r="J46" s="19" t="str">
        <f t="shared" si="1"/>
        <v>B</v>
      </c>
      <c r="K46" s="19" t="s">
        <v>60</v>
      </c>
      <c r="L46" s="19" t="b">
        <f t="shared" si="2"/>
        <v>0</v>
      </c>
      <c r="M46" s="19" t="str">
        <f>IFERROR(VLOOKUP(B46,'xyz - Жирнова'!A:K,11,0),"Z")</f>
        <v>Z</v>
      </c>
      <c r="N46" s="19" t="str">
        <f t="shared" si="3"/>
        <v>BZ</v>
      </c>
    </row>
    <row r="47" spans="1:14" ht="14.25" customHeight="1" x14ac:dyDescent="0.25">
      <c r="A47" s="44" t="s">
        <v>21</v>
      </c>
      <c r="B47" s="46">
        <v>40638186</v>
      </c>
      <c r="C47" s="47" t="s">
        <v>39</v>
      </c>
      <c r="D47" s="47" t="s">
        <v>24</v>
      </c>
      <c r="E47" s="47" t="s">
        <v>30</v>
      </c>
      <c r="F47" s="47" t="s">
        <v>153</v>
      </c>
      <c r="G47" s="17">
        <v>230708</v>
      </c>
      <c r="H47" s="18">
        <f t="shared" si="0"/>
        <v>1.7749154717163218E-3</v>
      </c>
      <c r="I47" s="18">
        <v>0.95028290419755013</v>
      </c>
      <c r="J47" s="19" t="str">
        <f t="shared" si="1"/>
        <v>C</v>
      </c>
      <c r="K47" s="19" t="s">
        <v>60</v>
      </c>
      <c r="L47" s="19" t="b">
        <f t="shared" si="2"/>
        <v>1</v>
      </c>
      <c r="M47" s="19" t="str">
        <f>IFERROR(VLOOKUP(B47,'xyz - Жирнова'!A:K,11,0),"Z")</f>
        <v>Z</v>
      </c>
      <c r="N47" s="19" t="str">
        <f t="shared" si="3"/>
        <v>CZ</v>
      </c>
    </row>
    <row r="48" spans="1:14" ht="14.25" customHeight="1" x14ac:dyDescent="0.25">
      <c r="A48" s="44" t="s">
        <v>21</v>
      </c>
      <c r="B48" s="14">
        <v>301145975</v>
      </c>
      <c r="C48" s="45" t="s">
        <v>33</v>
      </c>
      <c r="D48" s="45" t="s">
        <v>24</v>
      </c>
      <c r="E48" s="45" t="s">
        <v>30</v>
      </c>
      <c r="F48" s="45" t="s">
        <v>155</v>
      </c>
      <c r="G48" s="17">
        <v>224791</v>
      </c>
      <c r="H48" s="18">
        <f t="shared" si="0"/>
        <v>1.7293939690109735E-3</v>
      </c>
      <c r="I48" s="18">
        <v>0.9532860784714362</v>
      </c>
      <c r="J48" s="19" t="str">
        <f t="shared" si="1"/>
        <v>C</v>
      </c>
      <c r="K48" s="19" t="s">
        <v>60</v>
      </c>
      <c r="L48" s="19" t="b">
        <f t="shared" si="2"/>
        <v>1</v>
      </c>
      <c r="M48" s="19" t="str">
        <f>IFERROR(VLOOKUP(B48,'xyz - Жирнова'!A:K,11,0),"Z")</f>
        <v>Z</v>
      </c>
      <c r="N48" s="19" t="str">
        <f t="shared" si="3"/>
        <v>CZ</v>
      </c>
    </row>
    <row r="49" spans="1:14" ht="14.25" customHeight="1" x14ac:dyDescent="0.25">
      <c r="A49" s="44" t="s">
        <v>21</v>
      </c>
      <c r="B49" s="48">
        <v>225869926</v>
      </c>
      <c r="C49" s="45" t="s">
        <v>74</v>
      </c>
      <c r="D49" s="45" t="s">
        <v>24</v>
      </c>
      <c r="E49" s="45" t="s">
        <v>30</v>
      </c>
      <c r="F49" s="45" t="s">
        <v>157</v>
      </c>
      <c r="G49" s="17">
        <v>204449</v>
      </c>
      <c r="H49" s="18">
        <f t="shared" si="0"/>
        <v>1.5728960126087099E-3</v>
      </c>
      <c r="I49" s="18">
        <v>0.9560174866555794</v>
      </c>
      <c r="J49" s="19" t="str">
        <f t="shared" si="1"/>
        <v>C</v>
      </c>
      <c r="K49" s="19" t="s">
        <v>60</v>
      </c>
      <c r="L49" s="19" t="b">
        <f t="shared" si="2"/>
        <v>1</v>
      </c>
      <c r="M49" s="19" t="str">
        <f>IFERROR(VLOOKUP(B49,'xyz - Жирнова'!A:K,11,0),"Z")</f>
        <v>Z</v>
      </c>
      <c r="N49" s="19" t="str">
        <f t="shared" si="3"/>
        <v>CZ</v>
      </c>
    </row>
    <row r="50" spans="1:14" ht="14.25" customHeight="1" x14ac:dyDescent="0.25">
      <c r="A50" s="44" t="s">
        <v>21</v>
      </c>
      <c r="B50" s="49">
        <v>17839205</v>
      </c>
      <c r="C50" s="47" t="s">
        <v>33</v>
      </c>
      <c r="D50" s="47" t="s">
        <v>24</v>
      </c>
      <c r="E50" s="47" t="s">
        <v>25</v>
      </c>
      <c r="F50" s="47" t="s">
        <v>159</v>
      </c>
      <c r="G50" s="17">
        <v>195802</v>
      </c>
      <c r="H50" s="18">
        <f t="shared" si="0"/>
        <v>1.5063716871239802E-3</v>
      </c>
      <c r="I50" s="18">
        <v>0.95863337220782763</v>
      </c>
      <c r="J50" s="19" t="str">
        <f t="shared" si="1"/>
        <v>C</v>
      </c>
      <c r="K50" s="19" t="s">
        <v>60</v>
      </c>
      <c r="L50" s="19" t="b">
        <f t="shared" si="2"/>
        <v>1</v>
      </c>
      <c r="M50" s="19" t="str">
        <f>IFERROR(VLOOKUP(B50,'xyz - Жирнова'!A:K,11,0),"Z")</f>
        <v>Z</v>
      </c>
      <c r="N50" s="19" t="str">
        <f t="shared" si="3"/>
        <v>CZ</v>
      </c>
    </row>
    <row r="51" spans="1:14" ht="14.25" customHeight="1" x14ac:dyDescent="0.25">
      <c r="A51" s="44" t="s">
        <v>21</v>
      </c>
      <c r="B51" s="49">
        <v>313734706</v>
      </c>
      <c r="C51" s="47" t="s">
        <v>33</v>
      </c>
      <c r="D51" s="47" t="s">
        <v>24</v>
      </c>
      <c r="E51" s="47" t="s">
        <v>161</v>
      </c>
      <c r="F51" s="47" t="s">
        <v>162</v>
      </c>
      <c r="G51" s="17">
        <v>195560</v>
      </c>
      <c r="H51" s="18">
        <f t="shared" si="0"/>
        <v>1.5045098984380423E-3</v>
      </c>
      <c r="I51" s="18">
        <v>0.96124602467612552</v>
      </c>
      <c r="J51" s="19" t="str">
        <f t="shared" si="1"/>
        <v>C</v>
      </c>
      <c r="K51" s="19" t="s">
        <v>60</v>
      </c>
      <c r="L51" s="19" t="b">
        <f t="shared" si="2"/>
        <v>1</v>
      </c>
      <c r="M51" s="19" t="str">
        <f>IFERROR(VLOOKUP(B51,'xyz - Жирнова'!A:K,11,0),"Z")</f>
        <v>Z</v>
      </c>
      <c r="N51" s="19" t="str">
        <f t="shared" si="3"/>
        <v>CZ</v>
      </c>
    </row>
    <row r="52" spans="1:14" ht="14.25" customHeight="1" x14ac:dyDescent="0.25">
      <c r="A52" s="44" t="s">
        <v>21</v>
      </c>
      <c r="B52" s="48">
        <v>306927157</v>
      </c>
      <c r="C52" s="45" t="s">
        <v>74</v>
      </c>
      <c r="D52" s="45" t="s">
        <v>24</v>
      </c>
      <c r="E52" s="45" t="s">
        <v>30</v>
      </c>
      <c r="F52" s="45" t="s">
        <v>164</v>
      </c>
      <c r="G52" s="17">
        <v>189682</v>
      </c>
      <c r="H52" s="18">
        <f t="shared" si="0"/>
        <v>1.4592884360581139E-3</v>
      </c>
      <c r="I52" s="18">
        <v>0.96378014794004296</v>
      </c>
      <c r="J52" s="19" t="str">
        <f t="shared" si="1"/>
        <v>C</v>
      </c>
      <c r="K52" s="19" t="s">
        <v>60</v>
      </c>
      <c r="L52" s="19" t="b">
        <f t="shared" si="2"/>
        <v>1</v>
      </c>
      <c r="M52" s="19" t="str">
        <f>IFERROR(VLOOKUP(B52,'xyz - Жирнова'!A:K,11,0),"Z")</f>
        <v>Z</v>
      </c>
      <c r="N52" s="19" t="str">
        <f t="shared" si="3"/>
        <v>CZ</v>
      </c>
    </row>
    <row r="53" spans="1:14" ht="14.25" customHeight="1" x14ac:dyDescent="0.25">
      <c r="A53" s="44" t="s">
        <v>21</v>
      </c>
      <c r="B53" s="48">
        <v>41296494</v>
      </c>
      <c r="C53" s="45" t="s">
        <v>33</v>
      </c>
      <c r="D53" s="45" t="s">
        <v>24</v>
      </c>
      <c r="E53" s="45" t="s">
        <v>83</v>
      </c>
      <c r="F53" s="45" t="s">
        <v>166</v>
      </c>
      <c r="G53" s="17">
        <v>171755</v>
      </c>
      <c r="H53" s="18">
        <f t="shared" si="0"/>
        <v>1.3213698998068416E-3</v>
      </c>
      <c r="I53" s="18">
        <v>0.96607476915446566</v>
      </c>
      <c r="J53" s="19" t="str">
        <f t="shared" si="1"/>
        <v>C</v>
      </c>
      <c r="K53" s="19" t="s">
        <v>60</v>
      </c>
      <c r="L53" s="19" t="b">
        <f t="shared" si="2"/>
        <v>1</v>
      </c>
      <c r="M53" s="19" t="str">
        <f>IFERROR(VLOOKUP(B53,'xyz - Жирнова'!A:K,11,0),"Z")</f>
        <v>Z</v>
      </c>
      <c r="N53" s="19" t="str">
        <f t="shared" si="3"/>
        <v>CZ</v>
      </c>
    </row>
    <row r="54" spans="1:14" ht="14.25" customHeight="1" x14ac:dyDescent="0.25">
      <c r="A54" s="44" t="s">
        <v>21</v>
      </c>
      <c r="B54" s="48">
        <v>320469461</v>
      </c>
      <c r="C54" s="45" t="s">
        <v>33</v>
      </c>
      <c r="D54" s="45" t="s">
        <v>24</v>
      </c>
      <c r="E54" s="45" t="s">
        <v>30</v>
      </c>
      <c r="F54" s="45" t="s">
        <v>168</v>
      </c>
      <c r="G54" s="17">
        <v>153914</v>
      </c>
      <c r="H54" s="18">
        <f t="shared" si="0"/>
        <v>1.1841129909398284E-3</v>
      </c>
      <c r="I54" s="18">
        <v>0.96813103726658267</v>
      </c>
      <c r="J54" s="19" t="str">
        <f t="shared" si="1"/>
        <v>C</v>
      </c>
      <c r="K54" s="19" t="s">
        <v>60</v>
      </c>
      <c r="L54" s="19" t="b">
        <f t="shared" si="2"/>
        <v>1</v>
      </c>
      <c r="M54" s="19" t="str">
        <f>IFERROR(VLOOKUP(B54,'xyz - Жирнова'!A:K,11,0),"Z")</f>
        <v>Z</v>
      </c>
      <c r="N54" s="19" t="str">
        <f t="shared" si="3"/>
        <v>CZ</v>
      </c>
    </row>
    <row r="55" spans="1:14" ht="14.25" customHeight="1" x14ac:dyDescent="0.25">
      <c r="A55" s="44" t="s">
        <v>21</v>
      </c>
      <c r="B55" s="48">
        <v>41304696</v>
      </c>
      <c r="C55" s="45" t="s">
        <v>33</v>
      </c>
      <c r="D55" s="45" t="s">
        <v>24</v>
      </c>
      <c r="E55" s="45" t="s">
        <v>118</v>
      </c>
      <c r="F55" s="45" t="s">
        <v>170</v>
      </c>
      <c r="G55" s="17">
        <v>141578</v>
      </c>
      <c r="H55" s="18">
        <f t="shared" si="0"/>
        <v>1.0892079280070627E-3</v>
      </c>
      <c r="I55" s="18">
        <v>0.97002249825633868</v>
      </c>
      <c r="J55" s="19" t="str">
        <f t="shared" si="1"/>
        <v>C</v>
      </c>
      <c r="K55" s="19" t="s">
        <v>41</v>
      </c>
      <c r="L55" s="19" t="b">
        <f t="shared" si="2"/>
        <v>0</v>
      </c>
      <c r="M55" s="19" t="str">
        <f>IFERROR(VLOOKUP(B55,'xyz - Жирнова'!A:K,11,0),"Z")</f>
        <v>Z</v>
      </c>
      <c r="N55" s="19" t="str">
        <f t="shared" si="3"/>
        <v>CZ</v>
      </c>
    </row>
    <row r="56" spans="1:14" ht="14.25" customHeight="1" x14ac:dyDescent="0.25">
      <c r="A56" s="44" t="s">
        <v>21</v>
      </c>
      <c r="B56" s="46">
        <v>41304696</v>
      </c>
      <c r="C56" s="47" t="s">
        <v>33</v>
      </c>
      <c r="D56" s="47" t="s">
        <v>24</v>
      </c>
      <c r="E56" s="47" t="s">
        <v>118</v>
      </c>
      <c r="F56" s="47" t="s">
        <v>170</v>
      </c>
      <c r="G56" s="17">
        <v>141578</v>
      </c>
      <c r="H56" s="18">
        <f t="shared" si="0"/>
        <v>1.0892079280070627E-3</v>
      </c>
      <c r="I56" s="18">
        <v>0.97191395924609469</v>
      </c>
      <c r="J56" s="19" t="str">
        <f t="shared" si="1"/>
        <v>C</v>
      </c>
      <c r="K56" s="19" t="s">
        <v>41</v>
      </c>
      <c r="L56" s="19" t="b">
        <f t="shared" si="2"/>
        <v>0</v>
      </c>
      <c r="M56" s="19" t="str">
        <f>IFERROR(VLOOKUP(B56,'xyz - Жирнова'!A:K,11,0),"Z")</f>
        <v>Z</v>
      </c>
      <c r="N56" s="19" t="str">
        <f t="shared" si="3"/>
        <v>CZ</v>
      </c>
    </row>
    <row r="57" spans="1:14" ht="14.25" customHeight="1" x14ac:dyDescent="0.25">
      <c r="A57" s="44" t="s">
        <v>21</v>
      </c>
      <c r="B57" s="48">
        <v>260948477</v>
      </c>
      <c r="C57" s="45" t="s">
        <v>74</v>
      </c>
      <c r="D57" s="45" t="s">
        <v>24</v>
      </c>
      <c r="E57" s="45" t="s">
        <v>30</v>
      </c>
      <c r="F57" s="45" t="s">
        <v>172</v>
      </c>
      <c r="G57" s="17">
        <v>140149</v>
      </c>
      <c r="H57" s="18">
        <f t="shared" si="0"/>
        <v>1.0782141427500163E-3</v>
      </c>
      <c r="I57" s="18">
        <v>0.97378632900872242</v>
      </c>
      <c r="J57" s="19" t="str">
        <f t="shared" si="1"/>
        <v>C</v>
      </c>
      <c r="K57" s="19" t="s">
        <v>60</v>
      </c>
      <c r="L57" s="19" t="b">
        <f t="shared" si="2"/>
        <v>1</v>
      </c>
      <c r="M57" s="19" t="str">
        <f>IFERROR(VLOOKUP(B57,'xyz - Жирнова'!A:K,11,0),"Z")</f>
        <v>Z</v>
      </c>
      <c r="N57" s="19" t="str">
        <f t="shared" si="3"/>
        <v>CZ</v>
      </c>
    </row>
    <row r="58" spans="1:14" ht="14.25" customHeight="1" x14ac:dyDescent="0.25">
      <c r="A58" s="44" t="s">
        <v>21</v>
      </c>
      <c r="B58" s="48">
        <v>330743165</v>
      </c>
      <c r="C58" s="45" t="s">
        <v>74</v>
      </c>
      <c r="D58" s="45" t="s">
        <v>24</v>
      </c>
      <c r="E58" s="45" t="s">
        <v>174</v>
      </c>
      <c r="F58" s="45" t="s">
        <v>175</v>
      </c>
      <c r="G58" s="17">
        <v>137332</v>
      </c>
      <c r="H58" s="18">
        <f t="shared" si="0"/>
        <v>1.0565419992446985E-3</v>
      </c>
      <c r="I58" s="18">
        <v>0.97562106407098614</v>
      </c>
      <c r="J58" s="19" t="str">
        <f t="shared" si="1"/>
        <v>C</v>
      </c>
      <c r="K58" s="19" t="s">
        <v>60</v>
      </c>
      <c r="L58" s="19" t="b">
        <f t="shared" si="2"/>
        <v>1</v>
      </c>
      <c r="M58" s="19" t="str">
        <f>IFERROR(VLOOKUP(B58,'xyz - Жирнова'!A:K,11,0),"Z")</f>
        <v>Z</v>
      </c>
      <c r="N58" s="19" t="str">
        <f t="shared" si="3"/>
        <v>CZ</v>
      </c>
    </row>
    <row r="59" spans="1:14" ht="14.25" customHeight="1" x14ac:dyDescent="0.25">
      <c r="A59" s="44" t="s">
        <v>21</v>
      </c>
      <c r="B59" s="14">
        <v>12696232</v>
      </c>
      <c r="C59" s="45" t="s">
        <v>33</v>
      </c>
      <c r="D59" s="45" t="s">
        <v>24</v>
      </c>
      <c r="E59" s="45" t="s">
        <v>30</v>
      </c>
      <c r="F59" s="45" t="s">
        <v>177</v>
      </c>
      <c r="G59" s="17">
        <v>127703</v>
      </c>
      <c r="H59" s="18">
        <f t="shared" si="0"/>
        <v>9.8246281223273325E-4</v>
      </c>
      <c r="I59" s="18">
        <v>0.97732715712763907</v>
      </c>
      <c r="J59" s="19" t="str">
        <f t="shared" si="1"/>
        <v>C</v>
      </c>
      <c r="K59" s="19" t="s">
        <v>60</v>
      </c>
      <c r="L59" s="19" t="b">
        <f t="shared" si="2"/>
        <v>1</v>
      </c>
      <c r="M59" s="19" t="str">
        <f>IFERROR(VLOOKUP(B59,'xyz - Жирнова'!A:K,11,0),"Z")</f>
        <v>Z</v>
      </c>
      <c r="N59" s="19" t="str">
        <f t="shared" si="3"/>
        <v>CZ</v>
      </c>
    </row>
    <row r="60" spans="1:14" ht="14.25" customHeight="1" x14ac:dyDescent="0.25">
      <c r="A60" s="44" t="s">
        <v>21</v>
      </c>
      <c r="B60" s="49">
        <v>43488405</v>
      </c>
      <c r="C60" s="47" t="s">
        <v>33</v>
      </c>
      <c r="D60" s="47" t="s">
        <v>24</v>
      </c>
      <c r="E60" s="47" t="s">
        <v>25</v>
      </c>
      <c r="F60" s="47" t="s">
        <v>179</v>
      </c>
      <c r="G60" s="17">
        <v>117442</v>
      </c>
      <c r="H60" s="18">
        <f t="shared" si="0"/>
        <v>9.0352143328063295E-4</v>
      </c>
      <c r="I60" s="18">
        <v>0.97889616475282748</v>
      </c>
      <c r="J60" s="19" t="str">
        <f t="shared" si="1"/>
        <v>C</v>
      </c>
      <c r="K60" s="19" t="s">
        <v>60</v>
      </c>
      <c r="L60" s="19" t="b">
        <f t="shared" si="2"/>
        <v>1</v>
      </c>
      <c r="M60" s="19" t="str">
        <f>IFERROR(VLOOKUP(B60,'xyz - Жирнова'!A:K,11,0),"Z")</f>
        <v>Z</v>
      </c>
      <c r="N60" s="19" t="str">
        <f t="shared" si="3"/>
        <v>CZ</v>
      </c>
    </row>
    <row r="61" spans="1:14" ht="14.25" customHeight="1" x14ac:dyDescent="0.25">
      <c r="A61" s="44" t="s">
        <v>21</v>
      </c>
      <c r="B61" s="48">
        <v>355758397</v>
      </c>
      <c r="C61" s="45" t="s">
        <v>74</v>
      </c>
      <c r="D61" s="45" t="s">
        <v>24</v>
      </c>
      <c r="E61" s="45" t="s">
        <v>30</v>
      </c>
      <c r="F61" s="45" t="s">
        <v>181</v>
      </c>
      <c r="G61" s="17">
        <v>111879</v>
      </c>
      <c r="H61" s="18">
        <f t="shared" si="0"/>
        <v>8.6072337352909457E-4</v>
      </c>
      <c r="I61" s="18">
        <v>0.98039085152671124</v>
      </c>
      <c r="J61" s="19" t="str">
        <f t="shared" si="1"/>
        <v>C</v>
      </c>
      <c r="K61" s="19" t="s">
        <v>60</v>
      </c>
      <c r="L61" s="19" t="b">
        <f t="shared" si="2"/>
        <v>1</v>
      </c>
      <c r="M61" s="19" t="str">
        <f>IFERROR(VLOOKUP(B61,'xyz - Жирнова'!A:K,11,0),"Z")</f>
        <v>Z</v>
      </c>
      <c r="N61" s="19" t="str">
        <f t="shared" si="3"/>
        <v>CZ</v>
      </c>
    </row>
    <row r="62" spans="1:14" ht="14.25" customHeight="1" x14ac:dyDescent="0.25">
      <c r="A62" s="44" t="s">
        <v>21</v>
      </c>
      <c r="B62" s="48">
        <v>458439301</v>
      </c>
      <c r="C62" s="45" t="s">
        <v>33</v>
      </c>
      <c r="D62" s="45" t="s">
        <v>24</v>
      </c>
      <c r="E62" s="45" t="s">
        <v>104</v>
      </c>
      <c r="F62" s="45" t="s">
        <v>105</v>
      </c>
      <c r="G62" s="17">
        <v>110775</v>
      </c>
      <c r="H62" s="18">
        <f t="shared" si="0"/>
        <v>8.5222992431721286E-4</v>
      </c>
      <c r="I62" s="18">
        <v>0.98187078902505298</v>
      </c>
      <c r="J62" s="19" t="str">
        <f t="shared" si="1"/>
        <v>C</v>
      </c>
      <c r="K62" s="19" t="s">
        <v>95</v>
      </c>
      <c r="L62" s="19" t="b">
        <f t="shared" si="2"/>
        <v>0</v>
      </c>
      <c r="M62" s="19" t="str">
        <f>IFERROR(VLOOKUP(B62,'xyz - Жирнова'!A:K,11,0),"Z")</f>
        <v>Z</v>
      </c>
      <c r="N62" s="19" t="str">
        <f t="shared" si="3"/>
        <v>CZ</v>
      </c>
    </row>
    <row r="63" spans="1:14" ht="14.25" customHeight="1" x14ac:dyDescent="0.25">
      <c r="A63" s="44" t="s">
        <v>21</v>
      </c>
      <c r="B63" s="50">
        <v>255023448</v>
      </c>
      <c r="C63" s="45" t="s">
        <v>33</v>
      </c>
      <c r="D63" s="45" t="s">
        <v>24</v>
      </c>
      <c r="E63" s="45" t="s">
        <v>30</v>
      </c>
      <c r="F63" s="45" t="s">
        <v>183</v>
      </c>
      <c r="G63" s="17">
        <v>107177</v>
      </c>
      <c r="H63" s="18">
        <f t="shared" si="0"/>
        <v>8.2454928096182276E-4</v>
      </c>
      <c r="I63" s="18">
        <v>0.98330265777937276</v>
      </c>
      <c r="J63" s="19" t="str">
        <f t="shared" si="1"/>
        <v>C</v>
      </c>
      <c r="K63" s="19" t="s">
        <v>60</v>
      </c>
      <c r="L63" s="19" t="b">
        <f t="shared" si="2"/>
        <v>1</v>
      </c>
      <c r="M63" s="19" t="str">
        <f>IFERROR(VLOOKUP(B63,'xyz - Жирнова'!A:K,11,0),"Z")</f>
        <v>Z</v>
      </c>
      <c r="N63" s="19" t="str">
        <f t="shared" si="3"/>
        <v>CZ</v>
      </c>
    </row>
    <row r="64" spans="1:14" ht="14.25" customHeight="1" x14ac:dyDescent="0.25">
      <c r="A64" s="44" t="s">
        <v>21</v>
      </c>
      <c r="B64" s="49">
        <v>44120172</v>
      </c>
      <c r="C64" s="47" t="s">
        <v>33</v>
      </c>
      <c r="D64" s="47" t="s">
        <v>24</v>
      </c>
      <c r="E64" s="47" t="s">
        <v>25</v>
      </c>
      <c r="F64" s="47" t="s">
        <v>185</v>
      </c>
      <c r="G64" s="17">
        <v>105007</v>
      </c>
      <c r="H64" s="18">
        <f t="shared" si="0"/>
        <v>8.0785472952180158E-4</v>
      </c>
      <c r="I64" s="18">
        <v>0.98470553565694774</v>
      </c>
      <c r="J64" s="19" t="str">
        <f t="shared" si="1"/>
        <v>C</v>
      </c>
      <c r="K64" s="19" t="s">
        <v>60</v>
      </c>
      <c r="L64" s="19" t="b">
        <f t="shared" si="2"/>
        <v>1</v>
      </c>
      <c r="M64" s="19" t="str">
        <f>IFERROR(VLOOKUP(B64,'xyz - Жирнова'!A:K,11,0),"Z")</f>
        <v>Z</v>
      </c>
      <c r="N64" s="19" t="str">
        <f t="shared" si="3"/>
        <v>CZ</v>
      </c>
    </row>
    <row r="65" spans="1:14" ht="14.25" customHeight="1" x14ac:dyDescent="0.25">
      <c r="A65" s="44" t="s">
        <v>21</v>
      </c>
      <c r="B65" s="49">
        <v>260897259</v>
      </c>
      <c r="C65" s="47" t="s">
        <v>33</v>
      </c>
      <c r="D65" s="47" t="s">
        <v>24</v>
      </c>
      <c r="E65" s="47" t="s">
        <v>187</v>
      </c>
      <c r="F65" s="47" t="s">
        <v>188</v>
      </c>
      <c r="G65" s="17">
        <v>100039</v>
      </c>
      <c r="H65" s="18">
        <f t="shared" si="0"/>
        <v>7.6963420806833366E-4</v>
      </c>
      <c r="I65" s="18">
        <v>0.98604204179458355</v>
      </c>
      <c r="J65" s="19" t="str">
        <f t="shared" si="1"/>
        <v>C</v>
      </c>
      <c r="K65" s="19" t="s">
        <v>60</v>
      </c>
      <c r="L65" s="19" t="b">
        <f t="shared" si="2"/>
        <v>1</v>
      </c>
      <c r="M65" s="19" t="str">
        <f>IFERROR(VLOOKUP(B65,'xyz - Жирнова'!A:K,11,0),"Z")</f>
        <v>Z</v>
      </c>
      <c r="N65" s="19" t="str">
        <f t="shared" si="3"/>
        <v>CZ</v>
      </c>
    </row>
    <row r="66" spans="1:14" ht="14.25" customHeight="1" x14ac:dyDescent="0.25">
      <c r="A66" s="44" t="s">
        <v>21</v>
      </c>
      <c r="B66" s="49">
        <v>44114212</v>
      </c>
      <c r="C66" s="47" t="s">
        <v>33</v>
      </c>
      <c r="D66" s="47" t="s">
        <v>24</v>
      </c>
      <c r="E66" s="47" t="s">
        <v>25</v>
      </c>
      <c r="F66" s="47" t="s">
        <v>190</v>
      </c>
      <c r="G66" s="17">
        <v>98962</v>
      </c>
      <c r="H66" s="18">
        <f t="shared" si="0"/>
        <v>7.6134847908174239E-4</v>
      </c>
      <c r="I66" s="18">
        <v>0.9873641593726552</v>
      </c>
      <c r="J66" s="19" t="str">
        <f t="shared" si="1"/>
        <v>C</v>
      </c>
      <c r="K66" s="19" t="s">
        <v>60</v>
      </c>
      <c r="L66" s="19" t="b">
        <f t="shared" si="2"/>
        <v>1</v>
      </c>
      <c r="M66" s="19" t="str">
        <f>IFERROR(VLOOKUP(B66,'xyz - Жирнова'!A:K,11,0),"Z")</f>
        <v>Z</v>
      </c>
      <c r="N66" s="19" t="str">
        <f t="shared" si="3"/>
        <v>CZ</v>
      </c>
    </row>
    <row r="67" spans="1:14" ht="14.25" customHeight="1" x14ac:dyDescent="0.25">
      <c r="A67" s="44" t="s">
        <v>21</v>
      </c>
      <c r="B67" s="50">
        <v>13664114</v>
      </c>
      <c r="C67" s="45" t="s">
        <v>33</v>
      </c>
      <c r="D67" s="45" t="s">
        <v>85</v>
      </c>
      <c r="E67" s="45" t="s">
        <v>86</v>
      </c>
      <c r="F67" s="45" t="s">
        <v>87</v>
      </c>
      <c r="G67" s="17">
        <v>94486</v>
      </c>
      <c r="H67" s="18">
        <f t="shared" si="0"/>
        <v>7.269130817335696E-4</v>
      </c>
      <c r="I67" s="18">
        <v>0.98862647825749672</v>
      </c>
      <c r="J67" s="19" t="str">
        <f t="shared" si="1"/>
        <v>C</v>
      </c>
      <c r="K67" s="19" t="s">
        <v>60</v>
      </c>
      <c r="L67" s="19" t="b">
        <f t="shared" si="2"/>
        <v>1</v>
      </c>
      <c r="M67" s="19" t="str">
        <f>IFERROR(VLOOKUP(B67,'xyz - Жирнова'!A:K,11,0),"Z")</f>
        <v>Z</v>
      </c>
      <c r="N67" s="19" t="str">
        <f t="shared" si="3"/>
        <v>CZ</v>
      </c>
    </row>
    <row r="68" spans="1:14" ht="14.25" customHeight="1" x14ac:dyDescent="0.25">
      <c r="A68" s="44" t="s">
        <v>21</v>
      </c>
      <c r="B68" s="49">
        <v>258373342</v>
      </c>
      <c r="C68" s="47" t="s">
        <v>33</v>
      </c>
      <c r="D68" s="47" t="s">
        <v>24</v>
      </c>
      <c r="E68" s="47" t="s">
        <v>161</v>
      </c>
      <c r="F68" s="47" t="s">
        <v>192</v>
      </c>
      <c r="G68" s="17">
        <v>90970</v>
      </c>
      <c r="H68" s="18">
        <f t="shared" si="0"/>
        <v>6.9986329239572873E-4</v>
      </c>
      <c r="I68" s="18">
        <v>0.98984182390610109</v>
      </c>
      <c r="J68" s="19" t="str">
        <f t="shared" si="1"/>
        <v>C</v>
      </c>
      <c r="K68" s="19" t="s">
        <v>60</v>
      </c>
      <c r="L68" s="19" t="b">
        <f t="shared" si="2"/>
        <v>1</v>
      </c>
      <c r="M68" s="19" t="str">
        <f>IFERROR(VLOOKUP(B68,'xyz - Жирнова'!A:K,11,0),"Z")</f>
        <v>Z</v>
      </c>
      <c r="N68" s="19" t="str">
        <f t="shared" si="3"/>
        <v>CZ</v>
      </c>
    </row>
    <row r="69" spans="1:14" ht="14.25" customHeight="1" x14ac:dyDescent="0.25">
      <c r="A69" s="44" t="s">
        <v>21</v>
      </c>
      <c r="B69" s="14">
        <v>152455055</v>
      </c>
      <c r="C69" s="45" t="s">
        <v>39</v>
      </c>
      <c r="D69" s="45" t="s">
        <v>24</v>
      </c>
      <c r="E69" s="45" t="s">
        <v>30</v>
      </c>
      <c r="F69" s="45" t="s">
        <v>194</v>
      </c>
      <c r="G69" s="17">
        <v>84345</v>
      </c>
      <c r="H69" s="18">
        <f t="shared" si="0"/>
        <v>6.4889490378276066E-4</v>
      </c>
      <c r="I69" s="18">
        <v>0.99096866054160215</v>
      </c>
      <c r="J69" s="19" t="str">
        <f t="shared" si="1"/>
        <v>C</v>
      </c>
      <c r="K69" s="19" t="s">
        <v>60</v>
      </c>
      <c r="L69" s="19" t="b">
        <f t="shared" si="2"/>
        <v>1</v>
      </c>
      <c r="M69" s="19" t="str">
        <f>IFERROR(VLOOKUP(B69,'xyz - Жирнова'!A:K,11,0),"Z")</f>
        <v>Z</v>
      </c>
      <c r="N69" s="19" t="str">
        <f t="shared" si="3"/>
        <v>CZ</v>
      </c>
    </row>
    <row r="70" spans="1:14" ht="14.25" customHeight="1" x14ac:dyDescent="0.25">
      <c r="A70" s="44" t="s">
        <v>21</v>
      </c>
      <c r="B70" s="14">
        <v>225871405</v>
      </c>
      <c r="C70" s="45" t="s">
        <v>74</v>
      </c>
      <c r="D70" s="45" t="s">
        <v>24</v>
      </c>
      <c r="E70" s="45" t="s">
        <v>30</v>
      </c>
      <c r="F70" s="45" t="s">
        <v>196</v>
      </c>
      <c r="G70" s="17">
        <v>82946</v>
      </c>
      <c r="H70" s="18">
        <f t="shared" si="0"/>
        <v>6.3813191877603735E-4</v>
      </c>
      <c r="I70" s="18">
        <v>0.99207680674550602</v>
      </c>
      <c r="J70" s="19" t="str">
        <f t="shared" si="1"/>
        <v>C</v>
      </c>
      <c r="K70" s="19" t="s">
        <v>60</v>
      </c>
      <c r="L70" s="19" t="b">
        <f t="shared" si="2"/>
        <v>1</v>
      </c>
      <c r="M70" s="19" t="str">
        <f>IFERROR(VLOOKUP(B70,'xyz - Жирнова'!A:K,11,0),"Z")</f>
        <v>Z</v>
      </c>
      <c r="N70" s="19" t="str">
        <f t="shared" si="3"/>
        <v>CZ</v>
      </c>
    </row>
    <row r="71" spans="1:14" ht="14.25" customHeight="1" x14ac:dyDescent="0.25">
      <c r="A71" s="44" t="s">
        <v>21</v>
      </c>
      <c r="B71" s="51">
        <v>268756199</v>
      </c>
      <c r="C71" s="47" t="s">
        <v>33</v>
      </c>
      <c r="D71" s="47" t="s">
        <v>24</v>
      </c>
      <c r="E71" s="47" t="s">
        <v>30</v>
      </c>
      <c r="F71" s="47" t="s">
        <v>198</v>
      </c>
      <c r="G71" s="17">
        <v>67396</v>
      </c>
      <c r="H71" s="18">
        <f t="shared" si="0"/>
        <v>5.1850045569201426E-4</v>
      </c>
      <c r="I71" s="18">
        <v>0.99297720726582417</v>
      </c>
      <c r="J71" s="19" t="str">
        <f t="shared" si="1"/>
        <v>C</v>
      </c>
      <c r="K71" s="19" t="s">
        <v>60</v>
      </c>
      <c r="L71" s="19" t="b">
        <f t="shared" si="2"/>
        <v>1</v>
      </c>
      <c r="M71" s="19" t="str">
        <f>IFERROR(VLOOKUP(B71,'xyz - Жирнова'!A:K,11,0),"Z")</f>
        <v>Z</v>
      </c>
      <c r="N71" s="19" t="str">
        <f t="shared" si="3"/>
        <v>CZ</v>
      </c>
    </row>
    <row r="72" spans="1:14" ht="14.25" customHeight="1" x14ac:dyDescent="0.25">
      <c r="A72" s="44" t="s">
        <v>21</v>
      </c>
      <c r="B72" s="46">
        <v>113351622</v>
      </c>
      <c r="C72" s="47" t="s">
        <v>33</v>
      </c>
      <c r="D72" s="47" t="s">
        <v>24</v>
      </c>
      <c r="E72" s="47" t="s">
        <v>30</v>
      </c>
      <c r="F72" s="47" t="s">
        <v>200</v>
      </c>
      <c r="G72" s="17">
        <v>66967</v>
      </c>
      <c r="H72" s="18">
        <f t="shared" si="0"/>
        <v>5.1520001211239719E-4</v>
      </c>
      <c r="I72" s="18">
        <v>0.99387187641004848</v>
      </c>
      <c r="J72" s="19" t="str">
        <f t="shared" si="1"/>
        <v>C</v>
      </c>
      <c r="K72" s="19" t="s">
        <v>60</v>
      </c>
      <c r="L72" s="19" t="b">
        <f t="shared" si="2"/>
        <v>1</v>
      </c>
      <c r="M72" s="19" t="str">
        <f>IFERROR(VLOOKUP(B72,'xyz - Жирнова'!A:K,11,0),"Z")</f>
        <v>Z</v>
      </c>
      <c r="N72" s="19" t="str">
        <f t="shared" si="3"/>
        <v>CZ</v>
      </c>
    </row>
    <row r="73" spans="1:14" ht="14.25" customHeight="1" x14ac:dyDescent="0.25">
      <c r="A73" s="44" t="s">
        <v>21</v>
      </c>
      <c r="B73" s="48">
        <v>263516753</v>
      </c>
      <c r="C73" s="45" t="s">
        <v>33</v>
      </c>
      <c r="D73" s="45" t="s">
        <v>24</v>
      </c>
      <c r="E73" s="45" t="s">
        <v>62</v>
      </c>
      <c r="F73" s="45" t="s">
        <v>202</v>
      </c>
      <c r="G73" s="17">
        <v>65440</v>
      </c>
      <c r="H73" s="18">
        <f t="shared" si="0"/>
        <v>5.0345227937096282E-4</v>
      </c>
      <c r="I73" s="18">
        <v>0.99474614506174319</v>
      </c>
      <c r="J73" s="19" t="str">
        <f t="shared" si="1"/>
        <v>C</v>
      </c>
      <c r="K73" s="19" t="s">
        <v>60</v>
      </c>
      <c r="L73" s="19" t="b">
        <f t="shared" si="2"/>
        <v>1</v>
      </c>
      <c r="M73" s="19" t="str">
        <f>IFERROR(VLOOKUP(B73,'xyz - Жирнова'!A:K,11,0),"Z")</f>
        <v>Z</v>
      </c>
      <c r="N73" s="19" t="str">
        <f t="shared" si="3"/>
        <v>CZ</v>
      </c>
    </row>
    <row r="74" spans="1:14" ht="14.25" customHeight="1" x14ac:dyDescent="0.25">
      <c r="A74" s="44" t="s">
        <v>21</v>
      </c>
      <c r="B74" s="49">
        <v>218991470</v>
      </c>
      <c r="C74" s="47" t="s">
        <v>33</v>
      </c>
      <c r="D74" s="47" t="s">
        <v>24</v>
      </c>
      <c r="E74" s="47" t="s">
        <v>30</v>
      </c>
      <c r="F74" s="47" t="s">
        <v>204</v>
      </c>
      <c r="G74" s="17">
        <v>51629</v>
      </c>
      <c r="H74" s="18">
        <f t="shared" si="0"/>
        <v>3.9719953746398899E-4</v>
      </c>
      <c r="I74" s="18">
        <v>0.99543590081080102</v>
      </c>
      <c r="J74" s="19" t="str">
        <f t="shared" si="1"/>
        <v>C</v>
      </c>
      <c r="K74" s="19" t="s">
        <v>60</v>
      </c>
      <c r="L74" s="19" t="b">
        <f t="shared" si="2"/>
        <v>1</v>
      </c>
      <c r="M74" s="19" t="str">
        <f>IFERROR(VLOOKUP(B74,'xyz - Жирнова'!A:K,11,0),"Z")</f>
        <v>Z</v>
      </c>
      <c r="N74" s="19" t="str">
        <f t="shared" si="3"/>
        <v>CZ</v>
      </c>
    </row>
    <row r="75" spans="1:14" ht="14.25" customHeight="1" x14ac:dyDescent="0.25">
      <c r="A75" s="44" t="s">
        <v>21</v>
      </c>
      <c r="B75" s="49">
        <v>144454685</v>
      </c>
      <c r="C75" s="47" t="s">
        <v>33</v>
      </c>
      <c r="D75" s="47" t="s">
        <v>24</v>
      </c>
      <c r="E75" s="47" t="s">
        <v>83</v>
      </c>
      <c r="F75" s="47" t="s">
        <v>206</v>
      </c>
      <c r="G75" s="17">
        <v>50168</v>
      </c>
      <c r="H75" s="18">
        <f t="shared" si="0"/>
        <v>3.8595956527326505E-4</v>
      </c>
      <c r="I75" s="18">
        <v>0.99610613781749757</v>
      </c>
      <c r="J75" s="19" t="str">
        <f t="shared" si="1"/>
        <v>C</v>
      </c>
      <c r="K75" s="19" t="s">
        <v>60</v>
      </c>
      <c r="L75" s="19" t="b">
        <f t="shared" si="2"/>
        <v>1</v>
      </c>
      <c r="M75" s="19" t="str">
        <f>IFERROR(VLOOKUP(B75,'xyz - Жирнова'!A:K,11,0),"Z")</f>
        <v>Z</v>
      </c>
      <c r="N75" s="19" t="str">
        <f t="shared" si="3"/>
        <v>CZ</v>
      </c>
    </row>
    <row r="76" spans="1:14" ht="14.25" customHeight="1" x14ac:dyDescent="0.25">
      <c r="A76" s="44" t="s">
        <v>21</v>
      </c>
      <c r="B76" s="46">
        <v>425112416</v>
      </c>
      <c r="C76" s="47" t="s">
        <v>101</v>
      </c>
      <c r="D76" s="47" t="s">
        <v>24</v>
      </c>
      <c r="E76" s="47" t="s">
        <v>34</v>
      </c>
      <c r="F76" s="47" t="s">
        <v>102</v>
      </c>
      <c r="G76" s="17">
        <v>46556</v>
      </c>
      <c r="H76" s="18">
        <f t="shared" si="0"/>
        <v>3.58171215134391E-4</v>
      </c>
      <c r="I76" s="18">
        <v>0.99672811904225767</v>
      </c>
      <c r="J76" s="19" t="str">
        <f t="shared" si="1"/>
        <v>C</v>
      </c>
      <c r="K76" s="19" t="s">
        <v>95</v>
      </c>
      <c r="L76" s="19" t="b">
        <f t="shared" si="2"/>
        <v>0</v>
      </c>
      <c r="M76" s="19" t="str">
        <f>IFERROR(VLOOKUP(B76,'xyz - Жирнова'!A:K,11,0),"Z")</f>
        <v>Z</v>
      </c>
      <c r="N76" s="19" t="str">
        <f t="shared" si="3"/>
        <v>CZ</v>
      </c>
    </row>
    <row r="77" spans="1:14" ht="14.25" customHeight="1" x14ac:dyDescent="0.25">
      <c r="A77" s="44" t="s">
        <v>21</v>
      </c>
      <c r="B77" s="49">
        <v>258365080</v>
      </c>
      <c r="C77" s="47" t="s">
        <v>33</v>
      </c>
      <c r="D77" s="47" t="s">
        <v>24</v>
      </c>
      <c r="E77" s="47" t="s">
        <v>161</v>
      </c>
      <c r="F77" s="47" t="s">
        <v>208</v>
      </c>
      <c r="G77" s="17">
        <v>39738</v>
      </c>
      <c r="H77" s="18">
        <f t="shared" si="0"/>
        <v>3.057180115776791E-4</v>
      </c>
      <c r="I77" s="18">
        <v>0.99725901280266482</v>
      </c>
      <c r="J77" s="19" t="str">
        <f t="shared" si="1"/>
        <v>C</v>
      </c>
      <c r="K77" s="19" t="s">
        <v>60</v>
      </c>
      <c r="L77" s="19" t="b">
        <f t="shared" si="2"/>
        <v>1</v>
      </c>
      <c r="M77" s="19" t="str">
        <f>IFERROR(VLOOKUP(B77,'xyz - Жирнова'!A:K,11,0),"Z")</f>
        <v>Z</v>
      </c>
      <c r="N77" s="19" t="str">
        <f t="shared" si="3"/>
        <v>CZ</v>
      </c>
    </row>
    <row r="78" spans="1:14" ht="14.25" customHeight="1" x14ac:dyDescent="0.25">
      <c r="A78" s="44" t="s">
        <v>21</v>
      </c>
      <c r="B78" s="49">
        <v>144449492</v>
      </c>
      <c r="C78" s="47" t="s">
        <v>33</v>
      </c>
      <c r="D78" s="47" t="s">
        <v>24</v>
      </c>
      <c r="E78" s="47" t="s">
        <v>83</v>
      </c>
      <c r="F78" s="47" t="s">
        <v>210</v>
      </c>
      <c r="G78" s="17">
        <v>28568</v>
      </c>
      <c r="H78" s="18">
        <f t="shared" si="0"/>
        <v>2.1978338504079564E-4</v>
      </c>
      <c r="I78" s="18">
        <v>0.99764067702701709</v>
      </c>
      <c r="J78" s="19" t="str">
        <f t="shared" si="1"/>
        <v>C</v>
      </c>
      <c r="K78" s="19" t="s">
        <v>60</v>
      </c>
      <c r="L78" s="19" t="b">
        <f t="shared" si="2"/>
        <v>1</v>
      </c>
      <c r="M78" s="19" t="str">
        <f>IFERROR(VLOOKUP(B78,'xyz - Жирнова'!A:K,11,0),"Z")</f>
        <v>Z</v>
      </c>
      <c r="N78" s="19" t="str">
        <f t="shared" si="3"/>
        <v>CZ</v>
      </c>
    </row>
    <row r="79" spans="1:14" ht="14.25" customHeight="1" x14ac:dyDescent="0.25">
      <c r="A79" s="44" t="s">
        <v>21</v>
      </c>
      <c r="B79" s="48">
        <v>458439303</v>
      </c>
      <c r="C79" s="45" t="s">
        <v>33</v>
      </c>
      <c r="D79" s="45" t="s">
        <v>24</v>
      </c>
      <c r="E79" s="45" t="s">
        <v>104</v>
      </c>
      <c r="F79" s="45" t="s">
        <v>107</v>
      </c>
      <c r="G79" s="17">
        <v>25445</v>
      </c>
      <c r="H79" s="18">
        <f t="shared" si="0"/>
        <v>1.9575707898218444E-4</v>
      </c>
      <c r="I79" s="18">
        <v>0.99798061843658881</v>
      </c>
      <c r="J79" s="19" t="str">
        <f t="shared" si="1"/>
        <v>C</v>
      </c>
      <c r="K79" s="19" t="s">
        <v>95</v>
      </c>
      <c r="L79" s="19" t="b">
        <f t="shared" si="2"/>
        <v>0</v>
      </c>
      <c r="M79" s="19" t="str">
        <f>IFERROR(VLOOKUP(B79,'xyz - Жирнова'!A:K,11,0),"Z")</f>
        <v>Z</v>
      </c>
      <c r="N79" s="19" t="str">
        <f t="shared" si="3"/>
        <v>CZ</v>
      </c>
    </row>
    <row r="80" spans="1:14" ht="14.25" customHeight="1" x14ac:dyDescent="0.25">
      <c r="A80" s="44" t="s">
        <v>21</v>
      </c>
      <c r="B80" s="48">
        <v>268776078</v>
      </c>
      <c r="C80" s="45" t="s">
        <v>33</v>
      </c>
      <c r="D80" s="45" t="s">
        <v>24</v>
      </c>
      <c r="E80" s="45" t="s">
        <v>30</v>
      </c>
      <c r="F80" s="45" t="s">
        <v>212</v>
      </c>
      <c r="G80" s="17">
        <v>24554</v>
      </c>
      <c r="H80" s="18">
        <f t="shared" si="0"/>
        <v>1.8890231154759508E-4</v>
      </c>
      <c r="I80" s="18">
        <v>0.99830865621888876</v>
      </c>
      <c r="J80" s="19" t="str">
        <f t="shared" si="1"/>
        <v>C</v>
      </c>
      <c r="K80" s="19" t="s">
        <v>60</v>
      </c>
      <c r="L80" s="19" t="b">
        <f t="shared" si="2"/>
        <v>1</v>
      </c>
      <c r="M80" s="19" t="str">
        <f>IFERROR(VLOOKUP(B80,'xyz - Жирнова'!A:K,11,0),"Z")</f>
        <v>Z</v>
      </c>
      <c r="N80" s="19" t="str">
        <f t="shared" si="3"/>
        <v>CZ</v>
      </c>
    </row>
    <row r="81" spans="1:14" ht="14.25" customHeight="1" x14ac:dyDescent="0.25">
      <c r="A81" s="44" t="s">
        <v>21</v>
      </c>
      <c r="B81" s="49">
        <v>431789111</v>
      </c>
      <c r="C81" s="47" t="s">
        <v>101</v>
      </c>
      <c r="D81" s="47" t="s">
        <v>24</v>
      </c>
      <c r="E81" s="47" t="s">
        <v>214</v>
      </c>
      <c r="F81" s="47" t="s">
        <v>215</v>
      </c>
      <c r="G81" s="17">
        <v>22302</v>
      </c>
      <c r="H81" s="18">
        <f t="shared" si="0"/>
        <v>1.7157690609002465E-4</v>
      </c>
      <c r="I81" s="18">
        <v>0.9986066076166592</v>
      </c>
      <c r="J81" s="19" t="str">
        <f t="shared" si="1"/>
        <v>C</v>
      </c>
      <c r="K81" s="19" t="s">
        <v>60</v>
      </c>
      <c r="L81" s="19" t="b">
        <f t="shared" si="2"/>
        <v>1</v>
      </c>
      <c r="M81" s="19" t="str">
        <f>IFERROR(VLOOKUP(B81,'xyz - Жирнова'!A:K,11,0),"Z")</f>
        <v>Z</v>
      </c>
      <c r="N81" s="19" t="str">
        <f t="shared" si="3"/>
        <v>CZ</v>
      </c>
    </row>
    <row r="82" spans="1:14" ht="14.25" customHeight="1" x14ac:dyDescent="0.25">
      <c r="A82" s="44" t="s">
        <v>21</v>
      </c>
      <c r="B82" s="49">
        <v>40635204</v>
      </c>
      <c r="C82" s="47" t="s">
        <v>33</v>
      </c>
      <c r="D82" s="47" t="s">
        <v>24</v>
      </c>
      <c r="E82" s="47" t="s">
        <v>30</v>
      </c>
      <c r="F82" s="47" t="s">
        <v>217</v>
      </c>
      <c r="G82" s="17">
        <v>21140</v>
      </c>
      <c r="H82" s="18">
        <f t="shared" si="0"/>
        <v>1.62637243060852E-4</v>
      </c>
      <c r="I82" s="18">
        <v>0.99888903486752756</v>
      </c>
      <c r="J82" s="19" t="str">
        <f t="shared" si="1"/>
        <v>C</v>
      </c>
      <c r="K82" s="19" t="s">
        <v>60</v>
      </c>
      <c r="L82" s="19" t="b">
        <f t="shared" si="2"/>
        <v>1</v>
      </c>
      <c r="M82" s="19" t="str">
        <f>IFERROR(VLOOKUP(B82,'xyz - Жирнова'!A:K,11,0),"Z")</f>
        <v>Z</v>
      </c>
      <c r="N82" s="19" t="str">
        <f t="shared" si="3"/>
        <v>CZ</v>
      </c>
    </row>
    <row r="83" spans="1:14" ht="14.25" customHeight="1" x14ac:dyDescent="0.25">
      <c r="A83" s="44" t="s">
        <v>21</v>
      </c>
      <c r="B83" s="48">
        <v>268809639</v>
      </c>
      <c r="C83" s="45" t="s">
        <v>33</v>
      </c>
      <c r="D83" s="45" t="s">
        <v>24</v>
      </c>
      <c r="E83" s="45" t="s">
        <v>30</v>
      </c>
      <c r="F83" s="45" t="s">
        <v>219</v>
      </c>
      <c r="G83" s="17">
        <v>17466</v>
      </c>
      <c r="H83" s="18">
        <f t="shared" si="0"/>
        <v>1.3437190573797734E-4</v>
      </c>
      <c r="I83" s="18">
        <v>0.99912237802569537</v>
      </c>
      <c r="J83" s="19" t="str">
        <f t="shared" si="1"/>
        <v>C</v>
      </c>
      <c r="K83" s="19" t="s">
        <v>60</v>
      </c>
      <c r="L83" s="19" t="b">
        <f t="shared" si="2"/>
        <v>1</v>
      </c>
      <c r="M83" s="19" t="str">
        <f>IFERROR(VLOOKUP(B83,'xyz - Жирнова'!A:K,11,0),"Z")</f>
        <v>Z</v>
      </c>
      <c r="N83" s="19" t="str">
        <f t="shared" si="3"/>
        <v>CZ</v>
      </c>
    </row>
    <row r="84" spans="1:14" ht="14.25" customHeight="1" x14ac:dyDescent="0.25">
      <c r="A84" s="44" t="s">
        <v>21</v>
      </c>
      <c r="B84" s="49">
        <v>158947747</v>
      </c>
      <c r="C84" s="47" t="s">
        <v>33</v>
      </c>
      <c r="D84" s="47" t="s">
        <v>24</v>
      </c>
      <c r="E84" s="47" t="s">
        <v>34</v>
      </c>
      <c r="F84" s="47" t="s">
        <v>221</v>
      </c>
      <c r="G84" s="17">
        <v>14008</v>
      </c>
      <c r="H84" s="18">
        <f t="shared" si="0"/>
        <v>1.0776833021742738E-4</v>
      </c>
      <c r="I84" s="18">
        <v>0.999309522818986</v>
      </c>
      <c r="J84" s="19" t="str">
        <f t="shared" si="1"/>
        <v>C</v>
      </c>
      <c r="K84" s="19" t="s">
        <v>60</v>
      </c>
      <c r="L84" s="19" t="b">
        <f t="shared" si="2"/>
        <v>1</v>
      </c>
      <c r="M84" s="19" t="str">
        <f>IFERROR(VLOOKUP(B84,'xyz - Жирнова'!A:K,11,0),"Z")</f>
        <v>Z</v>
      </c>
      <c r="N84" s="19" t="str">
        <f t="shared" si="3"/>
        <v>CZ</v>
      </c>
    </row>
    <row r="85" spans="1:14" ht="14.25" customHeight="1" x14ac:dyDescent="0.25">
      <c r="A85" s="44" t="s">
        <v>21</v>
      </c>
      <c r="B85" s="50">
        <v>158947747</v>
      </c>
      <c r="C85" s="45" t="s">
        <v>33</v>
      </c>
      <c r="D85" s="45" t="s">
        <v>24</v>
      </c>
      <c r="E85" s="45" t="s">
        <v>34</v>
      </c>
      <c r="F85" s="45" t="s">
        <v>221</v>
      </c>
      <c r="G85" s="17">
        <v>14008</v>
      </c>
      <c r="H85" s="18">
        <f t="shared" si="0"/>
        <v>1.0776833021742738E-4</v>
      </c>
      <c r="I85" s="18">
        <v>0.99949666761227662</v>
      </c>
      <c r="J85" s="19" t="str">
        <f t="shared" si="1"/>
        <v>C</v>
      </c>
      <c r="K85" s="19" t="s">
        <v>60</v>
      </c>
      <c r="L85" s="19" t="b">
        <f t="shared" si="2"/>
        <v>1</v>
      </c>
      <c r="M85" s="19" t="str">
        <f>IFERROR(VLOOKUP(B85,'xyz - Жирнова'!A:K,11,0),"Z")</f>
        <v>Z</v>
      </c>
      <c r="N85" s="19" t="str">
        <f t="shared" si="3"/>
        <v>CZ</v>
      </c>
    </row>
    <row r="86" spans="1:14" ht="14.25" customHeight="1" x14ac:dyDescent="0.25">
      <c r="A86" s="44" t="s">
        <v>21</v>
      </c>
      <c r="B86" s="46">
        <v>484483361</v>
      </c>
      <c r="C86" s="47" t="s">
        <v>33</v>
      </c>
      <c r="D86" s="47" t="s">
        <v>24</v>
      </c>
      <c r="E86" s="47" t="s">
        <v>109</v>
      </c>
      <c r="F86" s="47" t="s">
        <v>110</v>
      </c>
      <c r="G86" s="17">
        <v>10904</v>
      </c>
      <c r="H86" s="18">
        <f t="shared" si="0"/>
        <v>8.3888197650687328E-5</v>
      </c>
      <c r="I86" s="18">
        <v>0.99964234342795633</v>
      </c>
      <c r="J86" s="19" t="str">
        <f t="shared" si="1"/>
        <v>C</v>
      </c>
      <c r="K86" s="19" t="s">
        <v>95</v>
      </c>
      <c r="L86" s="19" t="b">
        <f t="shared" si="2"/>
        <v>0</v>
      </c>
      <c r="M86" s="19" t="str">
        <f>IFERROR(VLOOKUP(B86,'xyz - Жирнова'!A:K,11,0),"Z")</f>
        <v>Z</v>
      </c>
      <c r="N86" s="19" t="str">
        <f t="shared" si="3"/>
        <v>CZ</v>
      </c>
    </row>
    <row r="87" spans="1:14" ht="14.25" customHeight="1" x14ac:dyDescent="0.25">
      <c r="A87" s="44" t="s">
        <v>21</v>
      </c>
      <c r="B87" s="49">
        <v>306858586</v>
      </c>
      <c r="C87" s="47" t="s">
        <v>74</v>
      </c>
      <c r="D87" s="47" t="s">
        <v>101</v>
      </c>
      <c r="E87" s="47" t="s">
        <v>223</v>
      </c>
      <c r="F87" s="47" t="s">
        <v>224</v>
      </c>
      <c r="G87" s="17">
        <v>5378</v>
      </c>
      <c r="H87" s="18">
        <f t="shared" si="0"/>
        <v>4.1374791541213908E-5</v>
      </c>
      <c r="I87" s="18">
        <v>0.9997141927068196</v>
      </c>
      <c r="J87" s="19" t="str">
        <f t="shared" si="1"/>
        <v>C</v>
      </c>
      <c r="K87" s="19" t="s">
        <v>60</v>
      </c>
      <c r="L87" s="19" t="b">
        <f t="shared" si="2"/>
        <v>1</v>
      </c>
      <c r="M87" s="19" t="str">
        <f>IFERROR(VLOOKUP(B87,'xyz - Жирнова'!A:K,11,0),"Z")</f>
        <v>Z</v>
      </c>
      <c r="N87" s="19" t="str">
        <f t="shared" si="3"/>
        <v>CZ</v>
      </c>
    </row>
    <row r="88" spans="1:14" ht="14.25" customHeight="1" x14ac:dyDescent="0.25">
      <c r="A88" s="44" t="s">
        <v>21</v>
      </c>
      <c r="B88" s="50">
        <v>277127095</v>
      </c>
      <c r="C88" s="45" t="s">
        <v>33</v>
      </c>
      <c r="D88" s="45" t="s">
        <v>225</v>
      </c>
      <c r="E88" s="45" t="s">
        <v>226</v>
      </c>
      <c r="F88" s="45" t="s">
        <v>227</v>
      </c>
      <c r="G88" s="17">
        <v>3492</v>
      </c>
      <c r="H88" s="18">
        <f t="shared" si="0"/>
        <v>2.6865149137582554E-5</v>
      </c>
      <c r="I88" s="18">
        <v>0.9997608453066319</v>
      </c>
      <c r="J88" s="19" t="str">
        <f t="shared" si="1"/>
        <v>C</v>
      </c>
      <c r="K88" s="19" t="s">
        <v>60</v>
      </c>
      <c r="L88" s="19" t="b">
        <f t="shared" si="2"/>
        <v>1</v>
      </c>
      <c r="M88" s="19" t="str">
        <f>IFERROR(VLOOKUP(B88,'xyz - Жирнова'!A:K,11,0),"Z")</f>
        <v>Z</v>
      </c>
      <c r="N88" s="19" t="str">
        <f t="shared" si="3"/>
        <v>CZ</v>
      </c>
    </row>
    <row r="89" spans="1:14" ht="14.25" customHeight="1" x14ac:dyDescent="0.25">
      <c r="A89" s="44" t="s">
        <v>21</v>
      </c>
      <c r="B89" s="48">
        <v>386610437</v>
      </c>
      <c r="C89" s="45" t="s">
        <v>33</v>
      </c>
      <c r="D89" s="45" t="s">
        <v>24</v>
      </c>
      <c r="E89" s="45" t="s">
        <v>30</v>
      </c>
      <c r="F89" s="45" t="s">
        <v>257</v>
      </c>
      <c r="G89" s="17">
        <v>3430</v>
      </c>
      <c r="H89" s="18">
        <f t="shared" si="0"/>
        <v>2.6388161953581946E-5</v>
      </c>
      <c r="I89" s="18">
        <v>0.9998066695956801</v>
      </c>
      <c r="J89" s="19" t="str">
        <f t="shared" si="1"/>
        <v>C</v>
      </c>
      <c r="K89" s="19" t="s">
        <v>60</v>
      </c>
      <c r="L89" s="19" t="b">
        <f t="shared" si="2"/>
        <v>1</v>
      </c>
      <c r="M89" s="19" t="str">
        <f>IFERROR(VLOOKUP(B89,'xyz - Жирнова'!A:K,11,0),"Z")</f>
        <v>Z</v>
      </c>
      <c r="N89" s="19" t="str">
        <f t="shared" si="3"/>
        <v>CZ</v>
      </c>
    </row>
    <row r="90" spans="1:14" ht="14.25" customHeight="1" x14ac:dyDescent="0.25">
      <c r="A90" s="44" t="s">
        <v>21</v>
      </c>
      <c r="B90" s="50">
        <v>306858583</v>
      </c>
      <c r="C90" s="45" t="s">
        <v>74</v>
      </c>
      <c r="D90" s="45">
        <v>0</v>
      </c>
      <c r="E90" s="45" t="s">
        <v>223</v>
      </c>
      <c r="F90" s="45" t="s">
        <v>224</v>
      </c>
      <c r="G90" s="17">
        <v>3011</v>
      </c>
      <c r="H90" s="18">
        <f t="shared" si="0"/>
        <v>2.3164651790739135E-5</v>
      </c>
      <c r="I90" s="18">
        <v>0.99984689610714483</v>
      </c>
      <c r="J90" s="19" t="str">
        <f t="shared" si="1"/>
        <v>C</v>
      </c>
      <c r="K90" s="19" t="s">
        <v>60</v>
      </c>
      <c r="L90" s="19" t="b">
        <f t="shared" si="2"/>
        <v>1</v>
      </c>
      <c r="M90" s="19" t="str">
        <f>IFERROR(VLOOKUP(B90,'xyz - Жирнова'!A:K,11,0),"Z")</f>
        <v>Z</v>
      </c>
      <c r="N90" s="19" t="str">
        <f t="shared" si="3"/>
        <v>CZ</v>
      </c>
    </row>
    <row r="91" spans="1:14" ht="14.25" customHeight="1" x14ac:dyDescent="0.25">
      <c r="A91" s="44" t="s">
        <v>21</v>
      </c>
      <c r="B91" s="49">
        <v>271665207</v>
      </c>
      <c r="C91" s="47" t="s">
        <v>33</v>
      </c>
      <c r="D91" s="47" t="s">
        <v>24</v>
      </c>
      <c r="E91" s="47" t="s">
        <v>34</v>
      </c>
      <c r="F91" s="47" t="s">
        <v>230</v>
      </c>
      <c r="G91" s="17">
        <v>2607</v>
      </c>
      <c r="H91" s="18">
        <f t="shared" si="0"/>
        <v>2.0056541753057765E-5</v>
      </c>
      <c r="I91" s="18">
        <v>0.99988172523879171</v>
      </c>
      <c r="J91" s="19" t="str">
        <f t="shared" si="1"/>
        <v>C</v>
      </c>
      <c r="K91" s="19" t="s">
        <v>60</v>
      </c>
      <c r="L91" s="19" t="b">
        <f t="shared" si="2"/>
        <v>1</v>
      </c>
      <c r="M91" s="19" t="str">
        <f>IFERROR(VLOOKUP(B91,'xyz - Жирнова'!A:K,11,0),"Z")</f>
        <v>Z</v>
      </c>
      <c r="N91" s="19" t="str">
        <f t="shared" si="3"/>
        <v>CZ</v>
      </c>
    </row>
    <row r="92" spans="1:14" ht="14.25" customHeight="1" x14ac:dyDescent="0.25">
      <c r="A92" s="44" t="s">
        <v>21</v>
      </c>
      <c r="B92" s="48">
        <v>386605018</v>
      </c>
      <c r="C92" s="45" t="s">
        <v>33</v>
      </c>
      <c r="D92" s="45" t="s">
        <v>24</v>
      </c>
      <c r="E92" s="45" t="s">
        <v>30</v>
      </c>
      <c r="F92" s="45" t="s">
        <v>260</v>
      </c>
      <c r="G92" s="17">
        <v>2506</v>
      </c>
      <c r="H92" s="18">
        <f t="shared" si="0"/>
        <v>1.9279514243637422E-5</v>
      </c>
      <c r="I92" s="18">
        <v>0.99991520502548403</v>
      </c>
      <c r="J92" s="19" t="str">
        <f t="shared" si="1"/>
        <v>C</v>
      </c>
      <c r="K92" s="19" t="s">
        <v>60</v>
      </c>
      <c r="L92" s="19" t="b">
        <f t="shared" si="2"/>
        <v>1</v>
      </c>
      <c r="M92" s="19" t="str">
        <f>IFERROR(VLOOKUP(B92,'xyz - Жирнова'!A:K,11,0),"Z")</f>
        <v>Z</v>
      </c>
      <c r="N92" s="19" t="str">
        <f t="shared" si="3"/>
        <v>CZ</v>
      </c>
    </row>
    <row r="93" spans="1:14" ht="14.25" customHeight="1" x14ac:dyDescent="0.25">
      <c r="A93" s="44" t="s">
        <v>21</v>
      </c>
      <c r="B93" s="49">
        <v>306858582</v>
      </c>
      <c r="C93" s="47" t="s">
        <v>74</v>
      </c>
      <c r="D93" s="47">
        <v>0</v>
      </c>
      <c r="E93" s="47" t="s">
        <v>223</v>
      </c>
      <c r="F93" s="47" t="s">
        <v>224</v>
      </c>
      <c r="G93" s="17">
        <v>1811</v>
      </c>
      <c r="H93" s="18">
        <f t="shared" si="0"/>
        <v>1.393264177782417E-5</v>
      </c>
      <c r="I93" s="18">
        <v>0.99993939971570744</v>
      </c>
      <c r="J93" s="19" t="str">
        <f t="shared" si="1"/>
        <v>C</v>
      </c>
      <c r="K93" s="19" t="s">
        <v>60</v>
      </c>
      <c r="L93" s="19" t="b">
        <f t="shared" si="2"/>
        <v>1</v>
      </c>
      <c r="M93" s="19" t="str">
        <f>IFERROR(VLOOKUP(B93,'xyz - Жирнова'!A:K,11,0),"Z")</f>
        <v>Z</v>
      </c>
      <c r="N93" s="19" t="str">
        <f t="shared" si="3"/>
        <v>CZ</v>
      </c>
    </row>
    <row r="94" spans="1:14" ht="14.25" customHeight="1" x14ac:dyDescent="0.25">
      <c r="A94" s="44" t="s">
        <v>21</v>
      </c>
      <c r="B94" s="49">
        <v>303326479</v>
      </c>
      <c r="C94" s="47" t="s">
        <v>33</v>
      </c>
      <c r="D94" s="47" t="s">
        <v>24</v>
      </c>
      <c r="E94" s="47" t="s">
        <v>83</v>
      </c>
      <c r="F94" s="47" t="s">
        <v>233</v>
      </c>
      <c r="G94" s="17">
        <v>1457</v>
      </c>
      <c r="H94" s="18">
        <f t="shared" si="0"/>
        <v>1.1209198824014255E-5</v>
      </c>
      <c r="I94" s="18">
        <v>0.9999588650186646</v>
      </c>
      <c r="J94" s="19" t="str">
        <f t="shared" si="1"/>
        <v>C</v>
      </c>
      <c r="K94" s="19" t="s">
        <v>60</v>
      </c>
      <c r="L94" s="19" t="b">
        <f t="shared" si="2"/>
        <v>1</v>
      </c>
      <c r="M94" s="19" t="str">
        <f>IFERROR(VLOOKUP(B94,'xyz - Жирнова'!A:K,11,0),"Z")</f>
        <v>Z</v>
      </c>
      <c r="N94" s="19" t="str">
        <f t="shared" si="3"/>
        <v>CZ</v>
      </c>
    </row>
    <row r="95" spans="1:14" ht="14.25" customHeight="1" x14ac:dyDescent="0.25">
      <c r="A95" s="44" t="s">
        <v>21</v>
      </c>
      <c r="B95" s="49">
        <v>53600380</v>
      </c>
      <c r="C95" s="47" t="s">
        <v>33</v>
      </c>
      <c r="D95" s="47" t="s">
        <v>24</v>
      </c>
      <c r="E95" s="47" t="s">
        <v>112</v>
      </c>
      <c r="F95" s="47" t="s">
        <v>113</v>
      </c>
      <c r="G95" s="17">
        <v>740</v>
      </c>
      <c r="H95" s="18">
        <f t="shared" si="0"/>
        <v>5.6930728412975625E-6</v>
      </c>
      <c r="I95" s="18">
        <v>0.9999687513084301</v>
      </c>
      <c r="J95" s="19" t="str">
        <f t="shared" si="1"/>
        <v>C</v>
      </c>
      <c r="K95" s="19" t="s">
        <v>114</v>
      </c>
      <c r="L95" s="19" t="b">
        <f t="shared" si="2"/>
        <v>0</v>
      </c>
      <c r="M95" s="19" t="str">
        <f>IFERROR(VLOOKUP(B95,'xyz - Жирнова'!A:K,11,0),"Z")</f>
        <v>Z</v>
      </c>
      <c r="N95" s="19" t="str">
        <f t="shared" si="3"/>
        <v>CZ</v>
      </c>
    </row>
    <row r="96" spans="1:14" ht="14.25" customHeight="1" x14ac:dyDescent="0.25">
      <c r="A96" s="44" t="s">
        <v>21</v>
      </c>
      <c r="B96" s="48">
        <v>386594852</v>
      </c>
      <c r="C96" s="45" t="s">
        <v>33</v>
      </c>
      <c r="D96" s="45" t="s">
        <v>24</v>
      </c>
      <c r="E96" s="45" t="s">
        <v>30</v>
      </c>
      <c r="F96" s="45" t="s">
        <v>262</v>
      </c>
      <c r="G96" s="17">
        <v>720</v>
      </c>
      <c r="H96" s="18">
        <f t="shared" si="0"/>
        <v>5.5392060077489801E-6</v>
      </c>
      <c r="I96" s="18">
        <v>0.99997837040117488</v>
      </c>
      <c r="J96" s="19" t="str">
        <f t="shared" si="1"/>
        <v>C</v>
      </c>
      <c r="K96" s="19" t="s">
        <v>60</v>
      </c>
      <c r="L96" s="19" t="b">
        <f t="shared" si="2"/>
        <v>1</v>
      </c>
      <c r="M96" s="19" t="str">
        <f>IFERROR(VLOOKUP(B96,'xyz - Жирнова'!A:K,11,0),"Z")</f>
        <v>Z</v>
      </c>
      <c r="N96" s="19" t="str">
        <f t="shared" si="3"/>
        <v>CZ</v>
      </c>
    </row>
    <row r="97" spans="1:14" ht="14.25" customHeight="1" x14ac:dyDescent="0.25">
      <c r="A97" s="44" t="s">
        <v>21</v>
      </c>
      <c r="B97" s="51">
        <v>14151425</v>
      </c>
      <c r="C97" s="47" t="s">
        <v>33</v>
      </c>
      <c r="D97" s="47" t="s">
        <v>235</v>
      </c>
      <c r="E97" s="47" t="s">
        <v>62</v>
      </c>
      <c r="F97" s="47" t="s">
        <v>236</v>
      </c>
      <c r="G97" s="17">
        <v>660</v>
      </c>
      <c r="H97" s="18">
        <f t="shared" si="0"/>
        <v>5.0776055071032314E-6</v>
      </c>
      <c r="I97" s="18">
        <v>0.99998718790285757</v>
      </c>
      <c r="J97" s="19" t="str">
        <f t="shared" si="1"/>
        <v>C</v>
      </c>
      <c r="K97" s="19" t="s">
        <v>60</v>
      </c>
      <c r="L97" s="19" t="b">
        <f t="shared" si="2"/>
        <v>1</v>
      </c>
      <c r="M97" s="19" t="str">
        <f>IFERROR(VLOOKUP(B97,'xyz - Жирнова'!A:K,11,0),"Z")</f>
        <v>Z</v>
      </c>
      <c r="N97" s="19" t="str">
        <f t="shared" si="3"/>
        <v>CZ</v>
      </c>
    </row>
    <row r="98" spans="1:14" ht="14.25" customHeight="1" x14ac:dyDescent="0.25">
      <c r="A98" s="44" t="s">
        <v>21</v>
      </c>
      <c r="B98" s="50">
        <v>25877265</v>
      </c>
      <c r="C98" s="45" t="s">
        <v>33</v>
      </c>
      <c r="D98" s="45" t="s">
        <v>24</v>
      </c>
      <c r="E98" s="45" t="s">
        <v>34</v>
      </c>
      <c r="F98" s="45" t="s">
        <v>238</v>
      </c>
      <c r="G98" s="17">
        <v>615</v>
      </c>
      <c r="H98" s="18">
        <f t="shared" si="0"/>
        <v>4.7314051316189204E-6</v>
      </c>
      <c r="I98" s="18">
        <v>0.99999540421124378</v>
      </c>
      <c r="J98" s="19" t="str">
        <f t="shared" si="1"/>
        <v>C</v>
      </c>
      <c r="K98" s="19" t="s">
        <v>60</v>
      </c>
      <c r="L98" s="19" t="b">
        <f t="shared" si="2"/>
        <v>1</v>
      </c>
      <c r="M98" s="19" t="str">
        <f>IFERROR(VLOOKUP(B98,'xyz - Жирнова'!A:K,11,0),"Z")</f>
        <v>Z</v>
      </c>
      <c r="N98" s="19" t="str">
        <f t="shared" si="3"/>
        <v>CZ</v>
      </c>
    </row>
    <row r="99" spans="1:14" ht="14.25" customHeight="1" x14ac:dyDescent="0.25">
      <c r="A99" s="44" t="s">
        <v>21</v>
      </c>
      <c r="B99" s="49">
        <v>54626916</v>
      </c>
      <c r="C99" s="47" t="s">
        <v>74</v>
      </c>
      <c r="D99" s="47" t="s">
        <v>240</v>
      </c>
      <c r="E99" s="47" t="s">
        <v>223</v>
      </c>
      <c r="F99" s="47" t="s">
        <v>241</v>
      </c>
      <c r="G99" s="17">
        <v>344</v>
      </c>
      <c r="H99" s="18">
        <f t="shared" si="0"/>
        <v>2.6465095370356238E-6</v>
      </c>
      <c r="I99" s="18">
        <v>0.99999999999999967</v>
      </c>
      <c r="J99" s="19" t="str">
        <f t="shared" si="1"/>
        <v>C</v>
      </c>
      <c r="K99" s="19">
        <v>0</v>
      </c>
      <c r="L99" s="19" t="b">
        <f t="shared" si="2"/>
        <v>0</v>
      </c>
      <c r="M99" s="19" t="str">
        <f>IFERROR(VLOOKUP(B99,'xyz - Жирнова'!A:K,11,0),"Z")</f>
        <v>Z</v>
      </c>
      <c r="N99" s="19" t="str">
        <f t="shared" si="3"/>
        <v>CZ</v>
      </c>
    </row>
    <row r="100" spans="1:14" ht="14.25" customHeight="1" x14ac:dyDescent="0.25">
      <c r="A100" s="44" t="s">
        <v>21</v>
      </c>
      <c r="B100" s="50">
        <v>271665270</v>
      </c>
      <c r="C100" s="45" t="s">
        <v>33</v>
      </c>
      <c r="D100" s="45" t="s">
        <v>24</v>
      </c>
      <c r="E100" s="45" t="s">
        <v>34</v>
      </c>
      <c r="F100" s="45" t="s">
        <v>268</v>
      </c>
      <c r="G100" s="17">
        <v>0</v>
      </c>
      <c r="H100" s="18">
        <f t="shared" si="0"/>
        <v>0</v>
      </c>
      <c r="I100" s="18">
        <v>0.99999999999999967</v>
      </c>
      <c r="J100" s="19" t="str">
        <f t="shared" si="1"/>
        <v>C</v>
      </c>
      <c r="K100" s="19">
        <v>0</v>
      </c>
      <c r="L100" s="19" t="b">
        <f t="shared" si="2"/>
        <v>0</v>
      </c>
      <c r="M100" s="19" t="str">
        <f>IFERROR(VLOOKUP(B100,'xyz - Жирнова'!A:K,11,0),"Z")</f>
        <v>Z</v>
      </c>
      <c r="N100" s="19" t="str">
        <f t="shared" si="3"/>
        <v>CZ</v>
      </c>
    </row>
    <row r="101" spans="1:14" ht="14.25" customHeight="1" x14ac:dyDescent="0.25">
      <c r="A101" s="44" t="s">
        <v>21</v>
      </c>
      <c r="B101" s="50">
        <v>275153684</v>
      </c>
      <c r="C101" s="45" t="s">
        <v>33</v>
      </c>
      <c r="D101" s="45" t="s">
        <v>24</v>
      </c>
      <c r="E101" s="45" t="s">
        <v>34</v>
      </c>
      <c r="F101" s="45" t="s">
        <v>270</v>
      </c>
      <c r="G101" s="17">
        <v>0</v>
      </c>
      <c r="H101" s="18">
        <f t="shared" si="0"/>
        <v>0</v>
      </c>
      <c r="I101" s="18">
        <v>0.99999999999999967</v>
      </c>
      <c r="J101" s="19" t="str">
        <f t="shared" si="1"/>
        <v>C</v>
      </c>
      <c r="K101" s="19" t="s">
        <v>114</v>
      </c>
      <c r="L101" s="19" t="b">
        <f t="shared" si="2"/>
        <v>0</v>
      </c>
      <c r="M101" s="19" t="str">
        <f>IFERROR(VLOOKUP(B101,'xyz - Жирнова'!A:K,11,0),"Z")</f>
        <v>Z</v>
      </c>
      <c r="N101" s="19" t="str">
        <f t="shared" si="3"/>
        <v>CZ</v>
      </c>
    </row>
    <row r="102" spans="1:14" ht="14.25" customHeight="1" x14ac:dyDescent="0.25">
      <c r="A102" s="44" t="s">
        <v>21</v>
      </c>
      <c r="B102" s="49">
        <v>243260780</v>
      </c>
      <c r="C102" s="47" t="s">
        <v>33</v>
      </c>
      <c r="D102" s="47" t="s">
        <v>24</v>
      </c>
      <c r="E102" s="47" t="s">
        <v>34</v>
      </c>
      <c r="F102" s="47" t="s">
        <v>272</v>
      </c>
      <c r="G102" s="17">
        <v>0</v>
      </c>
      <c r="H102" s="18">
        <f t="shared" si="0"/>
        <v>0</v>
      </c>
      <c r="I102" s="18">
        <v>0.99999999999999967</v>
      </c>
      <c r="J102" s="19" t="str">
        <f t="shared" si="1"/>
        <v>C</v>
      </c>
      <c r="K102" s="19" t="s">
        <v>114</v>
      </c>
      <c r="L102" s="19" t="b">
        <f t="shared" si="2"/>
        <v>0</v>
      </c>
      <c r="M102" s="19" t="str">
        <f>IFERROR(VLOOKUP(B102,'xyz - Жирнова'!A:K,11,0),"Z")</f>
        <v>Z</v>
      </c>
      <c r="N102" s="19" t="str">
        <f t="shared" si="3"/>
        <v>CZ</v>
      </c>
    </row>
    <row r="103" spans="1:14" ht="14.25" customHeight="1" x14ac:dyDescent="0.25">
      <c r="A103" s="44" t="s">
        <v>21</v>
      </c>
      <c r="B103" s="49">
        <v>243696583</v>
      </c>
      <c r="C103" s="47" t="s">
        <v>33</v>
      </c>
      <c r="D103" s="47" t="s">
        <v>24</v>
      </c>
      <c r="E103" s="47" t="s">
        <v>34</v>
      </c>
      <c r="F103" s="47" t="s">
        <v>272</v>
      </c>
      <c r="G103" s="17">
        <v>0</v>
      </c>
      <c r="H103" s="18">
        <f t="shared" si="0"/>
        <v>0</v>
      </c>
      <c r="I103" s="18">
        <v>0.99999999999999967</v>
      </c>
      <c r="J103" s="19" t="str">
        <f t="shared" si="1"/>
        <v>C</v>
      </c>
      <c r="K103" s="19" t="s">
        <v>114</v>
      </c>
      <c r="L103" s="19" t="b">
        <f t="shared" si="2"/>
        <v>0</v>
      </c>
      <c r="M103" s="19" t="str">
        <f>IFERROR(VLOOKUP(B103,'xyz - Жирнова'!A:K,11,0),"Z")</f>
        <v>Z</v>
      </c>
      <c r="N103" s="19" t="str">
        <f t="shared" si="3"/>
        <v>CZ</v>
      </c>
    </row>
    <row r="104" spans="1:14" ht="14.25" customHeight="1" x14ac:dyDescent="0.25">
      <c r="A104" s="44" t="s">
        <v>21</v>
      </c>
      <c r="B104" s="50">
        <v>275154810</v>
      </c>
      <c r="C104" s="45" t="s">
        <v>33</v>
      </c>
      <c r="D104" s="45" t="s">
        <v>24</v>
      </c>
      <c r="E104" s="45" t="s">
        <v>34</v>
      </c>
      <c r="F104" s="45" t="s">
        <v>275</v>
      </c>
      <c r="G104" s="17">
        <v>0</v>
      </c>
      <c r="H104" s="18">
        <f t="shared" si="0"/>
        <v>0</v>
      </c>
      <c r="I104" s="18">
        <v>0.99999999999999967</v>
      </c>
      <c r="J104" s="19" t="str">
        <f t="shared" si="1"/>
        <v>C</v>
      </c>
      <c r="K104" s="19" t="s">
        <v>114</v>
      </c>
      <c r="L104" s="19" t="b">
        <f t="shared" si="2"/>
        <v>0</v>
      </c>
      <c r="M104" s="19" t="str">
        <f>IFERROR(VLOOKUP(B104,'xyz - Жирнова'!A:K,11,0),"Z")</f>
        <v>Z</v>
      </c>
      <c r="N104" s="19" t="str">
        <f t="shared" si="3"/>
        <v>CZ</v>
      </c>
    </row>
    <row r="105" spans="1:14" ht="14.25" customHeight="1" x14ac:dyDescent="0.25">
      <c r="A105" s="44" t="s">
        <v>21</v>
      </c>
      <c r="B105" s="50">
        <v>270800652</v>
      </c>
      <c r="C105" s="45" t="s">
        <v>33</v>
      </c>
      <c r="D105" s="45" t="s">
        <v>24</v>
      </c>
      <c r="E105" s="45" t="s">
        <v>34</v>
      </c>
      <c r="F105" s="45" t="s">
        <v>243</v>
      </c>
      <c r="G105" s="17">
        <v>0</v>
      </c>
      <c r="H105" s="18">
        <f t="shared" si="0"/>
        <v>0</v>
      </c>
      <c r="I105" s="18">
        <v>0.99999999999999967</v>
      </c>
      <c r="J105" s="19" t="str">
        <f t="shared" si="1"/>
        <v>C</v>
      </c>
      <c r="K105" s="19" t="s">
        <v>60</v>
      </c>
      <c r="L105" s="19" t="b">
        <f t="shared" si="2"/>
        <v>1</v>
      </c>
      <c r="M105" s="19" t="str">
        <f>IFERROR(VLOOKUP(B105,'xyz - Жирнова'!A:K,11,0),"Z")</f>
        <v>Z</v>
      </c>
      <c r="N105" s="19" t="str">
        <f t="shared" si="3"/>
        <v>CZ</v>
      </c>
    </row>
    <row r="106" spans="1:14" ht="14.25" customHeight="1" x14ac:dyDescent="0.25">
      <c r="A106" s="44" t="s">
        <v>21</v>
      </c>
      <c r="B106" s="49">
        <v>17831500</v>
      </c>
      <c r="C106" s="47" t="s">
        <v>33</v>
      </c>
      <c r="D106" s="47" t="s">
        <v>24</v>
      </c>
      <c r="E106" s="47" t="s">
        <v>118</v>
      </c>
      <c r="F106" s="47" t="s">
        <v>277</v>
      </c>
      <c r="G106" s="17">
        <v>0</v>
      </c>
      <c r="H106" s="18">
        <f t="shared" si="0"/>
        <v>0</v>
      </c>
      <c r="I106" s="18">
        <v>0.99999999999999967</v>
      </c>
      <c r="J106" s="19" t="str">
        <f t="shared" si="1"/>
        <v>C</v>
      </c>
      <c r="K106" s="19" t="s">
        <v>114</v>
      </c>
      <c r="L106" s="19" t="b">
        <f t="shared" si="2"/>
        <v>0</v>
      </c>
      <c r="M106" s="19" t="str">
        <f>IFERROR(VLOOKUP(B106,'xyz - Жирнова'!A:K,11,0),"Z")</f>
        <v>Z</v>
      </c>
      <c r="N106" s="19" t="str">
        <f t="shared" si="3"/>
        <v>CZ</v>
      </c>
    </row>
    <row r="107" spans="1:14" ht="14.25" customHeight="1" x14ac:dyDescent="0.25">
      <c r="A107" s="44" t="s">
        <v>21</v>
      </c>
      <c r="B107" s="49">
        <v>144429666</v>
      </c>
      <c r="C107" s="47" t="s">
        <v>33</v>
      </c>
      <c r="D107" s="47" t="s">
        <v>24</v>
      </c>
      <c r="E107" s="47" t="s">
        <v>83</v>
      </c>
      <c r="F107" s="47" t="s">
        <v>279</v>
      </c>
      <c r="G107" s="17">
        <v>0</v>
      </c>
      <c r="H107" s="18">
        <f t="shared" si="0"/>
        <v>0</v>
      </c>
      <c r="I107" s="18">
        <v>0.99999999999999967</v>
      </c>
      <c r="J107" s="19" t="str">
        <f t="shared" si="1"/>
        <v>C</v>
      </c>
      <c r="K107" s="19">
        <v>0</v>
      </c>
      <c r="L107" s="19" t="b">
        <f t="shared" si="2"/>
        <v>0</v>
      </c>
      <c r="M107" s="19" t="str">
        <f>IFERROR(VLOOKUP(B107,'xyz - Жирнова'!A:K,11,0),"Z")</f>
        <v>Z</v>
      </c>
      <c r="N107" s="19" t="str">
        <f t="shared" si="3"/>
        <v>CZ</v>
      </c>
    </row>
    <row r="108" spans="1:14" ht="14.25" customHeight="1" x14ac:dyDescent="0.25">
      <c r="A108" s="44" t="s">
        <v>21</v>
      </c>
      <c r="B108" s="49">
        <v>144471133</v>
      </c>
      <c r="C108" s="47" t="s">
        <v>33</v>
      </c>
      <c r="D108" s="47" t="s">
        <v>24</v>
      </c>
      <c r="E108" s="47" t="s">
        <v>83</v>
      </c>
      <c r="F108" s="47" t="s">
        <v>281</v>
      </c>
      <c r="G108" s="17">
        <v>0</v>
      </c>
      <c r="H108" s="18">
        <f t="shared" si="0"/>
        <v>0</v>
      </c>
      <c r="I108" s="18">
        <v>0.99999999999999967</v>
      </c>
      <c r="J108" s="19" t="str">
        <f t="shared" si="1"/>
        <v>C</v>
      </c>
      <c r="K108" s="19" t="s">
        <v>114</v>
      </c>
      <c r="L108" s="19" t="b">
        <f t="shared" si="2"/>
        <v>0</v>
      </c>
      <c r="M108" s="19" t="str">
        <f>IFERROR(VLOOKUP(B108,'xyz - Жирнова'!A:K,11,0),"Z")</f>
        <v>Z</v>
      </c>
      <c r="N108" s="19" t="str">
        <f t="shared" si="3"/>
        <v>CZ</v>
      </c>
    </row>
    <row r="109" spans="1:14" ht="14.25" customHeight="1" x14ac:dyDescent="0.25">
      <c r="A109" s="44" t="s">
        <v>21</v>
      </c>
      <c r="B109" s="49">
        <v>15136251</v>
      </c>
      <c r="C109" s="47" t="s">
        <v>33</v>
      </c>
      <c r="D109" s="47" t="s">
        <v>283</v>
      </c>
      <c r="E109" s="47">
        <v>0</v>
      </c>
      <c r="F109" s="47" t="s">
        <v>284</v>
      </c>
      <c r="G109" s="17">
        <v>0</v>
      </c>
      <c r="H109" s="18">
        <f t="shared" si="0"/>
        <v>0</v>
      </c>
      <c r="I109" s="18">
        <v>0.99999999999999967</v>
      </c>
      <c r="J109" s="19" t="str">
        <f t="shared" si="1"/>
        <v>C</v>
      </c>
      <c r="K109" s="19" t="s">
        <v>114</v>
      </c>
      <c r="L109" s="19" t="b">
        <f t="shared" si="2"/>
        <v>0</v>
      </c>
      <c r="M109" s="19" t="str">
        <f>IFERROR(VLOOKUP(B109,'xyz - Жирнова'!A:K,11,0),"Z")</f>
        <v>Z</v>
      </c>
      <c r="N109" s="19" t="str">
        <f t="shared" si="3"/>
        <v>CZ</v>
      </c>
    </row>
    <row r="110" spans="1:14" ht="14.25" customHeight="1" x14ac:dyDescent="0.25">
      <c r="A110" s="44" t="s">
        <v>21</v>
      </c>
      <c r="B110" s="49">
        <v>279040923</v>
      </c>
      <c r="C110" s="47" t="s">
        <v>33</v>
      </c>
      <c r="D110" s="47" t="s">
        <v>283</v>
      </c>
      <c r="E110" s="47">
        <v>0</v>
      </c>
      <c r="F110" s="47" t="s">
        <v>285</v>
      </c>
      <c r="G110" s="17">
        <v>0</v>
      </c>
      <c r="H110" s="18">
        <f t="shared" si="0"/>
        <v>0</v>
      </c>
      <c r="I110" s="18">
        <v>0.99999999999999967</v>
      </c>
      <c r="J110" s="19" t="str">
        <f t="shared" si="1"/>
        <v>C</v>
      </c>
      <c r="K110" s="19" t="s">
        <v>114</v>
      </c>
      <c r="L110" s="19" t="b">
        <f t="shared" si="2"/>
        <v>0</v>
      </c>
      <c r="M110" s="19" t="str">
        <f>IFERROR(VLOOKUP(B110,'xyz - Жирнова'!A:K,11,0),"Z")</f>
        <v>Z</v>
      </c>
      <c r="N110" s="19" t="str">
        <f t="shared" si="3"/>
        <v>CZ</v>
      </c>
    </row>
    <row r="111" spans="1:14" ht="14.25" customHeight="1" x14ac:dyDescent="0.25">
      <c r="A111" s="44" t="s">
        <v>21</v>
      </c>
      <c r="B111" s="50">
        <v>279047099</v>
      </c>
      <c r="C111" s="45" t="s">
        <v>33</v>
      </c>
      <c r="D111" s="45" t="s">
        <v>283</v>
      </c>
      <c r="E111" s="45">
        <v>0</v>
      </c>
      <c r="F111" s="45" t="s">
        <v>285</v>
      </c>
      <c r="G111" s="17">
        <v>0</v>
      </c>
      <c r="H111" s="18">
        <f t="shared" si="0"/>
        <v>0</v>
      </c>
      <c r="I111" s="18">
        <v>0.99999999999999967</v>
      </c>
      <c r="J111" s="19" t="str">
        <f t="shared" si="1"/>
        <v>C</v>
      </c>
      <c r="K111" s="19" t="s">
        <v>114</v>
      </c>
      <c r="L111" s="19" t="b">
        <f t="shared" si="2"/>
        <v>0</v>
      </c>
      <c r="M111" s="19" t="str">
        <f>IFERROR(VLOOKUP(B111,'xyz - Жирнова'!A:K,11,0),"Z")</f>
        <v>Z</v>
      </c>
      <c r="N111" s="19" t="str">
        <f t="shared" si="3"/>
        <v>CZ</v>
      </c>
    </row>
    <row r="112" spans="1:14" ht="14.25" customHeight="1" x14ac:dyDescent="0.25">
      <c r="A112" s="44" t="s">
        <v>21</v>
      </c>
      <c r="B112" s="49">
        <v>13722930</v>
      </c>
      <c r="C112" s="47" t="s">
        <v>33</v>
      </c>
      <c r="D112" s="47" t="s">
        <v>24</v>
      </c>
      <c r="E112" s="47" t="s">
        <v>25</v>
      </c>
      <c r="F112" s="47" t="s">
        <v>245</v>
      </c>
      <c r="G112" s="17">
        <v>0</v>
      </c>
      <c r="H112" s="18">
        <f t="shared" si="0"/>
        <v>0</v>
      </c>
      <c r="I112" s="18">
        <v>0.99999999999999967</v>
      </c>
      <c r="J112" s="19" t="str">
        <f t="shared" si="1"/>
        <v>C</v>
      </c>
      <c r="K112" s="19">
        <v>0</v>
      </c>
      <c r="L112" s="19" t="b">
        <f t="shared" si="2"/>
        <v>0</v>
      </c>
      <c r="M112" s="19" t="str">
        <f>IFERROR(VLOOKUP(B112,'xyz - Жирнова'!A:K,11,0),"Z")</f>
        <v>Z</v>
      </c>
      <c r="N112" s="19" t="str">
        <f t="shared" si="3"/>
        <v>CZ</v>
      </c>
    </row>
    <row r="113" spans="1:14" ht="14.25" customHeight="1" x14ac:dyDescent="0.25">
      <c r="A113" s="44" t="s">
        <v>21</v>
      </c>
      <c r="B113" s="49">
        <v>12887236</v>
      </c>
      <c r="C113" s="47" t="s">
        <v>33</v>
      </c>
      <c r="D113" s="47" t="s">
        <v>24</v>
      </c>
      <c r="E113" s="47" t="s">
        <v>25</v>
      </c>
      <c r="F113" s="47" t="s">
        <v>247</v>
      </c>
      <c r="G113" s="17">
        <v>0</v>
      </c>
      <c r="H113" s="18">
        <f t="shared" si="0"/>
        <v>0</v>
      </c>
      <c r="I113" s="18">
        <v>0.99999999999999967</v>
      </c>
      <c r="J113" s="19" t="str">
        <f t="shared" si="1"/>
        <v>C</v>
      </c>
      <c r="K113" s="19">
        <v>0</v>
      </c>
      <c r="L113" s="19" t="b">
        <f t="shared" si="2"/>
        <v>0</v>
      </c>
      <c r="M113" s="19" t="str">
        <f>IFERROR(VLOOKUP(B113,'xyz - Жирнова'!A:K,11,0),"Z")</f>
        <v>Z</v>
      </c>
      <c r="N113" s="19" t="str">
        <f t="shared" si="3"/>
        <v>CZ</v>
      </c>
    </row>
    <row r="114" spans="1:14" ht="14.25" customHeight="1" x14ac:dyDescent="0.25">
      <c r="A114" s="44" t="s">
        <v>21</v>
      </c>
      <c r="B114" s="49">
        <v>12887234</v>
      </c>
      <c r="C114" s="47" t="s">
        <v>33</v>
      </c>
      <c r="D114" s="47" t="s">
        <v>24</v>
      </c>
      <c r="E114" s="47" t="s">
        <v>25</v>
      </c>
      <c r="F114" s="47" t="s">
        <v>287</v>
      </c>
      <c r="G114" s="17">
        <v>0</v>
      </c>
      <c r="H114" s="18">
        <f t="shared" si="0"/>
        <v>0</v>
      </c>
      <c r="I114" s="18">
        <v>0.99999999999999967</v>
      </c>
      <c r="J114" s="19" t="str">
        <f t="shared" si="1"/>
        <v>C</v>
      </c>
      <c r="K114" s="19" t="s">
        <v>114</v>
      </c>
      <c r="L114" s="19" t="b">
        <f t="shared" si="2"/>
        <v>0</v>
      </c>
      <c r="M114" s="19" t="str">
        <f>IFERROR(VLOOKUP(B114,'xyz - Жирнова'!A:K,11,0),"Z")</f>
        <v>Z</v>
      </c>
      <c r="N114" s="19" t="str">
        <f t="shared" si="3"/>
        <v>CZ</v>
      </c>
    </row>
    <row r="115" spans="1:14" ht="14.25" customHeight="1" x14ac:dyDescent="0.25">
      <c r="A115" s="44" t="s">
        <v>21</v>
      </c>
      <c r="B115" s="49">
        <v>17839206</v>
      </c>
      <c r="C115" s="47" t="s">
        <v>33</v>
      </c>
      <c r="D115" s="47" t="s">
        <v>24</v>
      </c>
      <c r="E115" s="47" t="s">
        <v>25</v>
      </c>
      <c r="F115" s="47" t="s">
        <v>289</v>
      </c>
      <c r="G115" s="17">
        <v>0</v>
      </c>
      <c r="H115" s="18">
        <f t="shared" si="0"/>
        <v>0</v>
      </c>
      <c r="I115" s="18">
        <v>0.99999999999999967</v>
      </c>
      <c r="J115" s="19" t="str">
        <f t="shared" si="1"/>
        <v>C</v>
      </c>
      <c r="K115" s="19" t="s">
        <v>114</v>
      </c>
      <c r="L115" s="19" t="b">
        <f t="shared" si="2"/>
        <v>0</v>
      </c>
      <c r="M115" s="19" t="str">
        <f>IFERROR(VLOOKUP(B115,'xyz - Жирнова'!A:K,11,0),"Z")</f>
        <v>Z</v>
      </c>
      <c r="N115" s="19" t="str">
        <f t="shared" si="3"/>
        <v>CZ</v>
      </c>
    </row>
    <row r="116" spans="1:14" ht="14.25" customHeight="1" x14ac:dyDescent="0.25">
      <c r="A116" s="44" t="s">
        <v>21</v>
      </c>
      <c r="B116" s="49">
        <v>12695664</v>
      </c>
      <c r="C116" s="47" t="s">
        <v>33</v>
      </c>
      <c r="D116" s="47" t="s">
        <v>291</v>
      </c>
      <c r="E116" s="47" t="s">
        <v>292</v>
      </c>
      <c r="F116" s="47" t="s">
        <v>293</v>
      </c>
      <c r="G116" s="17">
        <v>0</v>
      </c>
      <c r="H116" s="18">
        <f t="shared" si="0"/>
        <v>0</v>
      </c>
      <c r="I116" s="18">
        <v>0.99999999999999967</v>
      </c>
      <c r="J116" s="19" t="str">
        <f t="shared" si="1"/>
        <v>C</v>
      </c>
      <c r="K116" s="19" t="s">
        <v>114</v>
      </c>
      <c r="L116" s="19" t="b">
        <f t="shared" si="2"/>
        <v>0</v>
      </c>
      <c r="M116" s="19" t="str">
        <f>IFERROR(VLOOKUP(B116,'xyz - Жирнова'!A:K,11,0),"Z")</f>
        <v>Z</v>
      </c>
      <c r="N116" s="19" t="str">
        <f t="shared" si="3"/>
        <v>CZ</v>
      </c>
    </row>
    <row r="117" spans="1:14" ht="14.25" customHeight="1" x14ac:dyDescent="0.25">
      <c r="A117" s="44" t="s">
        <v>21</v>
      </c>
      <c r="B117" s="49">
        <v>30966165</v>
      </c>
      <c r="C117" s="47" t="s">
        <v>33</v>
      </c>
      <c r="D117" s="47" t="s">
        <v>294</v>
      </c>
      <c r="E117" s="47" t="s">
        <v>295</v>
      </c>
      <c r="F117" s="47" t="s">
        <v>296</v>
      </c>
      <c r="G117" s="17">
        <v>0</v>
      </c>
      <c r="H117" s="18">
        <f t="shared" si="0"/>
        <v>0</v>
      </c>
      <c r="I117" s="18">
        <v>0.99999999999999967</v>
      </c>
      <c r="J117" s="19" t="str">
        <f t="shared" si="1"/>
        <v>C</v>
      </c>
      <c r="K117" s="19">
        <v>0</v>
      </c>
      <c r="L117" s="19" t="b">
        <f t="shared" si="2"/>
        <v>0</v>
      </c>
      <c r="M117" s="19" t="str">
        <f>IFERROR(VLOOKUP(B117,'xyz - Жирнова'!A:K,11,0),"Z")</f>
        <v>Z</v>
      </c>
      <c r="N117" s="19" t="str">
        <f t="shared" si="3"/>
        <v>CZ</v>
      </c>
    </row>
    <row r="118" spans="1:14" ht="14.25" customHeight="1" x14ac:dyDescent="0.25">
      <c r="A118" s="44" t="s">
        <v>21</v>
      </c>
      <c r="B118" s="49">
        <v>15254569</v>
      </c>
      <c r="C118" s="47" t="s">
        <v>74</v>
      </c>
      <c r="D118" s="47" t="s">
        <v>297</v>
      </c>
      <c r="E118" s="47">
        <v>0</v>
      </c>
      <c r="F118" s="47" t="s">
        <v>298</v>
      </c>
      <c r="G118" s="17">
        <v>0</v>
      </c>
      <c r="H118" s="18">
        <f t="shared" si="0"/>
        <v>0</v>
      </c>
      <c r="I118" s="18">
        <v>0.99999999999999967</v>
      </c>
      <c r="J118" s="19" t="str">
        <f t="shared" si="1"/>
        <v>C</v>
      </c>
      <c r="K118" s="19" t="s">
        <v>114</v>
      </c>
      <c r="L118" s="19" t="b">
        <f t="shared" si="2"/>
        <v>0</v>
      </c>
      <c r="M118" s="19" t="str">
        <f>IFERROR(VLOOKUP(B118,'xyz - Жирнова'!A:K,11,0),"Z")</f>
        <v>Z</v>
      </c>
      <c r="N118" s="19" t="str">
        <f t="shared" si="3"/>
        <v>CZ</v>
      </c>
    </row>
    <row r="119" spans="1:14" ht="14.25" customHeight="1" x14ac:dyDescent="0.25">
      <c r="A119" s="44" t="s">
        <v>21</v>
      </c>
      <c r="B119" s="49">
        <v>16783994</v>
      </c>
      <c r="C119" s="47" t="s">
        <v>33</v>
      </c>
      <c r="D119" s="47" t="s">
        <v>24</v>
      </c>
      <c r="E119" s="47" t="s">
        <v>62</v>
      </c>
      <c r="F119" s="47" t="s">
        <v>299</v>
      </c>
      <c r="G119" s="17">
        <v>0</v>
      </c>
      <c r="H119" s="18">
        <f t="shared" si="0"/>
        <v>0</v>
      </c>
      <c r="I119" s="18">
        <v>0.99999999999999967</v>
      </c>
      <c r="J119" s="19" t="str">
        <f t="shared" si="1"/>
        <v>C</v>
      </c>
      <c r="K119" s="19" t="s">
        <v>114</v>
      </c>
      <c r="L119" s="19" t="b">
        <f t="shared" si="2"/>
        <v>0</v>
      </c>
      <c r="M119" s="19" t="str">
        <f>IFERROR(VLOOKUP(B119,'xyz - Жирнова'!A:K,11,0),"Z")</f>
        <v>Z</v>
      </c>
      <c r="N119" s="19" t="str">
        <f t="shared" si="3"/>
        <v>CZ</v>
      </c>
    </row>
    <row r="120" spans="1:14" ht="14.25" customHeight="1" x14ac:dyDescent="0.25">
      <c r="A120" s="44" t="s">
        <v>21</v>
      </c>
      <c r="B120" s="49">
        <v>15948818</v>
      </c>
      <c r="C120" s="47" t="s">
        <v>33</v>
      </c>
      <c r="D120" s="47" t="s">
        <v>24</v>
      </c>
      <c r="E120" s="47" t="s">
        <v>62</v>
      </c>
      <c r="F120" s="47" t="s">
        <v>301</v>
      </c>
      <c r="G120" s="17">
        <v>0</v>
      </c>
      <c r="H120" s="18">
        <f t="shared" si="0"/>
        <v>0</v>
      </c>
      <c r="I120" s="18">
        <v>0.99999999999999967</v>
      </c>
      <c r="J120" s="19" t="str">
        <f t="shared" si="1"/>
        <v>C</v>
      </c>
      <c r="K120" s="19" t="s">
        <v>114</v>
      </c>
      <c r="L120" s="19" t="b">
        <f t="shared" si="2"/>
        <v>0</v>
      </c>
      <c r="M120" s="19" t="str">
        <f>IFERROR(VLOOKUP(B120,'xyz - Жирнова'!A:K,11,0),"Z")</f>
        <v>Z</v>
      </c>
      <c r="N120" s="19" t="str">
        <f t="shared" si="3"/>
        <v>CZ</v>
      </c>
    </row>
    <row r="121" spans="1:14" ht="14.25" customHeight="1" x14ac:dyDescent="0.25">
      <c r="A121" s="44" t="s">
        <v>21</v>
      </c>
      <c r="B121" s="49">
        <v>143283839</v>
      </c>
      <c r="C121" s="47" t="s">
        <v>33</v>
      </c>
      <c r="D121" s="47" t="s">
        <v>235</v>
      </c>
      <c r="E121" s="47" t="s">
        <v>62</v>
      </c>
      <c r="F121" s="47" t="s">
        <v>303</v>
      </c>
      <c r="G121" s="17">
        <v>0</v>
      </c>
      <c r="H121" s="18">
        <f t="shared" si="0"/>
        <v>0</v>
      </c>
      <c r="I121" s="18">
        <v>0.99999999999999967</v>
      </c>
      <c r="J121" s="19" t="str">
        <f t="shared" si="1"/>
        <v>C</v>
      </c>
      <c r="K121" s="19" t="s">
        <v>114</v>
      </c>
      <c r="L121" s="19" t="b">
        <f t="shared" si="2"/>
        <v>0</v>
      </c>
      <c r="M121" s="19" t="str">
        <f>IFERROR(VLOOKUP(B121,'xyz - Жирнова'!A:K,11,0),"Z")</f>
        <v>Z</v>
      </c>
      <c r="N121" s="19" t="str">
        <f t="shared" si="3"/>
        <v>CZ</v>
      </c>
    </row>
    <row r="122" spans="1:14" ht="14.25" customHeight="1" x14ac:dyDescent="0.25">
      <c r="A122" s="44" t="s">
        <v>21</v>
      </c>
      <c r="B122" s="49">
        <v>12695896</v>
      </c>
      <c r="C122" s="47" t="s">
        <v>33</v>
      </c>
      <c r="D122" s="47" t="s">
        <v>305</v>
      </c>
      <c r="E122" s="47" t="s">
        <v>62</v>
      </c>
      <c r="F122" s="47" t="s">
        <v>306</v>
      </c>
      <c r="G122" s="17">
        <v>0</v>
      </c>
      <c r="H122" s="18">
        <f t="shared" si="0"/>
        <v>0</v>
      </c>
      <c r="I122" s="18">
        <v>0.99999999999999967</v>
      </c>
      <c r="J122" s="19" t="str">
        <f t="shared" si="1"/>
        <v>C</v>
      </c>
      <c r="K122" s="19" t="s">
        <v>114</v>
      </c>
      <c r="L122" s="19" t="b">
        <f t="shared" si="2"/>
        <v>0</v>
      </c>
      <c r="M122" s="19" t="str">
        <f>IFERROR(VLOOKUP(B122,'xyz - Жирнова'!A:K,11,0),"Z")</f>
        <v>Z</v>
      </c>
      <c r="N122" s="19" t="str">
        <f t="shared" si="3"/>
        <v>CZ</v>
      </c>
    </row>
    <row r="123" spans="1:14" ht="14.25" customHeight="1" x14ac:dyDescent="0.25">
      <c r="A123" s="44" t="s">
        <v>21</v>
      </c>
      <c r="B123" s="49">
        <v>16783993</v>
      </c>
      <c r="C123" s="47" t="s">
        <v>33</v>
      </c>
      <c r="D123" s="47" t="s">
        <v>307</v>
      </c>
      <c r="E123" s="47" t="s">
        <v>62</v>
      </c>
      <c r="F123" s="47" t="s">
        <v>308</v>
      </c>
      <c r="G123" s="17">
        <v>0</v>
      </c>
      <c r="H123" s="18">
        <f t="shared" si="0"/>
        <v>0</v>
      </c>
      <c r="I123" s="18">
        <v>0.99999999999999967</v>
      </c>
      <c r="J123" s="19" t="str">
        <f t="shared" si="1"/>
        <v>C</v>
      </c>
      <c r="K123" s="19" t="s">
        <v>114</v>
      </c>
      <c r="L123" s="19" t="b">
        <f t="shared" si="2"/>
        <v>0</v>
      </c>
      <c r="M123" s="19" t="str">
        <f>IFERROR(VLOOKUP(B123,'xyz - Жирнова'!A:K,11,0),"Z")</f>
        <v>Z</v>
      </c>
      <c r="N123" s="19" t="str">
        <f t="shared" si="3"/>
        <v>CZ</v>
      </c>
    </row>
    <row r="124" spans="1:14" ht="14.25" customHeight="1" x14ac:dyDescent="0.25">
      <c r="A124" s="44" t="s">
        <v>21</v>
      </c>
      <c r="B124" s="49">
        <v>12695897</v>
      </c>
      <c r="C124" s="47" t="s">
        <v>33</v>
      </c>
      <c r="D124" s="47" t="s">
        <v>305</v>
      </c>
      <c r="E124" s="47" t="s">
        <v>310</v>
      </c>
      <c r="F124" s="47" t="s">
        <v>311</v>
      </c>
      <c r="G124" s="17">
        <v>0</v>
      </c>
      <c r="H124" s="18">
        <f t="shared" si="0"/>
        <v>0</v>
      </c>
      <c r="I124" s="18">
        <v>0.99999999999999967</v>
      </c>
      <c r="J124" s="19" t="str">
        <f t="shared" si="1"/>
        <v>C</v>
      </c>
      <c r="K124" s="19" t="s">
        <v>114</v>
      </c>
      <c r="L124" s="19" t="b">
        <f t="shared" si="2"/>
        <v>0</v>
      </c>
      <c r="M124" s="19" t="str">
        <f>IFERROR(VLOOKUP(B124,'xyz - Жирнова'!A:K,11,0),"Z")</f>
        <v>Z</v>
      </c>
      <c r="N124" s="19" t="str">
        <f t="shared" si="3"/>
        <v>CZ</v>
      </c>
    </row>
    <row r="125" spans="1:14" ht="14.25" customHeight="1" x14ac:dyDescent="0.25">
      <c r="A125" s="44" t="s">
        <v>21</v>
      </c>
      <c r="B125" s="49">
        <v>266293136</v>
      </c>
      <c r="C125" s="47" t="s">
        <v>74</v>
      </c>
      <c r="D125" s="47" t="s">
        <v>240</v>
      </c>
      <c r="E125" s="47" t="s">
        <v>223</v>
      </c>
      <c r="F125" s="47" t="s">
        <v>313</v>
      </c>
      <c r="G125" s="17">
        <v>0</v>
      </c>
      <c r="H125" s="18">
        <f t="shared" si="0"/>
        <v>0</v>
      </c>
      <c r="I125" s="18">
        <v>0.99999999999999967</v>
      </c>
      <c r="J125" s="19" t="str">
        <f t="shared" si="1"/>
        <v>C</v>
      </c>
      <c r="K125" s="19" t="s">
        <v>114</v>
      </c>
      <c r="L125" s="19" t="b">
        <f t="shared" si="2"/>
        <v>0</v>
      </c>
      <c r="M125" s="19" t="str">
        <f>IFERROR(VLOOKUP(B125,'xyz - Жирнова'!A:K,11,0),"Z")</f>
        <v>Z</v>
      </c>
      <c r="N125" s="19" t="str">
        <f t="shared" si="3"/>
        <v>CZ</v>
      </c>
    </row>
    <row r="126" spans="1:14" ht="14.25" customHeight="1" x14ac:dyDescent="0.25">
      <c r="A126" s="44" t="s">
        <v>21</v>
      </c>
      <c r="B126" s="49">
        <v>17831503</v>
      </c>
      <c r="C126" s="47" t="s">
        <v>33</v>
      </c>
      <c r="D126" s="47" t="s">
        <v>24</v>
      </c>
      <c r="E126" s="47" t="s">
        <v>83</v>
      </c>
      <c r="F126" s="47" t="s">
        <v>315</v>
      </c>
      <c r="G126" s="17">
        <v>0</v>
      </c>
      <c r="H126" s="18">
        <f t="shared" si="0"/>
        <v>0</v>
      </c>
      <c r="I126" s="18">
        <v>0.99999999999999967</v>
      </c>
      <c r="J126" s="19" t="str">
        <f t="shared" si="1"/>
        <v>C</v>
      </c>
      <c r="K126" s="19" t="s">
        <v>60</v>
      </c>
      <c r="L126" s="19" t="b">
        <f t="shared" si="2"/>
        <v>1</v>
      </c>
      <c r="M126" s="19" t="str">
        <f>IFERROR(VLOOKUP(B126,'xyz - Жирнова'!A:K,11,0),"Z")</f>
        <v>Z</v>
      </c>
      <c r="N126" s="19" t="str">
        <f t="shared" si="3"/>
        <v>CZ</v>
      </c>
    </row>
    <row r="127" spans="1:14" ht="14.25" customHeight="1" x14ac:dyDescent="0.25">
      <c r="A127" s="44" t="s">
        <v>21</v>
      </c>
      <c r="B127" s="49">
        <v>144476241</v>
      </c>
      <c r="C127" s="47" t="s">
        <v>33</v>
      </c>
      <c r="D127" s="47" t="s">
        <v>24</v>
      </c>
      <c r="E127" s="47" t="s">
        <v>83</v>
      </c>
      <c r="F127" s="47" t="s">
        <v>317</v>
      </c>
      <c r="G127" s="17">
        <v>0</v>
      </c>
      <c r="H127" s="18">
        <f t="shared" si="0"/>
        <v>0</v>
      </c>
      <c r="I127" s="18">
        <v>0.99999999999999967</v>
      </c>
      <c r="J127" s="19" t="str">
        <f t="shared" si="1"/>
        <v>C</v>
      </c>
      <c r="K127" s="19" t="s">
        <v>114</v>
      </c>
      <c r="L127" s="19" t="b">
        <f t="shared" si="2"/>
        <v>0</v>
      </c>
      <c r="M127" s="19" t="str">
        <f>IFERROR(VLOOKUP(B127,'xyz - Жирнова'!A:K,11,0),"Z")</f>
        <v>Z</v>
      </c>
      <c r="N127" s="19" t="str">
        <f t="shared" si="3"/>
        <v>CZ</v>
      </c>
    </row>
    <row r="128" spans="1:14" ht="14.25" customHeight="1" x14ac:dyDescent="0.25">
      <c r="A128" s="44" t="s">
        <v>21</v>
      </c>
      <c r="B128" s="49">
        <v>12887233</v>
      </c>
      <c r="C128" s="47" t="s">
        <v>33</v>
      </c>
      <c r="D128" s="47" t="s">
        <v>24</v>
      </c>
      <c r="E128" s="47" t="s">
        <v>34</v>
      </c>
      <c r="F128" s="47" t="s">
        <v>318</v>
      </c>
      <c r="G128" s="17">
        <v>0</v>
      </c>
      <c r="H128" s="18">
        <f t="shared" si="0"/>
        <v>0</v>
      </c>
      <c r="I128" s="18">
        <v>0.99999999999999967</v>
      </c>
      <c r="J128" s="19" t="str">
        <f t="shared" si="1"/>
        <v>C</v>
      </c>
      <c r="K128" s="19">
        <v>0</v>
      </c>
      <c r="L128" s="19" t="b">
        <f t="shared" si="2"/>
        <v>0</v>
      </c>
      <c r="M128" s="19" t="str">
        <f>IFERROR(VLOOKUP(B128,'xyz - Жирнова'!A:K,11,0),"Z")</f>
        <v>Z</v>
      </c>
      <c r="N128" s="19" t="str">
        <f t="shared" si="3"/>
        <v>CZ</v>
      </c>
    </row>
    <row r="129" spans="1:14" ht="14.25" customHeight="1" x14ac:dyDescent="0.25">
      <c r="A129" s="44" t="s">
        <v>21</v>
      </c>
      <c r="B129" s="49">
        <v>18987385</v>
      </c>
      <c r="C129" s="47" t="s">
        <v>33</v>
      </c>
      <c r="D129" s="47" t="s">
        <v>24</v>
      </c>
      <c r="E129" s="47" t="s">
        <v>321</v>
      </c>
      <c r="F129" s="47" t="s">
        <v>322</v>
      </c>
      <c r="G129" s="17">
        <v>0</v>
      </c>
      <c r="H129" s="18">
        <f t="shared" si="0"/>
        <v>0</v>
      </c>
      <c r="I129" s="18">
        <v>0.99999999999999967</v>
      </c>
      <c r="J129" s="19" t="str">
        <f t="shared" si="1"/>
        <v>C</v>
      </c>
      <c r="K129" s="19" t="s">
        <v>114</v>
      </c>
      <c r="L129" s="19" t="b">
        <f t="shared" si="2"/>
        <v>0</v>
      </c>
      <c r="M129" s="19" t="str">
        <f>IFERROR(VLOOKUP(B129,'xyz - Жирнова'!A:K,11,0),"Z")</f>
        <v>Z</v>
      </c>
      <c r="N129" s="19" t="str">
        <f t="shared" si="3"/>
        <v>CZ</v>
      </c>
    </row>
    <row r="130" spans="1:14" ht="14.25" customHeight="1" x14ac:dyDescent="0.25">
      <c r="A130" s="44" t="s">
        <v>21</v>
      </c>
      <c r="B130" s="49">
        <v>18944178</v>
      </c>
      <c r="C130" s="47" t="s">
        <v>33</v>
      </c>
      <c r="D130" s="47" t="s">
        <v>24</v>
      </c>
      <c r="E130" s="47" t="s">
        <v>321</v>
      </c>
      <c r="F130" s="47" t="s">
        <v>324</v>
      </c>
      <c r="G130" s="17">
        <v>0</v>
      </c>
      <c r="H130" s="18">
        <f t="shared" si="0"/>
        <v>0</v>
      </c>
      <c r="I130" s="18">
        <v>0.99999999999999967</v>
      </c>
      <c r="J130" s="19" t="str">
        <f t="shared" si="1"/>
        <v>C</v>
      </c>
      <c r="K130" s="19">
        <v>0</v>
      </c>
      <c r="L130" s="19" t="b">
        <f t="shared" si="2"/>
        <v>0</v>
      </c>
      <c r="M130" s="19" t="str">
        <f>IFERROR(VLOOKUP(B130,'xyz - Жирнова'!A:K,11,0),"Z")</f>
        <v>Z</v>
      </c>
      <c r="N130" s="19" t="str">
        <f t="shared" si="3"/>
        <v>CZ</v>
      </c>
    </row>
    <row r="131" spans="1:14" ht="14.25" customHeight="1" x14ac:dyDescent="0.25">
      <c r="A131" s="44" t="s">
        <v>21</v>
      </c>
      <c r="B131" s="49">
        <v>49857696</v>
      </c>
      <c r="C131" s="47" t="s">
        <v>33</v>
      </c>
      <c r="D131" s="47" t="s">
        <v>24</v>
      </c>
      <c r="E131" s="47" t="s">
        <v>321</v>
      </c>
      <c r="F131" s="47" t="s">
        <v>326</v>
      </c>
      <c r="G131" s="17">
        <v>0</v>
      </c>
      <c r="H131" s="18">
        <f t="shared" si="0"/>
        <v>0</v>
      </c>
      <c r="I131" s="18">
        <v>0.99999999999999967</v>
      </c>
      <c r="J131" s="19" t="str">
        <f t="shared" si="1"/>
        <v>C</v>
      </c>
      <c r="K131" s="19" t="s">
        <v>114</v>
      </c>
      <c r="L131" s="19" t="b">
        <f t="shared" si="2"/>
        <v>0</v>
      </c>
      <c r="M131" s="19" t="str">
        <f>IFERROR(VLOOKUP(B131,'xyz - Жирнова'!A:K,11,0),"Z")</f>
        <v>Z</v>
      </c>
      <c r="N131" s="19" t="str">
        <f t="shared" si="3"/>
        <v>CZ</v>
      </c>
    </row>
    <row r="132" spans="1:14" ht="14.25" customHeight="1" x14ac:dyDescent="0.25">
      <c r="A132" s="44" t="s">
        <v>21</v>
      </c>
      <c r="B132" s="50">
        <v>271247653</v>
      </c>
      <c r="C132" s="45" t="s">
        <v>74</v>
      </c>
      <c r="D132" s="45" t="s">
        <v>240</v>
      </c>
      <c r="E132" s="45" t="s">
        <v>223</v>
      </c>
      <c r="F132" s="45" t="s">
        <v>328</v>
      </c>
      <c r="G132" s="17">
        <v>0</v>
      </c>
      <c r="H132" s="18">
        <f t="shared" si="0"/>
        <v>0</v>
      </c>
      <c r="I132" s="18">
        <v>0.99999999999999967</v>
      </c>
      <c r="J132" s="19" t="str">
        <f t="shared" si="1"/>
        <v>C</v>
      </c>
      <c r="K132" s="19" t="s">
        <v>114</v>
      </c>
      <c r="L132" s="19" t="b">
        <f t="shared" si="2"/>
        <v>0</v>
      </c>
      <c r="M132" s="19" t="str">
        <f>IFERROR(VLOOKUP(B132,'xyz - Жирнова'!A:K,11,0),"Z")</f>
        <v>Z</v>
      </c>
      <c r="N132" s="19" t="str">
        <f t="shared" si="3"/>
        <v>CZ</v>
      </c>
    </row>
    <row r="133" spans="1:14" ht="14.25" customHeight="1" x14ac:dyDescent="0.25">
      <c r="A133" s="44" t="s">
        <v>21</v>
      </c>
      <c r="B133" s="50">
        <v>271247651</v>
      </c>
      <c r="C133" s="45" t="s">
        <v>74</v>
      </c>
      <c r="D133" s="45" t="s">
        <v>240</v>
      </c>
      <c r="E133" s="45" t="s">
        <v>223</v>
      </c>
      <c r="F133" s="45" t="s">
        <v>330</v>
      </c>
      <c r="G133" s="17">
        <v>0</v>
      </c>
      <c r="H133" s="18">
        <f t="shared" si="0"/>
        <v>0</v>
      </c>
      <c r="I133" s="18">
        <v>0.99999999999999967</v>
      </c>
      <c r="J133" s="19" t="str">
        <f t="shared" si="1"/>
        <v>C</v>
      </c>
      <c r="K133" s="19" t="s">
        <v>114</v>
      </c>
      <c r="L133" s="19" t="b">
        <f t="shared" si="2"/>
        <v>0</v>
      </c>
      <c r="M133" s="19" t="str">
        <f>IFERROR(VLOOKUP(B133,'xyz - Жирнова'!A:K,11,0),"Z")</f>
        <v>Z</v>
      </c>
      <c r="N133" s="19" t="str">
        <f t="shared" si="3"/>
        <v>CZ</v>
      </c>
    </row>
    <row r="134" spans="1:14" ht="14.25" customHeight="1" x14ac:dyDescent="0.25">
      <c r="A134" s="44" t="s">
        <v>21</v>
      </c>
      <c r="B134" s="50">
        <v>272510206</v>
      </c>
      <c r="C134" s="45" t="s">
        <v>74</v>
      </c>
      <c r="D134" s="45" t="s">
        <v>240</v>
      </c>
      <c r="E134" s="45" t="s">
        <v>223</v>
      </c>
      <c r="F134" s="45" t="s">
        <v>332</v>
      </c>
      <c r="G134" s="17">
        <v>0</v>
      </c>
      <c r="H134" s="18">
        <f t="shared" si="0"/>
        <v>0</v>
      </c>
      <c r="I134" s="18">
        <v>0.99999999999999967</v>
      </c>
      <c r="J134" s="19" t="str">
        <f t="shared" si="1"/>
        <v>C</v>
      </c>
      <c r="K134" s="19" t="s">
        <v>60</v>
      </c>
      <c r="L134" s="19" t="b">
        <f t="shared" si="2"/>
        <v>1</v>
      </c>
      <c r="M134" s="19" t="str">
        <f>IFERROR(VLOOKUP(B134,'xyz - Жирнова'!A:K,11,0),"Z")</f>
        <v>Z</v>
      </c>
      <c r="N134" s="19" t="str">
        <f t="shared" si="3"/>
        <v>CZ</v>
      </c>
    </row>
    <row r="135" spans="1:14" ht="14.25" customHeight="1" x14ac:dyDescent="0.25">
      <c r="A135" s="44" t="s">
        <v>21</v>
      </c>
      <c r="B135" s="50">
        <v>272510207</v>
      </c>
      <c r="C135" s="45" t="s">
        <v>74</v>
      </c>
      <c r="D135" s="45" t="s">
        <v>240</v>
      </c>
      <c r="E135" s="45" t="s">
        <v>223</v>
      </c>
      <c r="F135" s="45" t="s">
        <v>334</v>
      </c>
      <c r="G135" s="17">
        <v>0</v>
      </c>
      <c r="H135" s="18">
        <f t="shared" si="0"/>
        <v>0</v>
      </c>
      <c r="I135" s="18">
        <v>0.99999999999999967</v>
      </c>
      <c r="J135" s="19" t="str">
        <f t="shared" si="1"/>
        <v>C</v>
      </c>
      <c r="K135" s="19" t="s">
        <v>60</v>
      </c>
      <c r="L135" s="19" t="b">
        <f t="shared" si="2"/>
        <v>1</v>
      </c>
      <c r="M135" s="19" t="str">
        <f>IFERROR(VLOOKUP(B135,'xyz - Жирнова'!A:K,11,0),"Z")</f>
        <v>Z</v>
      </c>
      <c r="N135" s="19" t="str">
        <f t="shared" si="3"/>
        <v>CZ</v>
      </c>
    </row>
    <row r="136" spans="1:14" ht="14.25" customHeight="1" x14ac:dyDescent="0.25">
      <c r="A136" s="44" t="s">
        <v>21</v>
      </c>
      <c r="B136" s="50">
        <v>271247649</v>
      </c>
      <c r="C136" s="45" t="s">
        <v>74</v>
      </c>
      <c r="D136" s="45" t="s">
        <v>240</v>
      </c>
      <c r="E136" s="45" t="s">
        <v>223</v>
      </c>
      <c r="F136" s="45" t="s">
        <v>336</v>
      </c>
      <c r="G136" s="17">
        <v>0</v>
      </c>
      <c r="H136" s="18">
        <f t="shared" si="0"/>
        <v>0</v>
      </c>
      <c r="I136" s="18">
        <v>0.99999999999999967</v>
      </c>
      <c r="J136" s="19" t="str">
        <f t="shared" si="1"/>
        <v>C</v>
      </c>
      <c r="K136" s="19" t="s">
        <v>114</v>
      </c>
      <c r="L136" s="19" t="b">
        <f t="shared" si="2"/>
        <v>0</v>
      </c>
      <c r="M136" s="19" t="str">
        <f>IFERROR(VLOOKUP(B136,'xyz - Жирнова'!A:K,11,0),"Z")</f>
        <v>Z</v>
      </c>
      <c r="N136" s="19" t="str">
        <f t="shared" si="3"/>
        <v>CZ</v>
      </c>
    </row>
    <row r="137" spans="1:14" ht="14.25" customHeight="1" x14ac:dyDescent="0.25">
      <c r="A137" s="44" t="s">
        <v>21</v>
      </c>
      <c r="B137" s="50">
        <v>272510210</v>
      </c>
      <c r="C137" s="45" t="s">
        <v>74</v>
      </c>
      <c r="D137" s="45" t="s">
        <v>240</v>
      </c>
      <c r="E137" s="45" t="s">
        <v>223</v>
      </c>
      <c r="F137" s="45" t="s">
        <v>338</v>
      </c>
      <c r="G137" s="17">
        <v>0</v>
      </c>
      <c r="H137" s="18">
        <f t="shared" si="0"/>
        <v>0</v>
      </c>
      <c r="I137" s="18">
        <v>0.99999999999999967</v>
      </c>
      <c r="J137" s="19" t="str">
        <f t="shared" si="1"/>
        <v>C</v>
      </c>
      <c r="K137" s="19" t="s">
        <v>114</v>
      </c>
      <c r="L137" s="19" t="b">
        <f t="shared" si="2"/>
        <v>0</v>
      </c>
      <c r="M137" s="19" t="str">
        <f>IFERROR(VLOOKUP(B137,'xyz - Жирнова'!A:K,11,0),"Z")</f>
        <v>Z</v>
      </c>
      <c r="N137" s="19" t="str">
        <f t="shared" si="3"/>
        <v>CZ</v>
      </c>
    </row>
    <row r="138" spans="1:14" ht="14.25" customHeight="1" x14ac:dyDescent="0.25">
      <c r="A138" s="44" t="s">
        <v>21</v>
      </c>
      <c r="B138" s="50">
        <v>306858584</v>
      </c>
      <c r="C138" s="45" t="s">
        <v>74</v>
      </c>
      <c r="D138" s="45">
        <v>0</v>
      </c>
      <c r="E138" s="45" t="s">
        <v>223</v>
      </c>
      <c r="F138" s="45" t="s">
        <v>224</v>
      </c>
      <c r="G138" s="17">
        <v>0</v>
      </c>
      <c r="H138" s="18">
        <f t="shared" si="0"/>
        <v>0</v>
      </c>
      <c r="I138" s="18">
        <v>0.99999999999999967</v>
      </c>
      <c r="J138" s="19" t="str">
        <f t="shared" si="1"/>
        <v>C</v>
      </c>
      <c r="K138" s="19" t="s">
        <v>114</v>
      </c>
      <c r="L138" s="19" t="b">
        <f t="shared" si="2"/>
        <v>0</v>
      </c>
      <c r="M138" s="19" t="str">
        <f>IFERROR(VLOOKUP(B138,'xyz - Жирнова'!A:K,11,0),"Z")</f>
        <v>Z</v>
      </c>
      <c r="N138" s="19" t="str">
        <f t="shared" si="3"/>
        <v>CZ</v>
      </c>
    </row>
    <row r="139" spans="1:14" ht="14.25" customHeight="1" x14ac:dyDescent="0.25">
      <c r="A139" s="44" t="s">
        <v>21</v>
      </c>
      <c r="B139" s="49">
        <v>72634225</v>
      </c>
      <c r="C139" s="47" t="s">
        <v>74</v>
      </c>
      <c r="D139" s="47" t="s">
        <v>240</v>
      </c>
      <c r="E139" s="47" t="s">
        <v>223</v>
      </c>
      <c r="F139" s="47" t="s">
        <v>341</v>
      </c>
      <c r="G139" s="17">
        <v>0</v>
      </c>
      <c r="H139" s="18">
        <f t="shared" si="0"/>
        <v>0</v>
      </c>
      <c r="I139" s="18">
        <v>0.99999999999999967</v>
      </c>
      <c r="J139" s="19" t="str">
        <f t="shared" si="1"/>
        <v>C</v>
      </c>
      <c r="K139" s="19">
        <v>0</v>
      </c>
      <c r="L139" s="19" t="b">
        <f t="shared" si="2"/>
        <v>0</v>
      </c>
      <c r="M139" s="19" t="str">
        <f>IFERROR(VLOOKUP(B139,'xyz - Жирнова'!A:K,11,0),"Z")</f>
        <v>Z</v>
      </c>
      <c r="N139" s="19" t="str">
        <f t="shared" si="3"/>
        <v>CZ</v>
      </c>
    </row>
    <row r="140" spans="1:14" ht="14.25" customHeight="1" x14ac:dyDescent="0.25">
      <c r="A140" s="44" t="s">
        <v>21</v>
      </c>
      <c r="B140" s="49">
        <v>18838046</v>
      </c>
      <c r="C140" s="47" t="s">
        <v>74</v>
      </c>
      <c r="D140" s="47" t="s">
        <v>240</v>
      </c>
      <c r="E140" s="47" t="s">
        <v>223</v>
      </c>
      <c r="F140" s="47" t="s">
        <v>341</v>
      </c>
      <c r="G140" s="17">
        <v>0</v>
      </c>
      <c r="H140" s="18">
        <f t="shared" si="0"/>
        <v>0</v>
      </c>
      <c r="I140" s="18">
        <v>0.99999999999999967</v>
      </c>
      <c r="J140" s="19" t="str">
        <f t="shared" si="1"/>
        <v>C</v>
      </c>
      <c r="K140" s="19" t="s">
        <v>114</v>
      </c>
      <c r="L140" s="19" t="b">
        <f t="shared" si="2"/>
        <v>0</v>
      </c>
      <c r="M140" s="19" t="str">
        <f>IFERROR(VLOOKUP(B140,'xyz - Жирнова'!A:K,11,0),"Z")</f>
        <v>Z</v>
      </c>
      <c r="N140" s="19" t="str">
        <f t="shared" si="3"/>
        <v>CZ</v>
      </c>
    </row>
    <row r="141" spans="1:14" ht="14.25" customHeight="1" x14ac:dyDescent="0.25">
      <c r="A141" s="44" t="s">
        <v>21</v>
      </c>
      <c r="B141" s="49">
        <v>72634226</v>
      </c>
      <c r="C141" s="47" t="s">
        <v>74</v>
      </c>
      <c r="D141" s="47" t="s">
        <v>240</v>
      </c>
      <c r="E141" s="47" t="s">
        <v>223</v>
      </c>
      <c r="F141" s="47" t="s">
        <v>341</v>
      </c>
      <c r="G141" s="17">
        <v>0</v>
      </c>
      <c r="H141" s="18">
        <f t="shared" si="0"/>
        <v>0</v>
      </c>
      <c r="I141" s="18">
        <v>0.99999999999999967</v>
      </c>
      <c r="J141" s="19" t="str">
        <f t="shared" si="1"/>
        <v>C</v>
      </c>
      <c r="K141" s="19" t="s">
        <v>60</v>
      </c>
      <c r="L141" s="19" t="b">
        <f t="shared" si="2"/>
        <v>1</v>
      </c>
      <c r="M141" s="19" t="str">
        <f>IFERROR(VLOOKUP(B141,'xyz - Жирнова'!A:K,11,0),"Z")</f>
        <v>Z</v>
      </c>
      <c r="N141" s="19" t="str">
        <f t="shared" si="3"/>
        <v>CZ</v>
      </c>
    </row>
    <row r="142" spans="1:14" ht="14.25" customHeight="1" x14ac:dyDescent="0.25">
      <c r="A142" s="44" t="s">
        <v>21</v>
      </c>
      <c r="B142" s="50">
        <v>18838045</v>
      </c>
      <c r="C142" s="45" t="s">
        <v>74</v>
      </c>
      <c r="D142" s="45" t="s">
        <v>240</v>
      </c>
      <c r="E142" s="45" t="s">
        <v>223</v>
      </c>
      <c r="F142" s="45" t="s">
        <v>345</v>
      </c>
      <c r="G142" s="17">
        <v>0</v>
      </c>
      <c r="H142" s="18">
        <f t="shared" si="0"/>
        <v>0</v>
      </c>
      <c r="I142" s="18">
        <v>0.99999999999999967</v>
      </c>
      <c r="J142" s="19" t="str">
        <f t="shared" si="1"/>
        <v>C</v>
      </c>
      <c r="K142" s="19">
        <v>0</v>
      </c>
      <c r="L142" s="19" t="b">
        <f t="shared" si="2"/>
        <v>0</v>
      </c>
      <c r="M142" s="19" t="str">
        <f>IFERROR(VLOOKUP(B142,'xyz - Жирнова'!A:K,11,0),"Z")</f>
        <v>Z</v>
      </c>
      <c r="N142" s="19" t="str">
        <f t="shared" si="3"/>
        <v>CZ</v>
      </c>
    </row>
    <row r="143" spans="1:14" ht="14.25" customHeight="1" x14ac:dyDescent="0.25">
      <c r="A143" s="44" t="s">
        <v>21</v>
      </c>
      <c r="B143" s="49">
        <v>18838047</v>
      </c>
      <c r="C143" s="47" t="s">
        <v>74</v>
      </c>
      <c r="D143" s="47" t="s">
        <v>240</v>
      </c>
      <c r="E143" s="47" t="s">
        <v>223</v>
      </c>
      <c r="F143" s="47" t="s">
        <v>347</v>
      </c>
      <c r="G143" s="17">
        <v>0</v>
      </c>
      <c r="H143" s="18">
        <f t="shared" si="0"/>
        <v>0</v>
      </c>
      <c r="I143" s="18">
        <v>0.99999999999999967</v>
      </c>
      <c r="J143" s="19" t="str">
        <f t="shared" si="1"/>
        <v>C</v>
      </c>
      <c r="K143" s="19" t="s">
        <v>114</v>
      </c>
      <c r="L143" s="19" t="b">
        <f t="shared" si="2"/>
        <v>0</v>
      </c>
      <c r="M143" s="19" t="str">
        <f>IFERROR(VLOOKUP(B143,'xyz - Жирнова'!A:K,11,0),"Z")</f>
        <v>Z</v>
      </c>
      <c r="N143" s="19" t="str">
        <f t="shared" si="3"/>
        <v>CZ</v>
      </c>
    </row>
    <row r="144" spans="1:14" ht="14.25" customHeight="1" x14ac:dyDescent="0.25">
      <c r="A144" s="44" t="s">
        <v>21</v>
      </c>
      <c r="B144" s="49">
        <v>305249920</v>
      </c>
      <c r="C144" s="47" t="s">
        <v>74</v>
      </c>
      <c r="D144" s="47" t="s">
        <v>248</v>
      </c>
      <c r="E144" s="47" t="s">
        <v>223</v>
      </c>
      <c r="F144" s="47" t="s">
        <v>249</v>
      </c>
      <c r="G144" s="17">
        <v>0</v>
      </c>
      <c r="H144" s="18">
        <f t="shared" si="0"/>
        <v>0</v>
      </c>
      <c r="I144" s="18">
        <v>0.99999999999999967</v>
      </c>
      <c r="J144" s="19" t="str">
        <f t="shared" si="1"/>
        <v>C</v>
      </c>
      <c r="K144" s="19">
        <v>0</v>
      </c>
      <c r="L144" s="19" t="b">
        <f t="shared" si="2"/>
        <v>0</v>
      </c>
      <c r="M144" s="19" t="str">
        <f>IFERROR(VLOOKUP(B144,'xyz - Жирнова'!A:K,11,0),"Z")</f>
        <v>Z</v>
      </c>
      <c r="N144" s="19" t="str">
        <f t="shared" si="3"/>
        <v>CZ</v>
      </c>
    </row>
    <row r="145" spans="1:14" ht="14.25" customHeight="1" x14ac:dyDescent="0.25">
      <c r="A145" s="44" t="s">
        <v>21</v>
      </c>
      <c r="B145" s="49">
        <v>305249927</v>
      </c>
      <c r="C145" s="47" t="s">
        <v>74</v>
      </c>
      <c r="D145" s="47" t="s">
        <v>248</v>
      </c>
      <c r="E145" s="47" t="s">
        <v>223</v>
      </c>
      <c r="F145" s="47" t="s">
        <v>249</v>
      </c>
      <c r="G145" s="17">
        <v>0</v>
      </c>
      <c r="H145" s="18">
        <f t="shared" si="0"/>
        <v>0</v>
      </c>
      <c r="I145" s="18">
        <v>0.99999999999999967</v>
      </c>
      <c r="J145" s="19" t="str">
        <f t="shared" si="1"/>
        <v>C</v>
      </c>
      <c r="K145" s="19">
        <v>0</v>
      </c>
      <c r="L145" s="19" t="b">
        <f t="shared" si="2"/>
        <v>0</v>
      </c>
      <c r="M145" s="19" t="str">
        <f>IFERROR(VLOOKUP(B145,'xyz - Жирнова'!A:K,11,0),"Z")</f>
        <v>Z</v>
      </c>
      <c r="N145" s="19" t="str">
        <f t="shared" si="3"/>
        <v>CZ</v>
      </c>
    </row>
    <row r="146" spans="1:14" ht="14.25" customHeight="1" x14ac:dyDescent="0.25">
      <c r="A146" s="44" t="s">
        <v>21</v>
      </c>
      <c r="B146" s="49">
        <v>301790427</v>
      </c>
      <c r="C146" s="47" t="s">
        <v>74</v>
      </c>
      <c r="D146" s="47" t="s">
        <v>248</v>
      </c>
      <c r="E146" s="47" t="s">
        <v>223</v>
      </c>
      <c r="F146" s="47" t="s">
        <v>349</v>
      </c>
      <c r="G146" s="17">
        <v>0</v>
      </c>
      <c r="H146" s="18">
        <f t="shared" si="0"/>
        <v>0</v>
      </c>
      <c r="I146" s="18">
        <v>0.99999999999999967</v>
      </c>
      <c r="J146" s="19" t="str">
        <f t="shared" si="1"/>
        <v>C</v>
      </c>
      <c r="K146" s="19" t="s">
        <v>114</v>
      </c>
      <c r="L146" s="19" t="b">
        <f t="shared" si="2"/>
        <v>0</v>
      </c>
      <c r="M146" s="19" t="str">
        <f>IFERROR(VLOOKUP(B146,'xyz - Жирнова'!A:K,11,0),"Z")</f>
        <v>Z</v>
      </c>
      <c r="N146" s="19" t="str">
        <f t="shared" si="3"/>
        <v>CZ</v>
      </c>
    </row>
    <row r="147" spans="1:14" ht="14.25" customHeight="1" x14ac:dyDescent="0.25">
      <c r="A147" s="44" t="s">
        <v>21</v>
      </c>
      <c r="B147" s="49">
        <v>15131914</v>
      </c>
      <c r="C147" s="47" t="s">
        <v>74</v>
      </c>
      <c r="D147" s="47" t="s">
        <v>248</v>
      </c>
      <c r="E147" s="47" t="s">
        <v>223</v>
      </c>
      <c r="F147" s="47" t="s">
        <v>351</v>
      </c>
      <c r="G147" s="17">
        <v>0</v>
      </c>
      <c r="H147" s="18">
        <f t="shared" si="0"/>
        <v>0</v>
      </c>
      <c r="I147" s="18">
        <v>0.99999999999999967</v>
      </c>
      <c r="J147" s="19" t="str">
        <f t="shared" si="1"/>
        <v>C</v>
      </c>
      <c r="K147" s="19" t="s">
        <v>114</v>
      </c>
      <c r="L147" s="19" t="b">
        <f t="shared" si="2"/>
        <v>0</v>
      </c>
      <c r="M147" s="19" t="str">
        <f>IFERROR(VLOOKUP(B147,'xyz - Жирнова'!A:K,11,0),"Z")</f>
        <v>Z</v>
      </c>
      <c r="N147" s="19" t="str">
        <f t="shared" si="3"/>
        <v>CZ</v>
      </c>
    </row>
    <row r="148" spans="1:14" ht="14.25" customHeight="1" x14ac:dyDescent="0.25">
      <c r="A148" s="44" t="s">
        <v>21</v>
      </c>
      <c r="B148" s="49">
        <v>144483369</v>
      </c>
      <c r="C148" s="47" t="s">
        <v>74</v>
      </c>
      <c r="D148" s="47" t="s">
        <v>248</v>
      </c>
      <c r="E148" s="47" t="s">
        <v>223</v>
      </c>
      <c r="F148" s="47" t="s">
        <v>353</v>
      </c>
      <c r="G148" s="17">
        <v>0</v>
      </c>
      <c r="H148" s="18">
        <f t="shared" si="0"/>
        <v>0</v>
      </c>
      <c r="I148" s="18">
        <v>0.99999999999999967</v>
      </c>
      <c r="J148" s="19" t="str">
        <f t="shared" si="1"/>
        <v>C</v>
      </c>
      <c r="K148" s="19" t="s">
        <v>114</v>
      </c>
      <c r="L148" s="19" t="b">
        <f t="shared" si="2"/>
        <v>0</v>
      </c>
      <c r="M148" s="19" t="str">
        <f>IFERROR(VLOOKUP(B148,'xyz - Жирнова'!A:K,11,0),"Z")</f>
        <v>Z</v>
      </c>
      <c r="N148" s="19" t="str">
        <f t="shared" si="3"/>
        <v>CZ</v>
      </c>
    </row>
    <row r="149" spans="1:14" ht="14.25" customHeight="1" x14ac:dyDescent="0.25">
      <c r="A149" s="44" t="s">
        <v>21</v>
      </c>
      <c r="B149" s="49">
        <v>276803743</v>
      </c>
      <c r="C149" s="47" t="s">
        <v>33</v>
      </c>
      <c r="D149" s="47" t="s">
        <v>225</v>
      </c>
      <c r="E149" s="47" t="s">
        <v>250</v>
      </c>
      <c r="F149" s="47" t="s">
        <v>251</v>
      </c>
      <c r="G149" s="17">
        <v>0</v>
      </c>
      <c r="H149" s="18">
        <f t="shared" si="0"/>
        <v>0</v>
      </c>
      <c r="I149" s="18">
        <v>0.99999999999999967</v>
      </c>
      <c r="J149" s="19" t="str">
        <f t="shared" si="1"/>
        <v>C</v>
      </c>
      <c r="K149" s="19">
        <v>0</v>
      </c>
      <c r="L149" s="19" t="b">
        <f t="shared" si="2"/>
        <v>0</v>
      </c>
      <c r="M149" s="19" t="str">
        <f>IFERROR(VLOOKUP(B149,'xyz - Жирнова'!A:K,11,0),"Z")</f>
        <v>Z</v>
      </c>
      <c r="N149" s="19" t="str">
        <f t="shared" si="3"/>
        <v>CZ</v>
      </c>
    </row>
    <row r="150" spans="1:14" ht="14.25" customHeight="1" x14ac:dyDescent="0.25">
      <c r="A150" s="44" t="s">
        <v>21</v>
      </c>
      <c r="B150" s="49">
        <v>19240831</v>
      </c>
      <c r="C150" s="47" t="s">
        <v>33</v>
      </c>
      <c r="D150" s="47" t="s">
        <v>307</v>
      </c>
      <c r="E150" s="47" t="s">
        <v>226</v>
      </c>
      <c r="F150" s="47" t="s">
        <v>354</v>
      </c>
      <c r="G150" s="17">
        <v>0</v>
      </c>
      <c r="H150" s="18">
        <f t="shared" si="0"/>
        <v>0</v>
      </c>
      <c r="I150" s="18">
        <v>0.99999999999999967</v>
      </c>
      <c r="J150" s="19" t="str">
        <f t="shared" si="1"/>
        <v>C</v>
      </c>
      <c r="K150" s="19" t="s">
        <v>114</v>
      </c>
      <c r="L150" s="19" t="b">
        <f t="shared" si="2"/>
        <v>0</v>
      </c>
      <c r="M150" s="19" t="str">
        <f>IFERROR(VLOOKUP(B150,'xyz - Жирнова'!A:K,11,0),"Z")</f>
        <v>Z</v>
      </c>
      <c r="N150" s="19" t="str">
        <f t="shared" si="3"/>
        <v>CZ</v>
      </c>
    </row>
    <row r="151" spans="1:14" ht="14.25" customHeight="1" x14ac:dyDescent="0.25">
      <c r="A151" s="44" t="s">
        <v>21</v>
      </c>
      <c r="B151" s="49">
        <v>16597904</v>
      </c>
      <c r="C151" s="47" t="s">
        <v>74</v>
      </c>
      <c r="D151" s="47" t="s">
        <v>356</v>
      </c>
      <c r="E151" s="47" t="s">
        <v>357</v>
      </c>
      <c r="F151" s="47" t="s">
        <v>358</v>
      </c>
      <c r="G151" s="17">
        <v>0</v>
      </c>
      <c r="H151" s="18">
        <f t="shared" si="0"/>
        <v>0</v>
      </c>
      <c r="I151" s="18">
        <v>0.99999999999999967</v>
      </c>
      <c r="J151" s="19" t="str">
        <f t="shared" si="1"/>
        <v>C</v>
      </c>
      <c r="K151" s="19" t="s">
        <v>114</v>
      </c>
      <c r="L151" s="19" t="b">
        <f t="shared" si="2"/>
        <v>0</v>
      </c>
      <c r="M151" s="19" t="str">
        <f>IFERROR(VLOOKUP(B151,'xyz - Жирнова'!A:K,11,0),"Z")</f>
        <v>Z</v>
      </c>
      <c r="N151" s="19" t="str">
        <f t="shared" si="3"/>
        <v>CZ</v>
      </c>
    </row>
    <row r="152" spans="1:14" ht="14.25" customHeight="1" x14ac:dyDescent="0.25">
      <c r="A152" s="44" t="s">
        <v>21</v>
      </c>
      <c r="B152" s="49">
        <v>14151779</v>
      </c>
      <c r="C152" s="47" t="s">
        <v>33</v>
      </c>
      <c r="D152" s="47" t="s">
        <v>360</v>
      </c>
      <c r="E152" s="47" t="s">
        <v>361</v>
      </c>
      <c r="F152" s="47" t="s">
        <v>362</v>
      </c>
      <c r="G152" s="17">
        <v>0</v>
      </c>
      <c r="H152" s="18">
        <f t="shared" si="0"/>
        <v>0</v>
      </c>
      <c r="I152" s="18">
        <v>0.99999999999999967</v>
      </c>
      <c r="J152" s="19" t="str">
        <f t="shared" si="1"/>
        <v>C</v>
      </c>
      <c r="K152" s="19" t="s">
        <v>114</v>
      </c>
      <c r="L152" s="19" t="b">
        <f t="shared" si="2"/>
        <v>0</v>
      </c>
      <c r="M152" s="19" t="str">
        <f>IFERROR(VLOOKUP(B152,'xyz - Жирнова'!A:K,11,0),"Z")</f>
        <v>Z</v>
      </c>
      <c r="N152" s="19" t="str">
        <f t="shared" si="3"/>
        <v>CZ</v>
      </c>
    </row>
    <row r="153" spans="1:14" ht="14.25" customHeight="1" x14ac:dyDescent="0.25">
      <c r="A153" s="44" t="s">
        <v>21</v>
      </c>
      <c r="B153" s="49">
        <v>14091891409189</v>
      </c>
      <c r="C153" s="47" t="s">
        <v>101</v>
      </c>
      <c r="D153" s="47" t="s">
        <v>85</v>
      </c>
      <c r="E153" s="47" t="s">
        <v>361</v>
      </c>
      <c r="F153" s="47" t="s">
        <v>363</v>
      </c>
      <c r="G153" s="17">
        <v>0</v>
      </c>
      <c r="H153" s="18">
        <f t="shared" si="0"/>
        <v>0</v>
      </c>
      <c r="I153" s="18">
        <v>0.99999999999999967</v>
      </c>
      <c r="J153" s="19" t="str">
        <f t="shared" si="1"/>
        <v>C</v>
      </c>
      <c r="K153" s="19" t="s">
        <v>114</v>
      </c>
      <c r="L153" s="19" t="b">
        <f t="shared" si="2"/>
        <v>0</v>
      </c>
      <c r="M153" s="19" t="str">
        <f>IFERROR(VLOOKUP(B153,'xyz - Жирнова'!A:K,11,0),"Z")</f>
        <v>Z</v>
      </c>
      <c r="N153" s="19" t="str">
        <f t="shared" si="3"/>
        <v>CZ</v>
      </c>
    </row>
    <row r="154" spans="1:14" ht="14.25" customHeight="1" x14ac:dyDescent="0.25">
      <c r="A154" s="44" t="s">
        <v>21</v>
      </c>
      <c r="B154" s="49">
        <v>55200871</v>
      </c>
      <c r="C154" s="47" t="s">
        <v>33</v>
      </c>
      <c r="D154" s="47" t="s">
        <v>85</v>
      </c>
      <c r="E154" s="47">
        <v>0</v>
      </c>
      <c r="F154" s="47" t="s">
        <v>364</v>
      </c>
      <c r="G154" s="17">
        <v>0</v>
      </c>
      <c r="H154" s="18">
        <f t="shared" si="0"/>
        <v>0</v>
      </c>
      <c r="I154" s="18">
        <v>0.99999999999999967</v>
      </c>
      <c r="J154" s="19" t="str">
        <f t="shared" si="1"/>
        <v>C</v>
      </c>
      <c r="K154" s="19" t="s">
        <v>114</v>
      </c>
      <c r="L154" s="19" t="b">
        <f t="shared" si="2"/>
        <v>0</v>
      </c>
      <c r="M154" s="19" t="str">
        <f>IFERROR(VLOOKUP(B154,'xyz - Жирнова'!A:K,11,0),"Z")</f>
        <v>Z</v>
      </c>
      <c r="N154" s="19" t="str">
        <f t="shared" si="3"/>
        <v>CZ</v>
      </c>
    </row>
    <row r="155" spans="1:14" ht="14.25" customHeight="1" x14ac:dyDescent="0.25">
      <c r="A155" s="44" t="s">
        <v>21</v>
      </c>
      <c r="B155" s="48">
        <v>388866376</v>
      </c>
      <c r="C155" s="45" t="s">
        <v>33</v>
      </c>
      <c r="D155" s="45" t="s">
        <v>24</v>
      </c>
      <c r="E155" s="45" t="s">
        <v>30</v>
      </c>
      <c r="F155" s="45" t="s">
        <v>366</v>
      </c>
      <c r="G155" s="17">
        <v>0</v>
      </c>
      <c r="H155" s="18">
        <f t="shared" si="0"/>
        <v>0</v>
      </c>
      <c r="I155" s="18">
        <v>0.99999999999999967</v>
      </c>
      <c r="J155" s="19" t="str">
        <f t="shared" si="1"/>
        <v>C</v>
      </c>
      <c r="K155" s="19" t="s">
        <v>114</v>
      </c>
      <c r="L155" s="19" t="b">
        <f t="shared" si="2"/>
        <v>0</v>
      </c>
      <c r="M155" s="19" t="str">
        <f>IFERROR(VLOOKUP(B155,'xyz - Жирнова'!A:K,11,0),"Z")</f>
        <v>Z</v>
      </c>
      <c r="N155" s="19" t="str">
        <f t="shared" si="3"/>
        <v>CZ</v>
      </c>
    </row>
    <row r="156" spans="1:14" ht="14.25" customHeight="1" x14ac:dyDescent="0.25">
      <c r="A156" s="44" t="s">
        <v>21</v>
      </c>
      <c r="B156" s="48">
        <v>388866375</v>
      </c>
      <c r="C156" s="45" t="s">
        <v>33</v>
      </c>
      <c r="D156" s="45" t="s">
        <v>24</v>
      </c>
      <c r="E156" s="45" t="s">
        <v>30</v>
      </c>
      <c r="F156" s="45" t="s">
        <v>368</v>
      </c>
      <c r="G156" s="17">
        <v>0</v>
      </c>
      <c r="H156" s="18">
        <f t="shared" si="0"/>
        <v>0</v>
      </c>
      <c r="I156" s="18">
        <v>0.99999999999999967</v>
      </c>
      <c r="J156" s="19" t="str">
        <f t="shared" si="1"/>
        <v>C</v>
      </c>
      <c r="K156" s="19">
        <v>0</v>
      </c>
      <c r="L156" s="19" t="b">
        <f t="shared" si="2"/>
        <v>0</v>
      </c>
      <c r="M156" s="19" t="str">
        <f>IFERROR(VLOOKUP(B156,'xyz - Жирнова'!A:K,11,0),"Z")</f>
        <v>Z</v>
      </c>
      <c r="N156" s="19" t="str">
        <f t="shared" si="3"/>
        <v>CZ</v>
      </c>
    </row>
    <row r="157" spans="1:14" ht="14.25" customHeight="1" x14ac:dyDescent="0.25">
      <c r="A157" s="44" t="s">
        <v>21</v>
      </c>
      <c r="B157" s="48">
        <v>388866377</v>
      </c>
      <c r="C157" s="45" t="s">
        <v>33</v>
      </c>
      <c r="D157" s="45" t="s">
        <v>24</v>
      </c>
      <c r="E157" s="45" t="s">
        <v>30</v>
      </c>
      <c r="F157" s="45" t="s">
        <v>370</v>
      </c>
      <c r="G157" s="17">
        <v>0</v>
      </c>
      <c r="H157" s="18">
        <f t="shared" si="0"/>
        <v>0</v>
      </c>
      <c r="I157" s="18">
        <v>0.99999999999999967</v>
      </c>
      <c r="J157" s="19" t="str">
        <f t="shared" si="1"/>
        <v>C</v>
      </c>
      <c r="K157" s="19" t="s">
        <v>114</v>
      </c>
      <c r="L157" s="19" t="b">
        <f t="shared" si="2"/>
        <v>0</v>
      </c>
      <c r="M157" s="19" t="str">
        <f>IFERROR(VLOOKUP(B157,'xyz - Жирнова'!A:K,11,0),"Z")</f>
        <v>Z</v>
      </c>
      <c r="N157" s="19" t="str">
        <f t="shared" si="3"/>
        <v>CZ</v>
      </c>
    </row>
    <row r="158" spans="1:14" ht="14.25" customHeight="1" x14ac:dyDescent="0.25">
      <c r="A158" s="44" t="s">
        <v>21</v>
      </c>
      <c r="B158" s="49">
        <v>326845752</v>
      </c>
      <c r="C158" s="47" t="s">
        <v>33</v>
      </c>
      <c r="D158" s="47" t="s">
        <v>24</v>
      </c>
      <c r="E158" s="47" t="s">
        <v>30</v>
      </c>
      <c r="F158" s="47" t="s">
        <v>253</v>
      </c>
      <c r="G158" s="17">
        <v>0</v>
      </c>
      <c r="H158" s="18">
        <f t="shared" si="0"/>
        <v>0</v>
      </c>
      <c r="I158" s="18">
        <v>0.99999999999999967</v>
      </c>
      <c r="J158" s="19" t="str">
        <f t="shared" si="1"/>
        <v>C</v>
      </c>
      <c r="K158" s="19">
        <v>0</v>
      </c>
      <c r="L158" s="19" t="b">
        <f t="shared" si="2"/>
        <v>0</v>
      </c>
      <c r="M158" s="19" t="str">
        <f>IFERROR(VLOOKUP(B158,'xyz - Жирнова'!A:K,11,0),"Z")</f>
        <v>Z</v>
      </c>
      <c r="N158" s="19" t="str">
        <f t="shared" si="3"/>
        <v>CZ</v>
      </c>
    </row>
    <row r="159" spans="1:14" ht="14.25" customHeight="1" x14ac:dyDescent="0.25">
      <c r="A159" s="44" t="s">
        <v>21</v>
      </c>
      <c r="B159" s="50">
        <v>275150911</v>
      </c>
      <c r="C159" s="45" t="s">
        <v>33</v>
      </c>
      <c r="D159" s="45" t="s">
        <v>24</v>
      </c>
      <c r="E159" s="45" t="s">
        <v>30</v>
      </c>
      <c r="F159" s="45" t="s">
        <v>372</v>
      </c>
      <c r="G159" s="17">
        <v>0</v>
      </c>
      <c r="H159" s="18">
        <f t="shared" si="0"/>
        <v>0</v>
      </c>
      <c r="I159" s="18">
        <v>0.99999999999999967</v>
      </c>
      <c r="J159" s="19" t="str">
        <f t="shared" si="1"/>
        <v>C</v>
      </c>
      <c r="K159" s="19" t="s">
        <v>60</v>
      </c>
      <c r="L159" s="19" t="b">
        <f t="shared" si="2"/>
        <v>1</v>
      </c>
      <c r="M159" s="19" t="str">
        <f>IFERROR(VLOOKUP(B159,'xyz - Жирнова'!A:K,11,0),"Z")</f>
        <v>Z</v>
      </c>
      <c r="N159" s="19" t="str">
        <f t="shared" si="3"/>
        <v>CZ</v>
      </c>
    </row>
    <row r="160" spans="1:14" ht="14.25" customHeight="1" x14ac:dyDescent="0.25">
      <c r="A160" s="44" t="s">
        <v>21</v>
      </c>
      <c r="B160" s="50">
        <v>275147049</v>
      </c>
      <c r="C160" s="45" t="s">
        <v>33</v>
      </c>
      <c r="D160" s="45" t="s">
        <v>24</v>
      </c>
      <c r="E160" s="45" t="s">
        <v>30</v>
      </c>
      <c r="F160" s="45" t="s">
        <v>374</v>
      </c>
      <c r="G160" s="17">
        <v>0</v>
      </c>
      <c r="H160" s="18">
        <f t="shared" si="0"/>
        <v>0</v>
      </c>
      <c r="I160" s="18">
        <v>0.99999999999999967</v>
      </c>
      <c r="J160" s="19" t="str">
        <f t="shared" si="1"/>
        <v>C</v>
      </c>
      <c r="K160" s="19" t="s">
        <v>114</v>
      </c>
      <c r="L160" s="19" t="b">
        <f t="shared" si="2"/>
        <v>0</v>
      </c>
      <c r="M160" s="19" t="str">
        <f>IFERROR(VLOOKUP(B160,'xyz - Жирнова'!A:K,11,0),"Z")</f>
        <v>Z</v>
      </c>
      <c r="N160" s="19" t="str">
        <f t="shared" si="3"/>
        <v>CZ</v>
      </c>
    </row>
    <row r="161" spans="1:14" ht="14.25" customHeight="1" x14ac:dyDescent="0.25">
      <c r="A161" s="44" t="s">
        <v>21</v>
      </c>
      <c r="B161" s="50">
        <v>12887244</v>
      </c>
      <c r="C161" s="45" t="s">
        <v>33</v>
      </c>
      <c r="D161" s="45" t="s">
        <v>24</v>
      </c>
      <c r="E161" s="45">
        <v>0</v>
      </c>
      <c r="F161" s="45" t="s">
        <v>376</v>
      </c>
      <c r="G161" s="17">
        <v>0</v>
      </c>
      <c r="H161" s="18">
        <f t="shared" si="0"/>
        <v>0</v>
      </c>
      <c r="I161" s="18">
        <v>0.99999999999999967</v>
      </c>
      <c r="J161" s="19" t="str">
        <f t="shared" si="1"/>
        <v>C</v>
      </c>
      <c r="K161" s="19" t="s">
        <v>114</v>
      </c>
      <c r="L161" s="19" t="b">
        <f t="shared" si="2"/>
        <v>0</v>
      </c>
      <c r="M161" s="19" t="str">
        <f>IFERROR(VLOOKUP(B161,'xyz - Жирнова'!A:K,11,0),"Z")</f>
        <v>Z</v>
      </c>
      <c r="N161" s="19" t="str">
        <f t="shared" si="3"/>
        <v>CZ</v>
      </c>
    </row>
    <row r="162" spans="1:14" ht="14.25" customHeight="1" x14ac:dyDescent="0.25">
      <c r="A162" s="44" t="s">
        <v>21</v>
      </c>
      <c r="B162" s="50">
        <v>13861956</v>
      </c>
      <c r="C162" s="45" t="s">
        <v>33</v>
      </c>
      <c r="D162" s="45" t="s">
        <v>24</v>
      </c>
      <c r="E162" s="45" t="s">
        <v>30</v>
      </c>
      <c r="F162" s="45" t="s">
        <v>378</v>
      </c>
      <c r="G162" s="17">
        <v>0</v>
      </c>
      <c r="H162" s="18">
        <f t="shared" si="0"/>
        <v>0</v>
      </c>
      <c r="I162" s="18">
        <v>0.99999999999999967</v>
      </c>
      <c r="J162" s="19" t="str">
        <f t="shared" si="1"/>
        <v>C</v>
      </c>
      <c r="K162" s="19">
        <v>0</v>
      </c>
      <c r="L162" s="19" t="b">
        <f t="shared" si="2"/>
        <v>0</v>
      </c>
      <c r="M162" s="19" t="str">
        <f>IFERROR(VLOOKUP(B162,'xyz - Жирнова'!A:K,11,0),"Z")</f>
        <v>Z</v>
      </c>
      <c r="N162" s="19" t="str">
        <f t="shared" si="3"/>
        <v>CZ</v>
      </c>
    </row>
    <row r="163" spans="1:14" ht="14.25" customHeight="1" x14ac:dyDescent="0.25">
      <c r="A163" s="44" t="s">
        <v>21</v>
      </c>
      <c r="B163" s="49">
        <v>113043091</v>
      </c>
      <c r="C163" s="47" t="s">
        <v>33</v>
      </c>
      <c r="D163" s="47" t="s">
        <v>24</v>
      </c>
      <c r="E163" s="47" t="s">
        <v>30</v>
      </c>
      <c r="F163" s="47" t="s">
        <v>255</v>
      </c>
      <c r="G163" s="17">
        <v>0</v>
      </c>
      <c r="H163" s="18">
        <f t="shared" si="0"/>
        <v>0</v>
      </c>
      <c r="I163" s="18">
        <v>0.99999999999999967</v>
      </c>
      <c r="J163" s="19" t="str">
        <f t="shared" si="1"/>
        <v>C</v>
      </c>
      <c r="K163" s="19">
        <v>0</v>
      </c>
      <c r="L163" s="19" t="b">
        <f t="shared" si="2"/>
        <v>0</v>
      </c>
      <c r="M163" s="19" t="str">
        <f>IFERROR(VLOOKUP(B163,'xyz - Жирнова'!A:K,11,0),"Z")</f>
        <v>Z</v>
      </c>
      <c r="N163" s="19" t="str">
        <f t="shared" si="3"/>
        <v>CZ</v>
      </c>
    </row>
    <row r="164" spans="1:14" ht="14.25" customHeight="1" x14ac:dyDescent="0.25">
      <c r="A164" s="44" t="s">
        <v>21</v>
      </c>
      <c r="B164" s="50">
        <v>14803142</v>
      </c>
      <c r="C164" s="45" t="s">
        <v>33</v>
      </c>
      <c r="D164" s="45" t="s">
        <v>24</v>
      </c>
      <c r="E164" s="45" t="s">
        <v>30</v>
      </c>
      <c r="F164" s="45" t="s">
        <v>380</v>
      </c>
      <c r="G164" s="17">
        <v>0</v>
      </c>
      <c r="H164" s="18">
        <f t="shared" si="0"/>
        <v>0</v>
      </c>
      <c r="I164" s="18">
        <v>0.99999999999999967</v>
      </c>
      <c r="J164" s="19" t="str">
        <f t="shared" si="1"/>
        <v>C</v>
      </c>
      <c r="K164" s="19" t="s">
        <v>114</v>
      </c>
      <c r="L164" s="19" t="b">
        <f t="shared" si="2"/>
        <v>0</v>
      </c>
      <c r="M164" s="19" t="str">
        <f>IFERROR(VLOOKUP(B164,'xyz - Жирнова'!A:K,11,0),"Z")</f>
        <v>Z</v>
      </c>
      <c r="N164" s="19" t="str">
        <f t="shared" si="3"/>
        <v>CZ</v>
      </c>
    </row>
    <row r="165" spans="1:14" ht="14.25" customHeight="1" x14ac:dyDescent="0.25">
      <c r="A165" s="44" t="s">
        <v>21</v>
      </c>
      <c r="B165" s="49">
        <v>40641181</v>
      </c>
      <c r="C165" s="47" t="s">
        <v>33</v>
      </c>
      <c r="D165" s="47" t="s">
        <v>24</v>
      </c>
      <c r="E165" s="47" t="s">
        <v>30</v>
      </c>
      <c r="F165" s="47" t="s">
        <v>382</v>
      </c>
      <c r="G165" s="17">
        <v>0</v>
      </c>
      <c r="H165" s="18">
        <f t="shared" si="0"/>
        <v>0</v>
      </c>
      <c r="I165" s="18">
        <v>0.99999999999999967</v>
      </c>
      <c r="J165" s="19" t="str">
        <f t="shared" si="1"/>
        <v>C</v>
      </c>
      <c r="K165" s="19" t="s">
        <v>114</v>
      </c>
      <c r="L165" s="19" t="b">
        <f t="shared" si="2"/>
        <v>0</v>
      </c>
      <c r="M165" s="19" t="str">
        <f>IFERROR(VLOOKUP(B165,'xyz - Жирнова'!A:K,11,0),"Z")</f>
        <v>Z</v>
      </c>
      <c r="N165" s="19" t="str">
        <f t="shared" si="3"/>
        <v>CZ</v>
      </c>
    </row>
    <row r="166" spans="1:14" ht="14.25" customHeight="1" x14ac:dyDescent="0.25">
      <c r="A166" s="44" t="s">
        <v>21</v>
      </c>
      <c r="B166" s="50">
        <v>13664100</v>
      </c>
      <c r="C166" s="45" t="s">
        <v>33</v>
      </c>
      <c r="D166" s="45" t="s">
        <v>85</v>
      </c>
      <c r="E166" s="45" t="s">
        <v>88</v>
      </c>
      <c r="F166" s="45" t="s">
        <v>384</v>
      </c>
      <c r="G166" s="17">
        <v>0</v>
      </c>
      <c r="H166" s="18">
        <f t="shared" si="0"/>
        <v>0</v>
      </c>
      <c r="I166" s="18">
        <v>0.99999999999999967</v>
      </c>
      <c r="J166" s="19" t="str">
        <f t="shared" si="1"/>
        <v>C</v>
      </c>
      <c r="K166" s="19" t="s">
        <v>114</v>
      </c>
      <c r="L166" s="19" t="b">
        <f t="shared" si="2"/>
        <v>0</v>
      </c>
      <c r="M166" s="19" t="str">
        <f>IFERROR(VLOOKUP(B166,'xyz - Жирнова'!A:K,11,0),"Z")</f>
        <v>Z</v>
      </c>
      <c r="N166" s="19" t="str">
        <f t="shared" si="3"/>
        <v>CZ</v>
      </c>
    </row>
    <row r="167" spans="1:14" ht="14.25" customHeight="1" x14ac:dyDescent="0.25">
      <c r="A167" s="44" t="s">
        <v>21</v>
      </c>
      <c r="B167" s="49">
        <v>13664135</v>
      </c>
      <c r="C167" s="47" t="s">
        <v>33</v>
      </c>
      <c r="D167" s="47" t="s">
        <v>85</v>
      </c>
      <c r="E167" s="47" t="s">
        <v>88</v>
      </c>
      <c r="F167" s="47" t="s">
        <v>385</v>
      </c>
      <c r="G167" s="17">
        <v>0</v>
      </c>
      <c r="H167" s="18">
        <f t="shared" si="0"/>
        <v>0</v>
      </c>
      <c r="I167" s="18">
        <v>0.99999999999999967</v>
      </c>
      <c r="J167" s="19" t="str">
        <f t="shared" si="1"/>
        <v>C</v>
      </c>
      <c r="K167" s="19" t="s">
        <v>114</v>
      </c>
      <c r="L167" s="19" t="b">
        <f t="shared" si="2"/>
        <v>0</v>
      </c>
      <c r="M167" s="19" t="str">
        <f>IFERROR(VLOOKUP(B167,'xyz - Жирнова'!A:K,11,0),"Z")</f>
        <v>Z</v>
      </c>
      <c r="N167" s="19" t="str">
        <f t="shared" si="3"/>
        <v>CZ</v>
      </c>
    </row>
    <row r="168" spans="1:14" ht="14.25" customHeight="1" x14ac:dyDescent="0.25">
      <c r="A168" s="44" t="s">
        <v>21</v>
      </c>
      <c r="B168" s="50">
        <v>158948100</v>
      </c>
      <c r="C168" s="45" t="s">
        <v>33</v>
      </c>
      <c r="D168" s="45" t="s">
        <v>85</v>
      </c>
      <c r="E168" s="45" t="s">
        <v>88</v>
      </c>
      <c r="F168" s="45" t="s">
        <v>89</v>
      </c>
      <c r="G168" s="17">
        <v>0</v>
      </c>
      <c r="H168" s="18">
        <f t="shared" si="0"/>
        <v>0</v>
      </c>
      <c r="I168" s="18">
        <v>0.99999999999999967</v>
      </c>
      <c r="J168" s="19" t="str">
        <f t="shared" si="1"/>
        <v>C</v>
      </c>
      <c r="K168" s="19">
        <v>0</v>
      </c>
      <c r="L168" s="19" t="b">
        <f t="shared" si="2"/>
        <v>0</v>
      </c>
      <c r="M168" s="19" t="str">
        <f>IFERROR(VLOOKUP(B168,'xyz - Жирнова'!A:K,11,0),"Z")</f>
        <v>Z</v>
      </c>
      <c r="N168" s="19" t="str">
        <f t="shared" si="3"/>
        <v>CZ</v>
      </c>
    </row>
    <row r="169" spans="1:14" ht="14.25" customHeight="1" x14ac:dyDescent="0.25">
      <c r="A169" s="44" t="s">
        <v>21</v>
      </c>
      <c r="B169" s="49">
        <v>13664108</v>
      </c>
      <c r="C169" s="47" t="s">
        <v>33</v>
      </c>
      <c r="D169" s="47" t="s">
        <v>24</v>
      </c>
      <c r="E169" s="47" t="s">
        <v>86</v>
      </c>
      <c r="F169" s="47" t="s">
        <v>87</v>
      </c>
      <c r="G169" s="17">
        <v>0</v>
      </c>
      <c r="H169" s="18">
        <f t="shared" si="0"/>
        <v>0</v>
      </c>
      <c r="I169" s="18">
        <v>0.99999999999999967</v>
      </c>
      <c r="J169" s="19" t="str">
        <f t="shared" si="1"/>
        <v>C</v>
      </c>
      <c r="K169" s="19" t="s">
        <v>114</v>
      </c>
      <c r="L169" s="19" t="b">
        <f t="shared" si="2"/>
        <v>0</v>
      </c>
      <c r="M169" s="19" t="str">
        <f>IFERROR(VLOOKUP(B169,'xyz - Жирнова'!A:K,11,0),"Z")</f>
        <v>Z</v>
      </c>
      <c r="N169" s="19" t="str">
        <f t="shared" si="3"/>
        <v>CZ</v>
      </c>
    </row>
    <row r="170" spans="1:14" ht="14.25" customHeight="1" x14ac:dyDescent="0.25">
      <c r="A170" s="44" t="s">
        <v>21</v>
      </c>
      <c r="B170" s="49">
        <v>21351132</v>
      </c>
      <c r="C170" s="47" t="s">
        <v>33</v>
      </c>
      <c r="D170" s="47" t="s">
        <v>24</v>
      </c>
      <c r="E170" s="47" t="s">
        <v>387</v>
      </c>
      <c r="F170" s="47" t="s">
        <v>388</v>
      </c>
      <c r="G170" s="17">
        <v>0</v>
      </c>
      <c r="H170" s="18">
        <f t="shared" si="0"/>
        <v>0</v>
      </c>
      <c r="I170" s="18">
        <v>0.99999999999999967</v>
      </c>
      <c r="J170" s="19" t="str">
        <f t="shared" si="1"/>
        <v>C</v>
      </c>
      <c r="K170" s="19" t="s">
        <v>114</v>
      </c>
      <c r="L170" s="19" t="b">
        <f t="shared" si="2"/>
        <v>0</v>
      </c>
      <c r="M170" s="19" t="str">
        <f>IFERROR(VLOOKUP(B170,'xyz - Жирнова'!A:K,11,0),"Z")</f>
        <v>Z</v>
      </c>
      <c r="N170" s="19" t="str">
        <f t="shared" si="3"/>
        <v>CZ</v>
      </c>
    </row>
    <row r="171" spans="1:14" ht="14.25" customHeight="1" x14ac:dyDescent="0.25">
      <c r="A171" s="44" t="s">
        <v>21</v>
      </c>
      <c r="B171" s="49">
        <v>21351132</v>
      </c>
      <c r="C171" s="47" t="s">
        <v>33</v>
      </c>
      <c r="D171" s="47" t="s">
        <v>24</v>
      </c>
      <c r="E171" s="47" t="s">
        <v>387</v>
      </c>
      <c r="F171" s="47" t="s">
        <v>388</v>
      </c>
      <c r="G171" s="17">
        <v>0</v>
      </c>
      <c r="H171" s="18">
        <f t="shared" si="0"/>
        <v>0</v>
      </c>
      <c r="I171" s="18">
        <v>0.99999999999999967</v>
      </c>
      <c r="J171" s="19" t="str">
        <f t="shared" si="1"/>
        <v>C</v>
      </c>
      <c r="K171" s="19" t="s">
        <v>114</v>
      </c>
      <c r="L171" s="19" t="b">
        <f t="shared" si="2"/>
        <v>0</v>
      </c>
      <c r="M171" s="19" t="str">
        <f>IFERROR(VLOOKUP(B171,'xyz - Жирнова'!A:K,11,0),"Z")</f>
        <v>Z</v>
      </c>
      <c r="N171" s="19" t="str">
        <f t="shared" si="3"/>
        <v>CZ</v>
      </c>
    </row>
    <row r="172" spans="1:14" ht="14.25" customHeight="1" x14ac:dyDescent="0.25">
      <c r="A172" s="44" t="s">
        <v>21</v>
      </c>
      <c r="B172" s="50">
        <v>301593237</v>
      </c>
      <c r="C172" s="45" t="s">
        <v>74</v>
      </c>
      <c r="D172" s="45" t="s">
        <v>390</v>
      </c>
      <c r="E172" s="45" t="s">
        <v>391</v>
      </c>
      <c r="F172" s="45" t="s">
        <v>392</v>
      </c>
      <c r="G172" s="17">
        <v>0</v>
      </c>
      <c r="H172" s="18">
        <f t="shared" si="0"/>
        <v>0</v>
      </c>
      <c r="I172" s="18">
        <v>0.99999999999999967</v>
      </c>
      <c r="J172" s="19" t="str">
        <f t="shared" si="1"/>
        <v>C</v>
      </c>
      <c r="K172" s="19" t="s">
        <v>114</v>
      </c>
      <c r="L172" s="19" t="b">
        <f t="shared" si="2"/>
        <v>0</v>
      </c>
      <c r="M172" s="19" t="str">
        <f>IFERROR(VLOOKUP(B172,'xyz - Жирнова'!A:K,11,0),"Z")</f>
        <v>Z</v>
      </c>
      <c r="N172" s="19" t="str">
        <f t="shared" si="3"/>
        <v>CZ</v>
      </c>
    </row>
    <row r="173" spans="1:14" ht="14.25" customHeight="1" x14ac:dyDescent="0.25">
      <c r="A173" s="44" t="s">
        <v>21</v>
      </c>
      <c r="B173" s="50">
        <v>15023666</v>
      </c>
      <c r="C173" s="45" t="s">
        <v>33</v>
      </c>
      <c r="D173" s="45" t="s">
        <v>85</v>
      </c>
      <c r="E173" s="45" t="s">
        <v>393</v>
      </c>
      <c r="F173" s="45" t="s">
        <v>394</v>
      </c>
      <c r="G173" s="17">
        <v>0</v>
      </c>
      <c r="H173" s="18">
        <f t="shared" si="0"/>
        <v>0</v>
      </c>
      <c r="I173" s="18">
        <v>0.99999999999999967</v>
      </c>
      <c r="J173" s="19" t="str">
        <f t="shared" si="1"/>
        <v>C</v>
      </c>
      <c r="K173" s="19" t="s">
        <v>114</v>
      </c>
      <c r="L173" s="19" t="b">
        <f t="shared" si="2"/>
        <v>0</v>
      </c>
      <c r="M173" s="19" t="str">
        <f>IFERROR(VLOOKUP(B173,'xyz - Жирнова'!A:K,11,0),"Z")</f>
        <v>Z</v>
      </c>
      <c r="N173" s="19" t="str">
        <f t="shared" si="3"/>
        <v>CZ</v>
      </c>
    </row>
    <row r="174" spans="1:14" ht="14.25" customHeight="1" x14ac:dyDescent="0.25">
      <c r="A174" s="44" t="s">
        <v>21</v>
      </c>
      <c r="B174" s="49">
        <v>15022347</v>
      </c>
      <c r="C174" s="47" t="s">
        <v>33</v>
      </c>
      <c r="D174" s="47" t="s">
        <v>85</v>
      </c>
      <c r="E174" s="47" t="s">
        <v>395</v>
      </c>
      <c r="F174" s="47" t="s">
        <v>396</v>
      </c>
      <c r="G174" s="17">
        <v>0</v>
      </c>
      <c r="H174" s="18">
        <f t="shared" si="0"/>
        <v>0</v>
      </c>
      <c r="I174" s="18">
        <v>0.99999999999999967</v>
      </c>
      <c r="J174" s="19" t="str">
        <f t="shared" si="1"/>
        <v>C</v>
      </c>
      <c r="K174" s="19" t="s">
        <v>114</v>
      </c>
      <c r="L174" s="19" t="b">
        <f t="shared" si="2"/>
        <v>0</v>
      </c>
      <c r="M174" s="19" t="str">
        <f>IFERROR(VLOOKUP(B174,'xyz - Жирнова'!A:K,11,0),"Z")</f>
        <v>Z</v>
      </c>
      <c r="N174" s="19" t="str">
        <f t="shared" si="3"/>
        <v>CZ</v>
      </c>
    </row>
    <row r="175" spans="1:14" ht="14.25" customHeight="1" x14ac:dyDescent="0.25">
      <c r="A175" s="44" t="s">
        <v>21</v>
      </c>
      <c r="B175" s="49" t="s">
        <v>397</v>
      </c>
      <c r="C175" s="47" t="s">
        <v>101</v>
      </c>
      <c r="D175" s="47" t="s">
        <v>398</v>
      </c>
      <c r="E175" s="47" t="s">
        <v>399</v>
      </c>
      <c r="F175" s="47" t="s">
        <v>400</v>
      </c>
      <c r="G175" s="17">
        <v>0</v>
      </c>
      <c r="H175" s="18">
        <f t="shared" si="0"/>
        <v>0</v>
      </c>
      <c r="I175" s="18">
        <v>0.99999999999999967</v>
      </c>
      <c r="J175" s="19" t="str">
        <f t="shared" si="1"/>
        <v>C</v>
      </c>
      <c r="K175" s="19" t="s">
        <v>114</v>
      </c>
      <c r="L175" s="19" t="b">
        <f t="shared" si="2"/>
        <v>0</v>
      </c>
      <c r="M175" s="19" t="str">
        <f>IFERROR(VLOOKUP(B175,'xyz - Жирнова'!A:K,11,0),"Z")</f>
        <v>Z</v>
      </c>
      <c r="N175" s="19" t="str">
        <f t="shared" si="3"/>
        <v>CZ</v>
      </c>
    </row>
    <row r="176" spans="1:14" ht="14.25" customHeight="1" x14ac:dyDescent="0.25">
      <c r="A176" s="44" t="s">
        <v>401</v>
      </c>
      <c r="B176" s="48">
        <v>284475120</v>
      </c>
      <c r="C176" s="45" t="s">
        <v>74</v>
      </c>
      <c r="D176" s="45" t="s">
        <v>402</v>
      </c>
      <c r="E176" s="45" t="s">
        <v>403</v>
      </c>
      <c r="F176" s="45" t="s">
        <v>404</v>
      </c>
      <c r="G176" s="17">
        <v>8333840</v>
      </c>
      <c r="H176" s="18">
        <v>0.25354005326755485</v>
      </c>
      <c r="I176" s="18">
        <v>0.25354005326755485</v>
      </c>
      <c r="J176" s="19" t="s">
        <v>27</v>
      </c>
      <c r="K176" s="19" t="s">
        <v>27</v>
      </c>
      <c r="L176" s="19" t="b">
        <v>1</v>
      </c>
      <c r="M176" s="19" t="s">
        <v>37</v>
      </c>
      <c r="N176" s="19" t="str">
        <f t="shared" si="3"/>
        <v>AY</v>
      </c>
    </row>
    <row r="177" spans="1:14" ht="14.25" customHeight="1" x14ac:dyDescent="0.25">
      <c r="A177" s="44" t="s">
        <v>401</v>
      </c>
      <c r="B177" s="48">
        <v>318258702</v>
      </c>
      <c r="C177" s="45" t="s">
        <v>74</v>
      </c>
      <c r="D177" s="45" t="s">
        <v>402</v>
      </c>
      <c r="E177" s="45" t="s">
        <v>403</v>
      </c>
      <c r="F177" s="45" t="s">
        <v>405</v>
      </c>
      <c r="G177" s="17">
        <v>1360182</v>
      </c>
      <c r="H177" s="18">
        <v>4.1380758057938394E-2</v>
      </c>
      <c r="I177" s="18">
        <v>0.54454792475125058</v>
      </c>
      <c r="J177" s="19" t="s">
        <v>27</v>
      </c>
      <c r="K177" s="19" t="s">
        <v>60</v>
      </c>
      <c r="L177" s="19" t="b">
        <v>0</v>
      </c>
      <c r="M177" s="19" t="s">
        <v>37</v>
      </c>
      <c r="N177" s="19" t="str">
        <f t="shared" si="3"/>
        <v>AY</v>
      </c>
    </row>
    <row r="178" spans="1:14" ht="14.25" customHeight="1" x14ac:dyDescent="0.25">
      <c r="A178" s="44" t="s">
        <v>401</v>
      </c>
      <c r="B178" s="51">
        <v>279535771</v>
      </c>
      <c r="C178" s="47" t="s">
        <v>74</v>
      </c>
      <c r="D178" s="47" t="s">
        <v>307</v>
      </c>
      <c r="E178" s="47" t="s">
        <v>310</v>
      </c>
      <c r="F178" s="47" t="s">
        <v>420</v>
      </c>
      <c r="G178" s="17">
        <v>1172335</v>
      </c>
      <c r="H178" s="18">
        <v>3.5665896915157827E-2</v>
      </c>
      <c r="I178" s="18">
        <v>0.69484974329869742</v>
      </c>
      <c r="J178" s="19" t="s">
        <v>27</v>
      </c>
      <c r="K178" s="19" t="s">
        <v>60</v>
      </c>
      <c r="L178" s="19" t="b">
        <v>0</v>
      </c>
      <c r="M178" s="19" t="s">
        <v>70</v>
      </c>
      <c r="N178" s="19" t="str">
        <f t="shared" si="3"/>
        <v>AZ</v>
      </c>
    </row>
    <row r="179" spans="1:14" ht="14.25" customHeight="1" x14ac:dyDescent="0.25">
      <c r="A179" s="44" t="s">
        <v>401</v>
      </c>
      <c r="B179" s="51">
        <v>16095018</v>
      </c>
      <c r="C179" s="47" t="s">
        <v>33</v>
      </c>
      <c r="D179" s="47" t="s">
        <v>24</v>
      </c>
      <c r="E179" s="47" t="s">
        <v>321</v>
      </c>
      <c r="F179" s="47" t="s">
        <v>407</v>
      </c>
      <c r="G179" s="17">
        <v>2510508</v>
      </c>
      <c r="H179" s="18">
        <v>7.6377076119606632E-2</v>
      </c>
      <c r="I179" s="18">
        <v>0.3299171293871615</v>
      </c>
      <c r="J179" s="19" t="s">
        <v>27</v>
      </c>
      <c r="K179" s="19" t="s">
        <v>36</v>
      </c>
      <c r="L179" s="19" t="b">
        <v>0</v>
      </c>
      <c r="M179" s="19" t="s">
        <v>70</v>
      </c>
      <c r="N179" s="19" t="str">
        <f t="shared" si="3"/>
        <v>AZ</v>
      </c>
    </row>
    <row r="180" spans="1:14" ht="14.25" customHeight="1" x14ac:dyDescent="0.25">
      <c r="A180" s="44" t="s">
        <v>401</v>
      </c>
      <c r="B180" s="51">
        <v>76727616</v>
      </c>
      <c r="C180" s="47" t="s">
        <v>33</v>
      </c>
      <c r="D180" s="47" t="s">
        <v>24</v>
      </c>
      <c r="E180" s="47" t="s">
        <v>411</v>
      </c>
      <c r="F180" s="47" t="s">
        <v>412</v>
      </c>
      <c r="G180" s="17">
        <v>1993143</v>
      </c>
      <c r="H180" s="18">
        <v>6.0637303138751653E-2</v>
      </c>
      <c r="I180" s="18">
        <v>0.45822311983465736</v>
      </c>
      <c r="J180" s="19" t="s">
        <v>27</v>
      </c>
      <c r="K180" s="19" t="s">
        <v>36</v>
      </c>
      <c r="L180" s="19" t="b">
        <v>0</v>
      </c>
      <c r="M180" s="19" t="s">
        <v>70</v>
      </c>
      <c r="N180" s="19" t="str">
        <f t="shared" si="3"/>
        <v>AZ</v>
      </c>
    </row>
    <row r="181" spans="1:14" ht="14.25" customHeight="1" x14ac:dyDescent="0.25">
      <c r="A181" s="44" t="s">
        <v>401</v>
      </c>
      <c r="B181" s="48">
        <v>245100579</v>
      </c>
      <c r="C181" s="45" t="s">
        <v>39</v>
      </c>
      <c r="D181" s="45" t="s">
        <v>24</v>
      </c>
      <c r="E181" s="45" t="s">
        <v>310</v>
      </c>
      <c r="F181" s="45" t="s">
        <v>416</v>
      </c>
      <c r="G181" s="17">
        <v>1337228</v>
      </c>
      <c r="H181" s="18">
        <v>4.0682429510389667E-2</v>
      </c>
      <c r="I181" s="18">
        <v>0.58523035426164027</v>
      </c>
      <c r="J181" s="19" t="s">
        <v>27</v>
      </c>
      <c r="K181" s="19" t="s">
        <v>41</v>
      </c>
      <c r="L181" s="19" t="b">
        <v>0</v>
      </c>
      <c r="M181" s="19" t="s">
        <v>70</v>
      </c>
      <c r="N181" s="19" t="str">
        <f t="shared" si="3"/>
        <v>AZ</v>
      </c>
    </row>
    <row r="182" spans="1:14" ht="14.25" customHeight="1" x14ac:dyDescent="0.25">
      <c r="A182" s="44" t="s">
        <v>401</v>
      </c>
      <c r="B182" s="48">
        <v>53487755</v>
      </c>
      <c r="C182" s="45" t="s">
        <v>33</v>
      </c>
      <c r="D182" s="45" t="s">
        <v>24</v>
      </c>
      <c r="E182" s="45" t="s">
        <v>411</v>
      </c>
      <c r="F182" s="45" t="s">
        <v>418</v>
      </c>
      <c r="G182" s="17">
        <v>1251637</v>
      </c>
      <c r="H182" s="18">
        <v>3.8078498225504992E-2</v>
      </c>
      <c r="I182" s="18">
        <v>0.62330885248714529</v>
      </c>
      <c r="J182" s="19" t="s">
        <v>27</v>
      </c>
      <c r="K182" s="19" t="s">
        <v>60</v>
      </c>
      <c r="L182" s="19" t="b">
        <v>0</v>
      </c>
      <c r="M182" s="19" t="s">
        <v>70</v>
      </c>
      <c r="N182" s="19" t="str">
        <f t="shared" si="3"/>
        <v>AZ</v>
      </c>
    </row>
    <row r="183" spans="1:14" ht="14.25" customHeight="1" x14ac:dyDescent="0.25">
      <c r="A183" s="44" t="s">
        <v>401</v>
      </c>
      <c r="B183" s="51">
        <v>15410666</v>
      </c>
      <c r="C183" s="47" t="s">
        <v>33</v>
      </c>
      <c r="D183" s="47" t="s">
        <v>24</v>
      </c>
      <c r="E183" s="47" t="s">
        <v>422</v>
      </c>
      <c r="F183" s="47" t="s">
        <v>431</v>
      </c>
      <c r="G183" s="17">
        <v>710325</v>
      </c>
      <c r="H183" s="18">
        <v>2.1610186701121678E-2</v>
      </c>
      <c r="I183" s="18">
        <v>0.79819765277762378</v>
      </c>
      <c r="J183" s="19" t="s">
        <v>27</v>
      </c>
      <c r="K183" s="19" t="s">
        <v>60</v>
      </c>
      <c r="L183" s="19" t="b">
        <v>0</v>
      </c>
      <c r="M183" s="19" t="s">
        <v>70</v>
      </c>
      <c r="N183" s="19" t="str">
        <f t="shared" si="3"/>
        <v>AZ</v>
      </c>
    </row>
    <row r="184" spans="1:14" ht="14.25" customHeight="1" x14ac:dyDescent="0.25">
      <c r="A184" s="44" t="s">
        <v>401</v>
      </c>
      <c r="B184" s="51">
        <v>36193307</v>
      </c>
      <c r="C184" s="47" t="s">
        <v>33</v>
      </c>
      <c r="D184" s="47" t="s">
        <v>24</v>
      </c>
      <c r="E184" s="47" t="s">
        <v>174</v>
      </c>
      <c r="F184" s="47" t="s">
        <v>409</v>
      </c>
      <c r="G184" s="17">
        <v>2224264</v>
      </c>
      <c r="H184" s="18">
        <v>6.7668687308744188E-2</v>
      </c>
      <c r="I184" s="18">
        <v>0.3975858166959057</v>
      </c>
      <c r="J184" s="19" t="s">
        <v>27</v>
      </c>
      <c r="K184" s="19" t="s">
        <v>60</v>
      </c>
      <c r="L184" s="19" t="b">
        <v>0</v>
      </c>
      <c r="M184" s="19" t="s">
        <v>70</v>
      </c>
      <c r="N184" s="19" t="str">
        <f t="shared" si="3"/>
        <v>AZ</v>
      </c>
    </row>
    <row r="185" spans="1:14" ht="14.25" customHeight="1" x14ac:dyDescent="0.25">
      <c r="A185" s="44" t="s">
        <v>401</v>
      </c>
      <c r="B185" s="51">
        <v>144674214</v>
      </c>
      <c r="C185" s="47" t="s">
        <v>33</v>
      </c>
      <c r="D185" s="47" t="s">
        <v>24</v>
      </c>
      <c r="E185" s="47" t="s">
        <v>411</v>
      </c>
      <c r="F185" s="47" t="s">
        <v>414</v>
      </c>
      <c r="G185" s="17">
        <v>1477307</v>
      </c>
      <c r="H185" s="18">
        <v>4.4944046858654794E-2</v>
      </c>
      <c r="I185" s="18">
        <v>0.50316716669331218</v>
      </c>
      <c r="J185" s="19" t="s">
        <v>27</v>
      </c>
      <c r="K185" s="19" t="s">
        <v>41</v>
      </c>
      <c r="L185" s="19" t="b">
        <v>0</v>
      </c>
      <c r="M185" s="19" t="s">
        <v>70</v>
      </c>
      <c r="N185" s="19" t="str">
        <f t="shared" si="3"/>
        <v>AZ</v>
      </c>
    </row>
    <row r="186" spans="1:14" ht="14.25" customHeight="1" x14ac:dyDescent="0.25">
      <c r="A186" s="44" t="s">
        <v>401</v>
      </c>
      <c r="B186" s="48">
        <v>140307018</v>
      </c>
      <c r="C186" s="45" t="s">
        <v>33</v>
      </c>
      <c r="D186" s="45" t="s">
        <v>24</v>
      </c>
      <c r="E186" s="45" t="s">
        <v>321</v>
      </c>
      <c r="F186" s="45" t="s">
        <v>419</v>
      </c>
      <c r="G186" s="17">
        <v>1179208</v>
      </c>
      <c r="H186" s="18">
        <v>3.5874993896394314E-2</v>
      </c>
      <c r="I186" s="18">
        <v>0.65918384638353955</v>
      </c>
      <c r="J186" s="19" t="s">
        <v>27</v>
      </c>
      <c r="K186" s="19" t="s">
        <v>60</v>
      </c>
      <c r="L186" s="19" t="b">
        <v>0</v>
      </c>
      <c r="M186" s="19" t="s">
        <v>70</v>
      </c>
      <c r="N186" s="19" t="str">
        <f t="shared" si="3"/>
        <v>AZ</v>
      </c>
    </row>
    <row r="187" spans="1:14" ht="14.25" customHeight="1" x14ac:dyDescent="0.25">
      <c r="A187" s="44" t="s">
        <v>401</v>
      </c>
      <c r="B187" s="51">
        <v>15636636</v>
      </c>
      <c r="C187" s="47" t="s">
        <v>33</v>
      </c>
      <c r="D187" s="47" t="s">
        <v>24</v>
      </c>
      <c r="E187" s="47" t="s">
        <v>422</v>
      </c>
      <c r="F187" s="47" t="s">
        <v>423</v>
      </c>
      <c r="G187" s="17">
        <v>1081423</v>
      </c>
      <c r="H187" s="18">
        <v>3.2900085077798347E-2</v>
      </c>
      <c r="I187" s="18">
        <v>0.72774982837649582</v>
      </c>
      <c r="J187" s="19" t="s">
        <v>27</v>
      </c>
      <c r="K187" s="19" t="s">
        <v>60</v>
      </c>
      <c r="L187" s="19" t="b">
        <v>0</v>
      </c>
      <c r="M187" s="19" t="s">
        <v>70</v>
      </c>
      <c r="N187" s="19" t="str">
        <f t="shared" si="3"/>
        <v>AZ</v>
      </c>
    </row>
    <row r="188" spans="1:14" ht="14.25" customHeight="1" x14ac:dyDescent="0.25">
      <c r="A188" s="44" t="s">
        <v>401</v>
      </c>
      <c r="B188" s="51">
        <v>421897940</v>
      </c>
      <c r="C188" s="47" t="s">
        <v>74</v>
      </c>
      <c r="D188" s="47" t="s">
        <v>424</v>
      </c>
      <c r="E188" s="47" t="s">
        <v>425</v>
      </c>
      <c r="F188" s="47" t="s">
        <v>425</v>
      </c>
      <c r="G188" s="17">
        <v>887145</v>
      </c>
      <c r="H188" s="18">
        <v>2.6989573900632235E-2</v>
      </c>
      <c r="I188" s="18">
        <v>0.7547394022771281</v>
      </c>
      <c r="J188" s="19" t="s">
        <v>27</v>
      </c>
      <c r="K188" s="19" t="s">
        <v>60</v>
      </c>
      <c r="L188" s="19" t="b">
        <v>0</v>
      </c>
      <c r="M188" s="19" t="s">
        <v>70</v>
      </c>
      <c r="N188" s="19" t="str">
        <f t="shared" si="3"/>
        <v>AZ</v>
      </c>
    </row>
    <row r="189" spans="1:14" ht="14.25" customHeight="1" x14ac:dyDescent="0.25">
      <c r="A189" s="44" t="s">
        <v>401</v>
      </c>
      <c r="B189" s="48">
        <v>36114738</v>
      </c>
      <c r="C189" s="45" t="s">
        <v>33</v>
      </c>
      <c r="D189" s="45" t="s">
        <v>24</v>
      </c>
      <c r="E189" s="45" t="s">
        <v>174</v>
      </c>
      <c r="F189" s="45" t="s">
        <v>427</v>
      </c>
      <c r="G189" s="17">
        <v>718144</v>
      </c>
      <c r="H189" s="18">
        <v>2.1848063799373988E-2</v>
      </c>
      <c r="I189" s="18">
        <v>0.77658746607650209</v>
      </c>
      <c r="J189" s="19" t="s">
        <v>27</v>
      </c>
      <c r="K189" s="19" t="s">
        <v>60</v>
      </c>
      <c r="L189" s="19" t="b">
        <v>0</v>
      </c>
      <c r="M189" s="19" t="s">
        <v>70</v>
      </c>
      <c r="N189" s="19" t="str">
        <f t="shared" si="3"/>
        <v>AZ</v>
      </c>
    </row>
    <row r="190" spans="1:14" ht="14.25" customHeight="1" x14ac:dyDescent="0.25">
      <c r="A190" s="44" t="s">
        <v>401</v>
      </c>
      <c r="B190" s="51">
        <v>15408747</v>
      </c>
      <c r="C190" s="47" t="s">
        <v>33</v>
      </c>
      <c r="D190" s="47" t="s">
        <v>24</v>
      </c>
      <c r="E190" s="47" t="s">
        <v>422</v>
      </c>
      <c r="F190" s="47" t="s">
        <v>433</v>
      </c>
      <c r="G190" s="17">
        <v>224866</v>
      </c>
      <c r="H190" s="18">
        <v>6.8410885759820185E-3</v>
      </c>
      <c r="I190" s="18">
        <v>0.93053459371586478</v>
      </c>
      <c r="J190" s="19" t="s">
        <v>41</v>
      </c>
      <c r="K190" s="19" t="s">
        <v>41</v>
      </c>
      <c r="L190" s="19" t="b">
        <v>1</v>
      </c>
      <c r="M190" s="19" t="s">
        <v>37</v>
      </c>
      <c r="N190" s="19" t="str">
        <f t="shared" si="3"/>
        <v>BY</v>
      </c>
    </row>
    <row r="191" spans="1:14" ht="14.25" customHeight="1" x14ac:dyDescent="0.25">
      <c r="A191" s="44" t="s">
        <v>401</v>
      </c>
      <c r="B191" s="51">
        <v>342287690</v>
      </c>
      <c r="C191" s="47" t="s">
        <v>74</v>
      </c>
      <c r="D191" s="47" t="s">
        <v>307</v>
      </c>
      <c r="E191" s="47" t="s">
        <v>440</v>
      </c>
      <c r="F191" s="47" t="s">
        <v>441</v>
      </c>
      <c r="G191" s="17">
        <v>380709</v>
      </c>
      <c r="H191" s="18">
        <v>1.1582293413292977E-2</v>
      </c>
      <c r="I191" s="18">
        <v>0.86851380662225652</v>
      </c>
      <c r="J191" s="19" t="s">
        <v>41</v>
      </c>
      <c r="K191" s="19" t="s">
        <v>36</v>
      </c>
      <c r="L191" s="19" t="b">
        <v>0</v>
      </c>
      <c r="M191" s="19" t="s">
        <v>70</v>
      </c>
      <c r="N191" s="19" t="str">
        <f t="shared" si="3"/>
        <v>BZ</v>
      </c>
    </row>
    <row r="192" spans="1:14" ht="14.25" customHeight="1" x14ac:dyDescent="0.25">
      <c r="A192" s="44" t="s">
        <v>401</v>
      </c>
      <c r="B192" s="51">
        <v>15611753</v>
      </c>
      <c r="C192" s="47" t="s">
        <v>39</v>
      </c>
      <c r="D192" s="47" t="s">
        <v>24</v>
      </c>
      <c r="E192" s="47" t="s">
        <v>422</v>
      </c>
      <c r="F192" s="47" t="s">
        <v>437</v>
      </c>
      <c r="G192" s="17">
        <v>662360</v>
      </c>
      <c r="H192" s="18">
        <v>2.0150949584141001E-2</v>
      </c>
      <c r="I192" s="18">
        <v>0.8399053663509628</v>
      </c>
      <c r="J192" s="19" t="s">
        <v>41</v>
      </c>
      <c r="K192" s="19" t="s">
        <v>60</v>
      </c>
      <c r="L192" s="19" t="b">
        <v>0</v>
      </c>
      <c r="M192" s="19" t="s">
        <v>70</v>
      </c>
      <c r="N192" s="19" t="str">
        <f t="shared" si="3"/>
        <v>BZ</v>
      </c>
    </row>
    <row r="193" spans="1:14" ht="14.25" customHeight="1" x14ac:dyDescent="0.25">
      <c r="A193" s="44" t="s">
        <v>401</v>
      </c>
      <c r="B193" s="48">
        <v>400643275</v>
      </c>
      <c r="C193" s="45" t="s">
        <v>74</v>
      </c>
      <c r="D193" s="45" t="s">
        <v>424</v>
      </c>
      <c r="E193" s="45" t="s">
        <v>445</v>
      </c>
      <c r="F193" s="45" t="s">
        <v>446</v>
      </c>
      <c r="G193" s="17">
        <v>240360</v>
      </c>
      <c r="H193" s="18">
        <v>7.3124618667252412E-3</v>
      </c>
      <c r="I193" s="18">
        <v>0.90267912162231057</v>
      </c>
      <c r="J193" s="19" t="s">
        <v>41</v>
      </c>
      <c r="K193" s="19" t="s">
        <v>60</v>
      </c>
      <c r="L193" s="19" t="b">
        <v>0</v>
      </c>
      <c r="M193" s="19" t="s">
        <v>70</v>
      </c>
      <c r="N193" s="19" t="str">
        <f t="shared" si="3"/>
        <v>BZ</v>
      </c>
    </row>
    <row r="194" spans="1:14" ht="14.25" customHeight="1" x14ac:dyDescent="0.25">
      <c r="A194" s="44" t="s">
        <v>401</v>
      </c>
      <c r="B194" s="51">
        <v>318258703</v>
      </c>
      <c r="C194" s="47" t="s">
        <v>74</v>
      </c>
      <c r="D194" s="47" t="s">
        <v>402</v>
      </c>
      <c r="E194" s="47" t="s">
        <v>403</v>
      </c>
      <c r="F194" s="47" t="s">
        <v>450</v>
      </c>
      <c r="G194" s="17">
        <v>231765</v>
      </c>
      <c r="H194" s="18">
        <v>7.050976554092093E-3</v>
      </c>
      <c r="I194" s="18">
        <v>0.91679601240222286</v>
      </c>
      <c r="J194" s="19" t="s">
        <v>41</v>
      </c>
      <c r="K194" s="19" t="s">
        <v>60</v>
      </c>
      <c r="L194" s="19" t="b">
        <v>0</v>
      </c>
      <c r="M194" s="19" t="s">
        <v>70</v>
      </c>
      <c r="N194" s="19" t="str">
        <f t="shared" si="3"/>
        <v>BZ</v>
      </c>
    </row>
    <row r="195" spans="1:14" ht="14.25" customHeight="1" x14ac:dyDescent="0.25">
      <c r="A195" s="44" t="s">
        <v>401</v>
      </c>
      <c r="B195" s="51">
        <v>270826325</v>
      </c>
      <c r="C195" s="47" t="s">
        <v>33</v>
      </c>
      <c r="D195" s="47" t="s">
        <v>24</v>
      </c>
      <c r="E195" s="47" t="s">
        <v>310</v>
      </c>
      <c r="F195" s="47" t="s">
        <v>452</v>
      </c>
      <c r="G195" s="17">
        <v>207899</v>
      </c>
      <c r="H195" s="18">
        <v>6.3249022700545467E-3</v>
      </c>
      <c r="I195" s="18">
        <v>0.93685949598591933</v>
      </c>
      <c r="J195" s="19" t="s">
        <v>41</v>
      </c>
      <c r="K195" s="19" t="s">
        <v>60</v>
      </c>
      <c r="L195" s="19" t="b">
        <v>0</v>
      </c>
      <c r="M195" s="19" t="s">
        <v>70</v>
      </c>
      <c r="N195" s="19" t="str">
        <f t="shared" si="3"/>
        <v>BZ</v>
      </c>
    </row>
    <row r="196" spans="1:14" ht="14.25" customHeight="1" x14ac:dyDescent="0.25">
      <c r="A196" s="44" t="s">
        <v>401</v>
      </c>
      <c r="B196" s="48">
        <v>317382278</v>
      </c>
      <c r="C196" s="45" t="s">
        <v>33</v>
      </c>
      <c r="D196" s="45" t="s">
        <v>24</v>
      </c>
      <c r="E196" s="45" t="s">
        <v>310</v>
      </c>
      <c r="F196" s="45" t="s">
        <v>435</v>
      </c>
      <c r="G196" s="17">
        <v>708569</v>
      </c>
      <c r="H196" s="18">
        <v>2.1556763989198025E-2</v>
      </c>
      <c r="I196" s="18">
        <v>0.81975441676682181</v>
      </c>
      <c r="J196" s="19" t="s">
        <v>41</v>
      </c>
      <c r="K196" s="19" t="s">
        <v>60</v>
      </c>
      <c r="L196" s="19" t="b">
        <v>0</v>
      </c>
      <c r="M196" s="19" t="s">
        <v>70</v>
      </c>
      <c r="N196" s="19" t="str">
        <f t="shared" si="3"/>
        <v>BZ</v>
      </c>
    </row>
    <row r="197" spans="1:14" ht="14.25" customHeight="1" x14ac:dyDescent="0.25">
      <c r="A197" s="44" t="s">
        <v>401</v>
      </c>
      <c r="B197" s="51">
        <v>36284501</v>
      </c>
      <c r="C197" s="47" t="s">
        <v>33</v>
      </c>
      <c r="D197" s="47" t="s">
        <v>24</v>
      </c>
      <c r="E197" s="47" t="s">
        <v>174</v>
      </c>
      <c r="F197" s="47" t="s">
        <v>439</v>
      </c>
      <c r="G197" s="17">
        <v>559648</v>
      </c>
      <c r="H197" s="18">
        <v>1.7026146858000697E-2</v>
      </c>
      <c r="I197" s="18">
        <v>0.85693151320896355</v>
      </c>
      <c r="J197" s="19" t="s">
        <v>41</v>
      </c>
      <c r="K197" s="19" t="s">
        <v>36</v>
      </c>
      <c r="L197" s="19" t="b">
        <v>0</v>
      </c>
      <c r="M197" s="19" t="s">
        <v>70</v>
      </c>
      <c r="N197" s="19" t="str">
        <f t="shared" si="3"/>
        <v>BZ</v>
      </c>
    </row>
    <row r="198" spans="1:14" ht="14.25" customHeight="1" x14ac:dyDescent="0.25">
      <c r="A198" s="44" t="s">
        <v>401</v>
      </c>
      <c r="B198" s="51">
        <v>317382279</v>
      </c>
      <c r="C198" s="47" t="s">
        <v>39</v>
      </c>
      <c r="D198" s="47" t="s">
        <v>24</v>
      </c>
      <c r="E198" s="47" t="s">
        <v>310</v>
      </c>
      <c r="F198" s="47" t="s">
        <v>443</v>
      </c>
      <c r="G198" s="17">
        <v>340022</v>
      </c>
      <c r="H198" s="18">
        <v>1.0344474575002705E-2</v>
      </c>
      <c r="I198" s="18">
        <v>0.87885828119725917</v>
      </c>
      <c r="J198" s="19" t="s">
        <v>41</v>
      </c>
      <c r="K198" s="19" t="s">
        <v>41</v>
      </c>
      <c r="L198" s="19" t="b">
        <v>1</v>
      </c>
      <c r="M198" s="19" t="s">
        <v>70</v>
      </c>
      <c r="N198" s="19" t="str">
        <f t="shared" si="3"/>
        <v>BZ</v>
      </c>
    </row>
    <row r="199" spans="1:14" ht="14.25" customHeight="1" x14ac:dyDescent="0.25">
      <c r="A199" s="44" t="s">
        <v>401</v>
      </c>
      <c r="B199" s="48">
        <v>305324656</v>
      </c>
      <c r="C199" s="45" t="s">
        <v>74</v>
      </c>
      <c r="D199" s="45" t="s">
        <v>424</v>
      </c>
      <c r="E199" s="45" t="s">
        <v>403</v>
      </c>
      <c r="F199" s="45" t="s">
        <v>444</v>
      </c>
      <c r="G199" s="17">
        <v>292348</v>
      </c>
      <c r="H199" s="18">
        <v>8.8940905384148391E-3</v>
      </c>
      <c r="I199" s="18">
        <v>0.88775237173567401</v>
      </c>
      <c r="J199" s="19" t="s">
        <v>41</v>
      </c>
      <c r="K199" s="19" t="s">
        <v>41</v>
      </c>
      <c r="L199" s="19" t="b">
        <v>1</v>
      </c>
      <c r="M199" s="19" t="s">
        <v>70</v>
      </c>
      <c r="N199" s="19" t="str">
        <f t="shared" si="3"/>
        <v>BZ</v>
      </c>
    </row>
    <row r="200" spans="1:14" ht="14.25" customHeight="1" x14ac:dyDescent="0.25">
      <c r="A200" s="44" t="s">
        <v>401</v>
      </c>
      <c r="B200" s="51">
        <v>251009573</v>
      </c>
      <c r="C200" s="47" t="s">
        <v>33</v>
      </c>
      <c r="D200" s="47" t="s">
        <v>24</v>
      </c>
      <c r="E200" s="47" t="s">
        <v>34</v>
      </c>
      <c r="F200" s="47" t="s">
        <v>183</v>
      </c>
      <c r="G200" s="17">
        <v>250281</v>
      </c>
      <c r="H200" s="18">
        <v>7.6142880199112171E-3</v>
      </c>
      <c r="I200" s="18">
        <v>0.89536665975558527</v>
      </c>
      <c r="J200" s="19" t="s">
        <v>41</v>
      </c>
      <c r="K200" s="19" t="s">
        <v>60</v>
      </c>
      <c r="L200" s="19" t="b">
        <v>0</v>
      </c>
      <c r="M200" s="19" t="s">
        <v>70</v>
      </c>
      <c r="N200" s="19" t="str">
        <f t="shared" si="3"/>
        <v>BZ</v>
      </c>
    </row>
    <row r="201" spans="1:14" ht="14.25" customHeight="1" x14ac:dyDescent="0.25">
      <c r="A201" s="44" t="s">
        <v>401</v>
      </c>
      <c r="B201" s="48">
        <v>245104111</v>
      </c>
      <c r="C201" s="45" t="s">
        <v>39</v>
      </c>
      <c r="D201" s="45" t="s">
        <v>24</v>
      </c>
      <c r="E201" s="45" t="s">
        <v>448</v>
      </c>
      <c r="F201" s="45" t="s">
        <v>449</v>
      </c>
      <c r="G201" s="17">
        <v>232256</v>
      </c>
      <c r="H201" s="18">
        <v>7.0659142258201763E-3</v>
      </c>
      <c r="I201" s="18">
        <v>0.90974503584813071</v>
      </c>
      <c r="J201" s="19" t="s">
        <v>41</v>
      </c>
      <c r="K201" s="19" t="s">
        <v>60</v>
      </c>
      <c r="L201" s="19" t="b">
        <v>0</v>
      </c>
      <c r="M201" s="19" t="s">
        <v>70</v>
      </c>
      <c r="N201" s="19" t="str">
        <f t="shared" si="3"/>
        <v>BZ</v>
      </c>
    </row>
    <row r="202" spans="1:14" ht="14.25" customHeight="1" x14ac:dyDescent="0.25">
      <c r="A202" s="44" t="s">
        <v>401</v>
      </c>
      <c r="B202" s="51">
        <v>486537724</v>
      </c>
      <c r="C202" s="47" t="s">
        <v>74</v>
      </c>
      <c r="D202" s="47" t="s">
        <v>428</v>
      </c>
      <c r="E202" s="47" t="s">
        <v>403</v>
      </c>
      <c r="F202" s="47" t="s">
        <v>429</v>
      </c>
      <c r="G202" s="17">
        <v>226720</v>
      </c>
      <c r="H202" s="18">
        <v>6.8974927376599547E-3</v>
      </c>
      <c r="I202" s="18">
        <v>0.9236935051398828</v>
      </c>
      <c r="J202" s="19" t="s">
        <v>41</v>
      </c>
      <c r="K202" s="19" t="s">
        <v>60</v>
      </c>
      <c r="L202" s="19" t="b">
        <v>0</v>
      </c>
      <c r="M202" s="19" t="s">
        <v>70</v>
      </c>
      <c r="N202" s="19" t="str">
        <f t="shared" si="3"/>
        <v>BZ</v>
      </c>
    </row>
    <row r="203" spans="1:14" ht="14.25" customHeight="1" x14ac:dyDescent="0.25">
      <c r="A203" s="44" t="s">
        <v>401</v>
      </c>
      <c r="B203" s="48">
        <v>402601173</v>
      </c>
      <c r="C203" s="45" t="s">
        <v>74</v>
      </c>
      <c r="D203" s="45" t="s">
        <v>307</v>
      </c>
      <c r="E203" s="45" t="s">
        <v>453</v>
      </c>
      <c r="F203" s="45" t="s">
        <v>454</v>
      </c>
      <c r="G203" s="17">
        <v>195196</v>
      </c>
      <c r="H203" s="18">
        <v>5.938439451394991E-3</v>
      </c>
      <c r="I203" s="18">
        <v>0.94279793543731427</v>
      </c>
      <c r="J203" s="19" t="s">
        <v>41</v>
      </c>
      <c r="K203" s="19" t="s">
        <v>60</v>
      </c>
      <c r="L203" s="19" t="b">
        <v>0</v>
      </c>
      <c r="M203" s="19" t="s">
        <v>70</v>
      </c>
      <c r="N203" s="19" t="str">
        <f t="shared" si="3"/>
        <v>BZ</v>
      </c>
    </row>
    <row r="204" spans="1:14" ht="14.25" customHeight="1" x14ac:dyDescent="0.25">
      <c r="A204" s="44" t="s">
        <v>401</v>
      </c>
      <c r="B204" s="51">
        <v>59461329</v>
      </c>
      <c r="C204" s="47" t="s">
        <v>33</v>
      </c>
      <c r="D204" s="47" t="s">
        <v>24</v>
      </c>
      <c r="E204" s="47" t="s">
        <v>321</v>
      </c>
      <c r="F204" s="47" t="s">
        <v>456</v>
      </c>
      <c r="G204" s="17">
        <v>189311</v>
      </c>
      <c r="H204" s="18">
        <v>5.759400351354727E-3</v>
      </c>
      <c r="I204" s="18">
        <v>0.94855733578866896</v>
      </c>
      <c r="J204" s="19" t="s">
        <v>41</v>
      </c>
      <c r="K204" s="19" t="s">
        <v>60</v>
      </c>
      <c r="L204" s="19" t="b">
        <v>0</v>
      </c>
      <c r="M204" s="19" t="s">
        <v>70</v>
      </c>
      <c r="N204" s="19" t="str">
        <f t="shared" si="3"/>
        <v>BZ</v>
      </c>
    </row>
    <row r="205" spans="1:14" ht="14.25" customHeight="1" x14ac:dyDescent="0.25">
      <c r="A205" s="44" t="s">
        <v>401</v>
      </c>
      <c r="B205" s="51">
        <v>15412304</v>
      </c>
      <c r="C205" s="47" t="s">
        <v>33</v>
      </c>
      <c r="D205" s="47" t="s">
        <v>24</v>
      </c>
      <c r="E205" s="47" t="s">
        <v>422</v>
      </c>
      <c r="F205" s="47" t="s">
        <v>458</v>
      </c>
      <c r="G205" s="17">
        <v>14208</v>
      </c>
      <c r="H205" s="18">
        <v>4.3224936845744809E-4</v>
      </c>
      <c r="I205" s="18">
        <v>0.99650014306395385</v>
      </c>
      <c r="J205" s="19" t="s">
        <v>60</v>
      </c>
      <c r="K205" s="19" t="s">
        <v>60</v>
      </c>
      <c r="L205" s="19" t="b">
        <v>1</v>
      </c>
      <c r="M205" s="19" t="s">
        <v>28</v>
      </c>
      <c r="N205" s="19" t="str">
        <f t="shared" si="3"/>
        <v>CX</v>
      </c>
    </row>
    <row r="206" spans="1:14" ht="14.25" customHeight="1" x14ac:dyDescent="0.25">
      <c r="A206" s="44" t="s">
        <v>401</v>
      </c>
      <c r="B206" s="51">
        <v>14975655</v>
      </c>
      <c r="C206" s="47" t="s">
        <v>74</v>
      </c>
      <c r="D206" s="47" t="s">
        <v>307</v>
      </c>
      <c r="E206" s="47" t="s">
        <v>522</v>
      </c>
      <c r="F206" s="47" t="s">
        <v>549</v>
      </c>
      <c r="G206" s="17">
        <v>0</v>
      </c>
      <c r="H206" s="18">
        <v>0</v>
      </c>
      <c r="I206" s="18">
        <v>1</v>
      </c>
      <c r="J206" s="19" t="s">
        <v>60</v>
      </c>
      <c r="K206" s="19" t="s">
        <v>60</v>
      </c>
      <c r="L206" s="19" t="b">
        <v>1</v>
      </c>
      <c r="M206" s="19" t="s">
        <v>28</v>
      </c>
      <c r="N206" s="19" t="str">
        <f t="shared" si="3"/>
        <v>CX</v>
      </c>
    </row>
    <row r="207" spans="1:14" ht="14.25" customHeight="1" x14ac:dyDescent="0.25">
      <c r="A207" s="44" t="s">
        <v>401</v>
      </c>
      <c r="B207" s="51">
        <v>179165542</v>
      </c>
      <c r="C207" s="47" t="s">
        <v>33</v>
      </c>
      <c r="D207" s="47" t="s">
        <v>24</v>
      </c>
      <c r="E207" s="47" t="s">
        <v>226</v>
      </c>
      <c r="F207" s="47" t="s">
        <v>551</v>
      </c>
      <c r="G207" s="17">
        <v>0</v>
      </c>
      <c r="H207" s="18">
        <v>0</v>
      </c>
      <c r="I207" s="18">
        <v>1</v>
      </c>
      <c r="J207" s="19" t="s">
        <v>60</v>
      </c>
      <c r="K207" s="19" t="s">
        <v>114</v>
      </c>
      <c r="L207" s="19" t="b">
        <v>0</v>
      </c>
      <c r="M207" s="19" t="s">
        <v>28</v>
      </c>
      <c r="N207" s="19" t="str">
        <f t="shared" si="3"/>
        <v>CX</v>
      </c>
    </row>
    <row r="208" spans="1:14" ht="14.25" customHeight="1" x14ac:dyDescent="0.25">
      <c r="A208" s="44" t="s">
        <v>401</v>
      </c>
      <c r="B208" s="48">
        <v>317382280</v>
      </c>
      <c r="C208" s="45" t="s">
        <v>33</v>
      </c>
      <c r="D208" s="45" t="s">
        <v>24</v>
      </c>
      <c r="E208" s="45" t="s">
        <v>226</v>
      </c>
      <c r="F208" s="45" t="s">
        <v>460</v>
      </c>
      <c r="G208" s="17">
        <v>89331</v>
      </c>
      <c r="H208" s="18">
        <v>2.7177131428541873E-3</v>
      </c>
      <c r="I208" s="18">
        <v>0.97230963329232845</v>
      </c>
      <c r="J208" s="19" t="s">
        <v>60</v>
      </c>
      <c r="K208" s="19" t="s">
        <v>41</v>
      </c>
      <c r="L208" s="19" t="b">
        <v>0</v>
      </c>
      <c r="M208" s="19" t="s">
        <v>37</v>
      </c>
      <c r="N208" s="19" t="str">
        <f t="shared" si="3"/>
        <v>CY</v>
      </c>
    </row>
    <row r="209" spans="1:14" ht="14.25" customHeight="1" x14ac:dyDescent="0.25">
      <c r="A209" s="44" t="s">
        <v>401</v>
      </c>
      <c r="B209" s="48">
        <v>144846823</v>
      </c>
      <c r="C209" s="45" t="s">
        <v>33</v>
      </c>
      <c r="D209" s="45" t="s">
        <v>24</v>
      </c>
      <c r="E209" s="45" t="s">
        <v>422</v>
      </c>
      <c r="F209" s="45" t="s">
        <v>462</v>
      </c>
      <c r="G209" s="17">
        <v>51421</v>
      </c>
      <c r="H209" s="18">
        <v>1.5643788552541131E-3</v>
      </c>
      <c r="I209" s="18">
        <v>0.98065142547524087</v>
      </c>
      <c r="J209" s="19" t="s">
        <v>60</v>
      </c>
      <c r="K209" s="19" t="s">
        <v>60</v>
      </c>
      <c r="L209" s="19" t="b">
        <v>1</v>
      </c>
      <c r="M209" s="19" t="s">
        <v>37</v>
      </c>
      <c r="N209" s="19" t="str">
        <f t="shared" si="3"/>
        <v>CY</v>
      </c>
    </row>
    <row r="210" spans="1:14" ht="14.25" customHeight="1" x14ac:dyDescent="0.25">
      <c r="A210" s="44" t="s">
        <v>401</v>
      </c>
      <c r="B210" s="51">
        <v>144846825</v>
      </c>
      <c r="C210" s="47" t="s">
        <v>33</v>
      </c>
      <c r="D210" s="47" t="s">
        <v>24</v>
      </c>
      <c r="E210" s="47" t="s">
        <v>422</v>
      </c>
      <c r="F210" s="47" t="s">
        <v>464</v>
      </c>
      <c r="G210" s="17">
        <v>30640</v>
      </c>
      <c r="H210" s="18">
        <v>9.3215939256307786E-4</v>
      </c>
      <c r="I210" s="18">
        <v>0.99169763596894012</v>
      </c>
      <c r="J210" s="19" t="s">
        <v>60</v>
      </c>
      <c r="K210" s="19" t="s">
        <v>36</v>
      </c>
      <c r="L210" s="19" t="b">
        <v>0</v>
      </c>
      <c r="M210" s="19" t="s">
        <v>37</v>
      </c>
      <c r="N210" s="19" t="str">
        <f t="shared" si="3"/>
        <v>CY</v>
      </c>
    </row>
    <row r="211" spans="1:14" ht="14.25" customHeight="1" x14ac:dyDescent="0.25">
      <c r="A211" s="44" t="s">
        <v>401</v>
      </c>
      <c r="B211" s="48">
        <v>14820235</v>
      </c>
      <c r="C211" s="45" t="s">
        <v>33</v>
      </c>
      <c r="D211" s="45" t="s">
        <v>24</v>
      </c>
      <c r="E211" s="45" t="s">
        <v>34</v>
      </c>
      <c r="F211" s="45" t="s">
        <v>466</v>
      </c>
      <c r="G211" s="17">
        <v>6300</v>
      </c>
      <c r="H211" s="18">
        <v>1.9166462706094616E-4</v>
      </c>
      <c r="I211" s="18">
        <v>0.99932263286960143</v>
      </c>
      <c r="J211" s="19" t="s">
        <v>60</v>
      </c>
      <c r="K211" s="19" t="s">
        <v>60</v>
      </c>
      <c r="L211" s="19" t="b">
        <v>1</v>
      </c>
      <c r="M211" s="19" t="s">
        <v>37</v>
      </c>
      <c r="N211" s="19" t="str">
        <f t="shared" si="3"/>
        <v>CY</v>
      </c>
    </row>
    <row r="212" spans="1:14" ht="14.25" customHeight="1" x14ac:dyDescent="0.25">
      <c r="A212" s="44" t="s">
        <v>401</v>
      </c>
      <c r="B212" s="48">
        <v>342303148</v>
      </c>
      <c r="C212" s="45" t="s">
        <v>74</v>
      </c>
      <c r="D212" s="45" t="s">
        <v>307</v>
      </c>
      <c r="E212" s="45" t="s">
        <v>467</v>
      </c>
      <c r="F212" s="45" t="s">
        <v>468</v>
      </c>
      <c r="G212" s="17">
        <v>180930</v>
      </c>
      <c r="H212" s="18">
        <v>5.5044255514503154E-3</v>
      </c>
      <c r="I212" s="18">
        <v>0.95406176134011933</v>
      </c>
      <c r="J212" s="19" t="s">
        <v>60</v>
      </c>
      <c r="K212" s="19" t="s">
        <v>60</v>
      </c>
      <c r="L212" s="19" t="b">
        <v>1</v>
      </c>
      <c r="M212" s="19" t="s">
        <v>70</v>
      </c>
      <c r="N212" s="19" t="str">
        <f t="shared" si="3"/>
        <v>CZ</v>
      </c>
    </row>
    <row r="213" spans="1:14" ht="14.25" customHeight="1" x14ac:dyDescent="0.25">
      <c r="A213" s="44" t="s">
        <v>401</v>
      </c>
      <c r="B213" s="51">
        <v>321599484</v>
      </c>
      <c r="C213" s="47" t="s">
        <v>33</v>
      </c>
      <c r="D213" s="47" t="s">
        <v>24</v>
      </c>
      <c r="E213" s="47" t="s">
        <v>411</v>
      </c>
      <c r="F213" s="47" t="s">
        <v>470</v>
      </c>
      <c r="G213" s="17">
        <v>157264</v>
      </c>
      <c r="H213" s="18">
        <v>4.7844358587480372E-3</v>
      </c>
      <c r="I213" s="18">
        <v>0.95884619719886732</v>
      </c>
      <c r="J213" s="19" t="s">
        <v>60</v>
      </c>
      <c r="K213" s="19" t="s">
        <v>36</v>
      </c>
      <c r="L213" s="19" t="b">
        <v>0</v>
      </c>
      <c r="M213" s="19" t="s">
        <v>70</v>
      </c>
      <c r="N213" s="19" t="str">
        <f t="shared" si="3"/>
        <v>CZ</v>
      </c>
    </row>
    <row r="214" spans="1:14" ht="14.25" customHeight="1" x14ac:dyDescent="0.25">
      <c r="A214" s="44" t="s">
        <v>401</v>
      </c>
      <c r="B214" s="48">
        <v>391775468</v>
      </c>
      <c r="C214" s="45" t="s">
        <v>33</v>
      </c>
      <c r="D214" s="45">
        <v>0</v>
      </c>
      <c r="E214" s="45" t="s">
        <v>403</v>
      </c>
      <c r="F214" s="45" t="s">
        <v>472</v>
      </c>
      <c r="G214" s="17">
        <v>126086</v>
      </c>
      <c r="H214" s="18">
        <v>3.8359089154930883E-3</v>
      </c>
      <c r="I214" s="18">
        <v>0.96268210611436045</v>
      </c>
      <c r="J214" s="19" t="s">
        <v>60</v>
      </c>
      <c r="K214" s="19" t="s">
        <v>36</v>
      </c>
      <c r="L214" s="19" t="b">
        <v>0</v>
      </c>
      <c r="M214" s="19" t="s">
        <v>70</v>
      </c>
      <c r="N214" s="19" t="str">
        <f t="shared" si="3"/>
        <v>CZ</v>
      </c>
    </row>
    <row r="215" spans="1:14" ht="14.25" customHeight="1" x14ac:dyDescent="0.25">
      <c r="A215" s="44" t="s">
        <v>401</v>
      </c>
      <c r="B215" s="48">
        <v>54101441</v>
      </c>
      <c r="C215" s="45" t="s">
        <v>33</v>
      </c>
      <c r="D215" s="45" t="s">
        <v>24</v>
      </c>
      <c r="E215" s="45" t="s">
        <v>422</v>
      </c>
      <c r="F215" s="45" t="s">
        <v>474</v>
      </c>
      <c r="G215" s="17">
        <v>124583</v>
      </c>
      <c r="H215" s="18">
        <v>3.7901832116085483E-3</v>
      </c>
      <c r="I215" s="18">
        <v>0.96647228932596896</v>
      </c>
      <c r="J215" s="19" t="s">
        <v>60</v>
      </c>
      <c r="K215" s="19" t="s">
        <v>60</v>
      </c>
      <c r="L215" s="19" t="b">
        <v>1</v>
      </c>
      <c r="M215" s="19" t="s">
        <v>70</v>
      </c>
      <c r="N215" s="19" t="str">
        <f t="shared" si="3"/>
        <v>CZ</v>
      </c>
    </row>
    <row r="216" spans="1:14" ht="14.25" customHeight="1" x14ac:dyDescent="0.25">
      <c r="A216" s="44" t="s">
        <v>401</v>
      </c>
      <c r="B216" s="51">
        <v>113114411</v>
      </c>
      <c r="C216" s="47" t="s">
        <v>33</v>
      </c>
      <c r="D216" s="47" t="s">
        <v>24</v>
      </c>
      <c r="E216" s="47" t="s">
        <v>422</v>
      </c>
      <c r="F216" s="47" t="s">
        <v>476</v>
      </c>
      <c r="G216" s="17">
        <v>102542</v>
      </c>
      <c r="H216" s="18">
        <v>3.1196308235053238E-3</v>
      </c>
      <c r="I216" s="18">
        <v>0.96959192014947426</v>
      </c>
      <c r="J216" s="19" t="s">
        <v>60</v>
      </c>
      <c r="K216" s="19" t="s">
        <v>60</v>
      </c>
      <c r="L216" s="19" t="b">
        <v>1</v>
      </c>
      <c r="M216" s="19" t="s">
        <v>70</v>
      </c>
      <c r="N216" s="19" t="str">
        <f t="shared" si="3"/>
        <v>CZ</v>
      </c>
    </row>
    <row r="217" spans="1:14" ht="14.25" customHeight="1" x14ac:dyDescent="0.25">
      <c r="A217" s="44" t="s">
        <v>401</v>
      </c>
      <c r="B217" s="51">
        <v>365841321</v>
      </c>
      <c r="C217" s="47" t="s">
        <v>74</v>
      </c>
      <c r="D217" s="47" t="s">
        <v>307</v>
      </c>
      <c r="E217" s="47" t="s">
        <v>310</v>
      </c>
      <c r="F217" s="47" t="s">
        <v>477</v>
      </c>
      <c r="G217" s="17">
        <v>82471</v>
      </c>
      <c r="H217" s="18">
        <v>2.5090116600544905E-3</v>
      </c>
      <c r="I217" s="18">
        <v>0.97481864495238291</v>
      </c>
      <c r="J217" s="19" t="s">
        <v>60</v>
      </c>
      <c r="K217" s="19" t="s">
        <v>60</v>
      </c>
      <c r="L217" s="19" t="b">
        <v>1</v>
      </c>
      <c r="M217" s="19" t="s">
        <v>70</v>
      </c>
      <c r="N217" s="19" t="str">
        <f t="shared" si="3"/>
        <v>CZ</v>
      </c>
    </row>
    <row r="218" spans="1:14" ht="14.25" customHeight="1" x14ac:dyDescent="0.25">
      <c r="A218" s="44" t="s">
        <v>401</v>
      </c>
      <c r="B218" s="51">
        <v>144846826</v>
      </c>
      <c r="C218" s="47" t="s">
        <v>33</v>
      </c>
      <c r="D218" s="47" t="s">
        <v>24</v>
      </c>
      <c r="E218" s="47" t="s">
        <v>422</v>
      </c>
      <c r="F218" s="47" t="s">
        <v>479</v>
      </c>
      <c r="G218" s="17">
        <v>76417</v>
      </c>
      <c r="H218" s="18">
        <v>2.3248310803359244E-3</v>
      </c>
      <c r="I218" s="18">
        <v>0.97714347603271878</v>
      </c>
      <c r="J218" s="19" t="s">
        <v>60</v>
      </c>
      <c r="K218" s="19" t="s">
        <v>60</v>
      </c>
      <c r="L218" s="19" t="b">
        <v>1</v>
      </c>
      <c r="M218" s="19" t="s">
        <v>70</v>
      </c>
      <c r="N218" s="19" t="str">
        <f t="shared" si="3"/>
        <v>CZ</v>
      </c>
    </row>
    <row r="219" spans="1:14" ht="14.25" customHeight="1" x14ac:dyDescent="0.25">
      <c r="A219" s="44" t="s">
        <v>401</v>
      </c>
      <c r="B219" s="48">
        <v>400647848</v>
      </c>
      <c r="C219" s="45" t="s">
        <v>74</v>
      </c>
      <c r="D219" s="45" t="s">
        <v>424</v>
      </c>
      <c r="E219" s="45" t="s">
        <v>445</v>
      </c>
      <c r="F219" s="45" t="s">
        <v>481</v>
      </c>
      <c r="G219" s="17">
        <v>63885</v>
      </c>
      <c r="H219" s="18">
        <v>1.943570587268023E-3</v>
      </c>
      <c r="I219" s="18">
        <v>0.9790870466199868</v>
      </c>
      <c r="J219" s="19" t="s">
        <v>60</v>
      </c>
      <c r="K219" s="19" t="s">
        <v>60</v>
      </c>
      <c r="L219" s="19" t="b">
        <v>1</v>
      </c>
      <c r="M219" s="19" t="s">
        <v>70</v>
      </c>
      <c r="N219" s="19" t="str">
        <f t="shared" si="3"/>
        <v>CZ</v>
      </c>
    </row>
    <row r="220" spans="1:14" ht="14.25" customHeight="1" x14ac:dyDescent="0.25">
      <c r="A220" s="44" t="s">
        <v>401</v>
      </c>
      <c r="B220" s="48">
        <v>75389188</v>
      </c>
      <c r="C220" s="45" t="s">
        <v>33</v>
      </c>
      <c r="D220" s="45" t="s">
        <v>24</v>
      </c>
      <c r="E220" s="45" t="s">
        <v>30</v>
      </c>
      <c r="F220" s="45" t="s">
        <v>483</v>
      </c>
      <c r="G220" s="17">
        <v>47743</v>
      </c>
      <c r="H220" s="18">
        <v>1.4524832205985321E-3</v>
      </c>
      <c r="I220" s="18">
        <v>0.98210390869583941</v>
      </c>
      <c r="J220" s="19" t="s">
        <v>60</v>
      </c>
      <c r="K220" s="19" t="s">
        <v>60</v>
      </c>
      <c r="L220" s="19" t="b">
        <v>1</v>
      </c>
      <c r="M220" s="19" t="s">
        <v>70</v>
      </c>
      <c r="N220" s="19" t="str">
        <f t="shared" si="3"/>
        <v>CZ</v>
      </c>
    </row>
    <row r="221" spans="1:14" ht="14.25" customHeight="1" x14ac:dyDescent="0.25">
      <c r="A221" s="44" t="s">
        <v>401</v>
      </c>
      <c r="B221" s="51">
        <v>144846830</v>
      </c>
      <c r="C221" s="47" t="s">
        <v>33</v>
      </c>
      <c r="D221" s="47" t="s">
        <v>24</v>
      </c>
      <c r="E221" s="47" t="s">
        <v>422</v>
      </c>
      <c r="F221" s="47" t="s">
        <v>485</v>
      </c>
      <c r="G221" s="17">
        <v>44869</v>
      </c>
      <c r="H221" s="18">
        <v>1.365047643110729E-3</v>
      </c>
      <c r="I221" s="18">
        <v>0.98346895633895015</v>
      </c>
      <c r="J221" s="19" t="s">
        <v>60</v>
      </c>
      <c r="K221" s="19" t="s">
        <v>60</v>
      </c>
      <c r="L221" s="19" t="b">
        <v>1</v>
      </c>
      <c r="M221" s="19" t="s">
        <v>70</v>
      </c>
      <c r="N221" s="19" t="str">
        <f t="shared" si="3"/>
        <v>CZ</v>
      </c>
    </row>
    <row r="222" spans="1:14" ht="14.25" customHeight="1" x14ac:dyDescent="0.25">
      <c r="A222" s="44" t="s">
        <v>401</v>
      </c>
      <c r="B222" s="51">
        <v>145118310</v>
      </c>
      <c r="C222" s="47" t="s">
        <v>33</v>
      </c>
      <c r="D222" s="47" t="s">
        <v>24</v>
      </c>
      <c r="E222" s="47" t="s">
        <v>422</v>
      </c>
      <c r="F222" s="47" t="s">
        <v>487</v>
      </c>
      <c r="G222" s="17">
        <v>44631</v>
      </c>
      <c r="H222" s="18">
        <v>1.3578069794217601E-3</v>
      </c>
      <c r="I222" s="18">
        <v>0.98482676331837193</v>
      </c>
      <c r="J222" s="19" t="s">
        <v>60</v>
      </c>
      <c r="K222" s="19" t="s">
        <v>60</v>
      </c>
      <c r="L222" s="19" t="b">
        <v>1</v>
      </c>
      <c r="M222" s="19" t="s">
        <v>70</v>
      </c>
      <c r="N222" s="19" t="str">
        <f t="shared" si="3"/>
        <v>CZ</v>
      </c>
    </row>
    <row r="223" spans="1:14" ht="14.25" customHeight="1" x14ac:dyDescent="0.25">
      <c r="A223" s="44" t="s">
        <v>401</v>
      </c>
      <c r="B223" s="51">
        <v>144846827</v>
      </c>
      <c r="C223" s="47" t="s">
        <v>33</v>
      </c>
      <c r="D223" s="47" t="s">
        <v>24</v>
      </c>
      <c r="E223" s="47" t="s">
        <v>422</v>
      </c>
      <c r="F223" s="47" t="s">
        <v>489</v>
      </c>
      <c r="G223" s="17">
        <v>42449</v>
      </c>
      <c r="H223" s="18">
        <v>1.2914240879539846E-3</v>
      </c>
      <c r="I223" s="18">
        <v>0.98611818740632595</v>
      </c>
      <c r="J223" s="19" t="s">
        <v>60</v>
      </c>
      <c r="K223" s="19" t="s">
        <v>60</v>
      </c>
      <c r="L223" s="19" t="b">
        <v>1</v>
      </c>
      <c r="M223" s="19" t="s">
        <v>70</v>
      </c>
      <c r="N223" s="19" t="str">
        <f t="shared" si="3"/>
        <v>CZ</v>
      </c>
    </row>
    <row r="224" spans="1:14" ht="14.25" customHeight="1" x14ac:dyDescent="0.25">
      <c r="A224" s="44" t="s">
        <v>401</v>
      </c>
      <c r="B224" s="51">
        <v>113114720</v>
      </c>
      <c r="C224" s="47" t="s">
        <v>33</v>
      </c>
      <c r="D224" s="47" t="s">
        <v>24</v>
      </c>
      <c r="E224" s="47" t="s">
        <v>422</v>
      </c>
      <c r="F224" s="47" t="s">
        <v>491</v>
      </c>
      <c r="G224" s="17">
        <v>40834</v>
      </c>
      <c r="H224" s="18">
        <v>1.2422910129216945E-3</v>
      </c>
      <c r="I224" s="18">
        <v>0.98736047841924768</v>
      </c>
      <c r="J224" s="19" t="s">
        <v>60</v>
      </c>
      <c r="K224" s="19" t="s">
        <v>60</v>
      </c>
      <c r="L224" s="19" t="b">
        <v>1</v>
      </c>
      <c r="M224" s="19" t="s">
        <v>70</v>
      </c>
      <c r="N224" s="19" t="str">
        <f t="shared" si="3"/>
        <v>CZ</v>
      </c>
    </row>
    <row r="225" spans="1:14" ht="14.25" customHeight="1" x14ac:dyDescent="0.25">
      <c r="A225" s="44" t="s">
        <v>401</v>
      </c>
      <c r="B225" s="48">
        <v>113253906</v>
      </c>
      <c r="C225" s="45" t="s">
        <v>33</v>
      </c>
      <c r="D225" s="45" t="s">
        <v>24</v>
      </c>
      <c r="E225" s="45" t="s">
        <v>422</v>
      </c>
      <c r="F225" s="45" t="s">
        <v>493</v>
      </c>
      <c r="G225" s="17">
        <v>40303</v>
      </c>
      <c r="H225" s="18">
        <v>1.2261364229265576E-3</v>
      </c>
      <c r="I225" s="18">
        <v>0.98858661484217425</v>
      </c>
      <c r="J225" s="19" t="s">
        <v>60</v>
      </c>
      <c r="K225" s="19" t="s">
        <v>60</v>
      </c>
      <c r="L225" s="19" t="b">
        <v>1</v>
      </c>
      <c r="M225" s="19" t="s">
        <v>70</v>
      </c>
      <c r="N225" s="19" t="str">
        <f t="shared" si="3"/>
        <v>CZ</v>
      </c>
    </row>
    <row r="226" spans="1:14" ht="14.25" customHeight="1" x14ac:dyDescent="0.25">
      <c r="A226" s="44" t="s">
        <v>401</v>
      </c>
      <c r="B226" s="51">
        <v>144846828</v>
      </c>
      <c r="C226" s="47" t="s">
        <v>33</v>
      </c>
      <c r="D226" s="47" t="s">
        <v>24</v>
      </c>
      <c r="E226" s="47" t="s">
        <v>422</v>
      </c>
      <c r="F226" s="47" t="s">
        <v>495</v>
      </c>
      <c r="G226" s="17">
        <v>38717</v>
      </c>
      <c r="H226" s="18">
        <v>1.1778856136378812E-3</v>
      </c>
      <c r="I226" s="18">
        <v>0.9897645004558121</v>
      </c>
      <c r="J226" s="19" t="s">
        <v>60</v>
      </c>
      <c r="K226" s="19" t="s">
        <v>60</v>
      </c>
      <c r="L226" s="19" t="b">
        <v>1</v>
      </c>
      <c r="M226" s="19" t="s">
        <v>70</v>
      </c>
      <c r="N226" s="19" t="str">
        <f t="shared" si="3"/>
        <v>CZ</v>
      </c>
    </row>
    <row r="227" spans="1:14" ht="14.25" customHeight="1" x14ac:dyDescent="0.25">
      <c r="A227" s="44" t="s">
        <v>401</v>
      </c>
      <c r="B227" s="51">
        <v>337479528</v>
      </c>
      <c r="C227" s="47" t="s">
        <v>33</v>
      </c>
      <c r="D227" s="47" t="s">
        <v>24</v>
      </c>
      <c r="E227" s="47" t="s">
        <v>310</v>
      </c>
      <c r="F227" s="47" t="s">
        <v>497</v>
      </c>
      <c r="G227" s="17">
        <v>32902</v>
      </c>
      <c r="H227" s="18">
        <v>1.0009761205649604E-3</v>
      </c>
      <c r="I227" s="18">
        <v>0.99076547657637704</v>
      </c>
      <c r="J227" s="19" t="s">
        <v>60</v>
      </c>
      <c r="K227" s="19" t="s">
        <v>36</v>
      </c>
      <c r="L227" s="19" t="b">
        <v>0</v>
      </c>
      <c r="M227" s="19" t="s">
        <v>70</v>
      </c>
      <c r="N227" s="19" t="str">
        <f t="shared" si="3"/>
        <v>CZ</v>
      </c>
    </row>
    <row r="228" spans="1:14" ht="14.25" customHeight="1" x14ac:dyDescent="0.25">
      <c r="A228" s="44" t="s">
        <v>401</v>
      </c>
      <c r="B228" s="51">
        <v>144703037</v>
      </c>
      <c r="C228" s="47" t="s">
        <v>33</v>
      </c>
      <c r="D228" s="47" t="s">
        <v>24</v>
      </c>
      <c r="E228" s="47" t="s">
        <v>422</v>
      </c>
      <c r="F228" s="47" t="s">
        <v>499</v>
      </c>
      <c r="G228" s="17">
        <v>29366</v>
      </c>
      <c r="H228" s="18">
        <v>8.9340054575741987E-4</v>
      </c>
      <c r="I228" s="18">
        <v>0.99259103651469749</v>
      </c>
      <c r="J228" s="19" t="s">
        <v>60</v>
      </c>
      <c r="K228" s="19" t="s">
        <v>41</v>
      </c>
      <c r="L228" s="19" t="b">
        <v>0</v>
      </c>
      <c r="M228" s="19" t="s">
        <v>70</v>
      </c>
      <c r="N228" s="19" t="str">
        <f t="shared" si="3"/>
        <v>CZ</v>
      </c>
    </row>
    <row r="229" spans="1:14" ht="14.25" customHeight="1" x14ac:dyDescent="0.25">
      <c r="A229" s="44" t="s">
        <v>401</v>
      </c>
      <c r="B229" s="51">
        <v>279535770</v>
      </c>
      <c r="C229" s="47" t="s">
        <v>74</v>
      </c>
      <c r="D229" s="47" t="s">
        <v>307</v>
      </c>
      <c r="E229" s="47" t="s">
        <v>310</v>
      </c>
      <c r="F229" s="47" t="s">
        <v>500</v>
      </c>
      <c r="G229" s="17">
        <v>27202</v>
      </c>
      <c r="H229" s="18">
        <v>8.275652675098186E-4</v>
      </c>
      <c r="I229" s="18">
        <v>0.99341860178220731</v>
      </c>
      <c r="J229" s="19" t="s">
        <v>60</v>
      </c>
      <c r="K229" s="19" t="s">
        <v>60</v>
      </c>
      <c r="L229" s="19" t="b">
        <v>1</v>
      </c>
      <c r="M229" s="19" t="s">
        <v>70</v>
      </c>
      <c r="N229" s="19" t="str">
        <f t="shared" si="3"/>
        <v>CZ</v>
      </c>
    </row>
    <row r="230" spans="1:14" ht="14.25" customHeight="1" x14ac:dyDescent="0.25">
      <c r="A230" s="44" t="s">
        <v>401</v>
      </c>
      <c r="B230" s="51">
        <v>144846819</v>
      </c>
      <c r="C230" s="47" t="s">
        <v>33</v>
      </c>
      <c r="D230" s="47" t="s">
        <v>24</v>
      </c>
      <c r="E230" s="47" t="s">
        <v>422</v>
      </c>
      <c r="F230" s="47" t="s">
        <v>502</v>
      </c>
      <c r="G230" s="17">
        <v>26645</v>
      </c>
      <c r="H230" s="18">
        <v>8.1061968064109692E-4</v>
      </c>
      <c r="I230" s="18">
        <v>0.99422922146284842</v>
      </c>
      <c r="J230" s="19" t="s">
        <v>60</v>
      </c>
      <c r="K230" s="19" t="s">
        <v>60</v>
      </c>
      <c r="L230" s="19" t="b">
        <v>1</v>
      </c>
      <c r="M230" s="19" t="s">
        <v>70</v>
      </c>
      <c r="N230" s="19" t="str">
        <f t="shared" si="3"/>
        <v>CZ</v>
      </c>
    </row>
    <row r="231" spans="1:14" ht="14.25" customHeight="1" x14ac:dyDescent="0.25">
      <c r="A231" s="44" t="s">
        <v>401</v>
      </c>
      <c r="B231" s="51">
        <v>293440823</v>
      </c>
      <c r="C231" s="47" t="s">
        <v>74</v>
      </c>
      <c r="D231" s="47" t="s">
        <v>307</v>
      </c>
      <c r="E231" s="47" t="s">
        <v>503</v>
      </c>
      <c r="F231" s="47" t="s">
        <v>504</v>
      </c>
      <c r="G231" s="17">
        <v>24381</v>
      </c>
      <c r="H231" s="18">
        <v>7.4174210672586164E-4</v>
      </c>
      <c r="I231" s="18">
        <v>0.99497096356957426</v>
      </c>
      <c r="J231" s="19" t="s">
        <v>60</v>
      </c>
      <c r="K231" s="19" t="s">
        <v>60</v>
      </c>
      <c r="L231" s="19" t="b">
        <v>1</v>
      </c>
      <c r="M231" s="19" t="s">
        <v>70</v>
      </c>
      <c r="N231" s="19" t="str">
        <f t="shared" si="3"/>
        <v>CZ</v>
      </c>
    </row>
    <row r="232" spans="1:14" ht="14.25" customHeight="1" x14ac:dyDescent="0.25">
      <c r="A232" s="44" t="s">
        <v>401</v>
      </c>
      <c r="B232" s="48">
        <v>179152869</v>
      </c>
      <c r="C232" s="45" t="s">
        <v>33</v>
      </c>
      <c r="D232" s="45" t="s">
        <v>24</v>
      </c>
      <c r="E232" s="45" t="s">
        <v>30</v>
      </c>
      <c r="F232" s="45" t="s">
        <v>506</v>
      </c>
      <c r="G232" s="17">
        <v>21767</v>
      </c>
      <c r="H232" s="18">
        <v>6.622164979739071E-4</v>
      </c>
      <c r="I232" s="18">
        <v>0.9956331800675482</v>
      </c>
      <c r="J232" s="19" t="s">
        <v>60</v>
      </c>
      <c r="K232" s="19" t="s">
        <v>60</v>
      </c>
      <c r="L232" s="19" t="b">
        <v>1</v>
      </c>
      <c r="M232" s="19" t="s">
        <v>70</v>
      </c>
      <c r="N232" s="19" t="str">
        <f t="shared" si="3"/>
        <v>CZ</v>
      </c>
    </row>
    <row r="233" spans="1:14" ht="14.25" customHeight="1" x14ac:dyDescent="0.25">
      <c r="A233" s="44" t="s">
        <v>401</v>
      </c>
      <c r="B233" s="51">
        <v>295986672</v>
      </c>
      <c r="C233" s="47" t="s">
        <v>74</v>
      </c>
      <c r="D233" s="47" t="s">
        <v>307</v>
      </c>
      <c r="E233" s="47" t="s">
        <v>507</v>
      </c>
      <c r="F233" s="47" t="s">
        <v>508</v>
      </c>
      <c r="G233" s="17">
        <v>14289</v>
      </c>
      <c r="H233" s="18">
        <v>4.347136279482317E-4</v>
      </c>
      <c r="I233" s="18">
        <v>0.99606789369549642</v>
      </c>
      <c r="J233" s="19" t="s">
        <v>60</v>
      </c>
      <c r="K233" s="19" t="s">
        <v>60</v>
      </c>
      <c r="L233" s="19" t="b">
        <v>1</v>
      </c>
      <c r="M233" s="19" t="s">
        <v>70</v>
      </c>
      <c r="N233" s="19" t="str">
        <f t="shared" si="3"/>
        <v>CZ</v>
      </c>
    </row>
    <row r="234" spans="1:14" ht="14.25" customHeight="1" x14ac:dyDescent="0.25">
      <c r="A234" s="44" t="s">
        <v>401</v>
      </c>
      <c r="B234" s="51">
        <v>16253396</v>
      </c>
      <c r="C234" s="47" t="s">
        <v>33</v>
      </c>
      <c r="D234" s="47" t="s">
        <v>24</v>
      </c>
      <c r="E234" s="47" t="s">
        <v>30</v>
      </c>
      <c r="F234" s="47" t="s">
        <v>510</v>
      </c>
      <c r="G234" s="17">
        <v>13545</v>
      </c>
      <c r="H234" s="18">
        <v>4.1207894818103425E-4</v>
      </c>
      <c r="I234" s="18">
        <v>0.99691222201213492</v>
      </c>
      <c r="J234" s="19" t="s">
        <v>60</v>
      </c>
      <c r="K234" s="19" t="s">
        <v>60</v>
      </c>
      <c r="L234" s="19" t="b">
        <v>1</v>
      </c>
      <c r="M234" s="19" t="s">
        <v>70</v>
      </c>
      <c r="N234" s="19" t="str">
        <f t="shared" si="3"/>
        <v>CZ</v>
      </c>
    </row>
    <row r="235" spans="1:14" ht="14.25" customHeight="1" x14ac:dyDescent="0.25">
      <c r="A235" s="44" t="s">
        <v>401</v>
      </c>
      <c r="B235" s="51">
        <v>304908383</v>
      </c>
      <c r="C235" s="47" t="s">
        <v>74</v>
      </c>
      <c r="D235" s="47" t="s">
        <v>307</v>
      </c>
      <c r="E235" s="47" t="s">
        <v>511</v>
      </c>
      <c r="F235" s="47" t="s">
        <v>511</v>
      </c>
      <c r="G235" s="17">
        <v>13090</v>
      </c>
      <c r="H235" s="18">
        <v>3.9823650289329922E-4</v>
      </c>
      <c r="I235" s="18">
        <v>0.9973104585150282</v>
      </c>
      <c r="J235" s="19" t="s">
        <v>60</v>
      </c>
      <c r="K235" s="19" t="s">
        <v>60</v>
      </c>
      <c r="L235" s="19" t="b">
        <v>1</v>
      </c>
      <c r="M235" s="19" t="s">
        <v>70</v>
      </c>
      <c r="N235" s="19" t="str">
        <f t="shared" si="3"/>
        <v>CZ</v>
      </c>
    </row>
    <row r="236" spans="1:14" ht="14.25" customHeight="1" x14ac:dyDescent="0.25">
      <c r="A236" s="44" t="s">
        <v>401</v>
      </c>
      <c r="B236" s="51">
        <v>68996999</v>
      </c>
      <c r="C236" s="47" t="s">
        <v>33</v>
      </c>
      <c r="D236" s="47" t="s">
        <v>24</v>
      </c>
      <c r="E236" s="47" t="s">
        <v>30</v>
      </c>
      <c r="F236" s="47" t="s">
        <v>65</v>
      </c>
      <c r="G236" s="17">
        <v>12006</v>
      </c>
      <c r="H236" s="18">
        <v>3.6525801785614596E-4</v>
      </c>
      <c r="I236" s="18">
        <v>0.99767571653288434</v>
      </c>
      <c r="J236" s="19" t="s">
        <v>60</v>
      </c>
      <c r="K236" s="19" t="s">
        <v>60</v>
      </c>
      <c r="L236" s="19" t="b">
        <v>1</v>
      </c>
      <c r="M236" s="19" t="s">
        <v>70</v>
      </c>
      <c r="N236" s="19" t="str">
        <f t="shared" si="3"/>
        <v>CZ</v>
      </c>
    </row>
    <row r="237" spans="1:14" ht="14.25" customHeight="1" x14ac:dyDescent="0.25">
      <c r="A237" s="44" t="s">
        <v>401</v>
      </c>
      <c r="B237" s="51">
        <v>144700681</v>
      </c>
      <c r="C237" s="47" t="s">
        <v>33</v>
      </c>
      <c r="D237" s="47" t="s">
        <v>24</v>
      </c>
      <c r="E237" s="47" t="s">
        <v>411</v>
      </c>
      <c r="F237" s="47" t="s">
        <v>513</v>
      </c>
      <c r="G237" s="17">
        <v>11440</v>
      </c>
      <c r="H237" s="18">
        <v>3.4803862437733716E-4</v>
      </c>
      <c r="I237" s="18">
        <v>0.99802375515726172</v>
      </c>
      <c r="J237" s="19" t="s">
        <v>60</v>
      </c>
      <c r="K237" s="19" t="s">
        <v>60</v>
      </c>
      <c r="L237" s="19" t="b">
        <v>1</v>
      </c>
      <c r="M237" s="19" t="s">
        <v>70</v>
      </c>
      <c r="N237" s="19" t="str">
        <f t="shared" si="3"/>
        <v>CZ</v>
      </c>
    </row>
    <row r="238" spans="1:14" ht="14.25" customHeight="1" x14ac:dyDescent="0.25">
      <c r="A238" s="44" t="s">
        <v>401</v>
      </c>
      <c r="B238" s="51">
        <v>323108094</v>
      </c>
      <c r="C238" s="47" t="s">
        <v>33</v>
      </c>
      <c r="D238" s="47" t="s">
        <v>307</v>
      </c>
      <c r="E238" s="47" t="s">
        <v>310</v>
      </c>
      <c r="F238" s="47" t="s">
        <v>514</v>
      </c>
      <c r="G238" s="17">
        <v>11237</v>
      </c>
      <c r="H238" s="18">
        <v>3.4186276417204001E-4</v>
      </c>
      <c r="I238" s="18">
        <v>0.99836561792143375</v>
      </c>
      <c r="J238" s="19" t="s">
        <v>60</v>
      </c>
      <c r="K238" s="19" t="s">
        <v>114</v>
      </c>
      <c r="L238" s="19" t="b">
        <v>0</v>
      </c>
      <c r="M238" s="19" t="s">
        <v>70</v>
      </c>
      <c r="N238" s="19" t="str">
        <f t="shared" si="3"/>
        <v>CZ</v>
      </c>
    </row>
    <row r="239" spans="1:14" ht="14.25" customHeight="1" x14ac:dyDescent="0.25">
      <c r="A239" s="44" t="s">
        <v>401</v>
      </c>
      <c r="B239" s="48">
        <v>297281873</v>
      </c>
      <c r="C239" s="47" t="s">
        <v>74</v>
      </c>
      <c r="D239" s="47" t="s">
        <v>307</v>
      </c>
      <c r="E239" s="47" t="s">
        <v>515</v>
      </c>
      <c r="F239" s="47" t="s">
        <v>516</v>
      </c>
      <c r="G239" s="17">
        <v>9408</v>
      </c>
      <c r="H239" s="18">
        <v>2.8621917641101291E-4</v>
      </c>
      <c r="I239" s="18">
        <v>0.99865183709784477</v>
      </c>
      <c r="J239" s="19" t="s">
        <v>60</v>
      </c>
      <c r="K239" s="19" t="s">
        <v>60</v>
      </c>
      <c r="L239" s="19" t="b">
        <v>1</v>
      </c>
      <c r="M239" s="19" t="s">
        <v>70</v>
      </c>
      <c r="N239" s="19" t="str">
        <f t="shared" si="3"/>
        <v>CZ</v>
      </c>
    </row>
    <row r="240" spans="1:14" ht="14.25" customHeight="1" x14ac:dyDescent="0.25">
      <c r="A240" s="44" t="s">
        <v>401</v>
      </c>
      <c r="B240" s="51">
        <v>377313137</v>
      </c>
      <c r="C240" s="47" t="s">
        <v>74</v>
      </c>
      <c r="D240" s="47" t="s">
        <v>307</v>
      </c>
      <c r="E240" s="47" t="s">
        <v>511</v>
      </c>
      <c r="F240" s="47" t="s">
        <v>518</v>
      </c>
      <c r="G240" s="17">
        <v>8515</v>
      </c>
      <c r="H240" s="18">
        <v>2.5905147609904072E-4</v>
      </c>
      <c r="I240" s="18">
        <v>0.99891088857394383</v>
      </c>
      <c r="J240" s="19" t="s">
        <v>60</v>
      </c>
      <c r="K240" s="19" t="s">
        <v>60</v>
      </c>
      <c r="L240" s="19" t="b">
        <v>1</v>
      </c>
      <c r="M240" s="19" t="s">
        <v>70</v>
      </c>
      <c r="N240" s="19" t="str">
        <f t="shared" si="3"/>
        <v>CZ</v>
      </c>
    </row>
    <row r="241" spans="1:14" ht="14.25" customHeight="1" x14ac:dyDescent="0.25">
      <c r="A241" s="44" t="s">
        <v>401</v>
      </c>
      <c r="B241" s="48">
        <v>377310607</v>
      </c>
      <c r="C241" s="47" t="s">
        <v>74</v>
      </c>
      <c r="D241" s="47" t="s">
        <v>307</v>
      </c>
      <c r="E241" s="47" t="s">
        <v>467</v>
      </c>
      <c r="F241" s="47" t="s">
        <v>519</v>
      </c>
      <c r="G241" s="17">
        <v>7234</v>
      </c>
      <c r="H241" s="18">
        <v>2.2007966859664835E-4</v>
      </c>
      <c r="I241" s="18">
        <v>0.99913096824254044</v>
      </c>
      <c r="J241" s="19" t="s">
        <v>60</v>
      </c>
      <c r="K241" s="19" t="s">
        <v>60</v>
      </c>
      <c r="L241" s="19" t="b">
        <v>1</v>
      </c>
      <c r="M241" s="19" t="s">
        <v>70</v>
      </c>
      <c r="N241" s="19" t="str">
        <f t="shared" si="3"/>
        <v>CZ</v>
      </c>
    </row>
    <row r="242" spans="1:14" ht="14.25" customHeight="1" x14ac:dyDescent="0.25">
      <c r="A242" s="44" t="s">
        <v>401</v>
      </c>
      <c r="B242" s="51">
        <v>323108096</v>
      </c>
      <c r="C242" s="47" t="s">
        <v>33</v>
      </c>
      <c r="D242" s="47" t="s">
        <v>307</v>
      </c>
      <c r="E242" s="47" t="s">
        <v>310</v>
      </c>
      <c r="F242" s="47" t="s">
        <v>520</v>
      </c>
      <c r="G242" s="17">
        <v>5425</v>
      </c>
      <c r="H242" s="18">
        <v>1.6504453996914808E-4</v>
      </c>
      <c r="I242" s="18">
        <v>0.99948767740957056</v>
      </c>
      <c r="J242" s="19" t="s">
        <v>60</v>
      </c>
      <c r="K242" s="19" t="s">
        <v>60</v>
      </c>
      <c r="L242" s="19" t="b">
        <v>1</v>
      </c>
      <c r="M242" s="19" t="s">
        <v>70</v>
      </c>
      <c r="N242" s="19" t="str">
        <f t="shared" si="3"/>
        <v>CZ</v>
      </c>
    </row>
    <row r="243" spans="1:14" ht="14.25" customHeight="1" x14ac:dyDescent="0.25">
      <c r="A243" s="44" t="s">
        <v>401</v>
      </c>
      <c r="B243" s="51">
        <v>190984112</v>
      </c>
      <c r="C243" s="47" t="s">
        <v>33</v>
      </c>
      <c r="D243" s="47" t="s">
        <v>24</v>
      </c>
      <c r="E243" s="47" t="s">
        <v>522</v>
      </c>
      <c r="F243" s="47" t="s">
        <v>523</v>
      </c>
      <c r="G243" s="17">
        <v>4690</v>
      </c>
      <c r="H243" s="18">
        <v>1.4268366681203769E-4</v>
      </c>
      <c r="I243" s="18">
        <v>0.99963036107638259</v>
      </c>
      <c r="J243" s="19" t="s">
        <v>60</v>
      </c>
      <c r="K243" s="19" t="s">
        <v>60</v>
      </c>
      <c r="L243" s="19" t="b">
        <v>1</v>
      </c>
      <c r="M243" s="19" t="s">
        <v>70</v>
      </c>
      <c r="N243" s="19" t="str">
        <f t="shared" si="3"/>
        <v>CZ</v>
      </c>
    </row>
    <row r="244" spans="1:14" ht="14.25" customHeight="1" x14ac:dyDescent="0.25">
      <c r="A244" s="44" t="s">
        <v>401</v>
      </c>
      <c r="B244" s="51">
        <v>336216367</v>
      </c>
      <c r="C244" s="47" t="s">
        <v>33</v>
      </c>
      <c r="D244" s="47" t="s">
        <v>24</v>
      </c>
      <c r="E244" s="47" t="s">
        <v>321</v>
      </c>
      <c r="F244" s="47" t="s">
        <v>545</v>
      </c>
      <c r="G244" s="17">
        <v>4175</v>
      </c>
      <c r="H244" s="18">
        <v>1.2701584412372225E-4</v>
      </c>
      <c r="I244" s="18">
        <v>0.99975737692050626</v>
      </c>
      <c r="J244" s="19" t="s">
        <v>60</v>
      </c>
      <c r="K244" s="19">
        <v>0</v>
      </c>
      <c r="L244" s="19" t="b">
        <v>0</v>
      </c>
      <c r="M244" s="19" t="s">
        <v>70</v>
      </c>
      <c r="N244" s="19" t="str">
        <f t="shared" si="3"/>
        <v>CZ</v>
      </c>
    </row>
    <row r="245" spans="1:14" ht="14.25" customHeight="1" x14ac:dyDescent="0.25">
      <c r="A245" s="44" t="s">
        <v>401</v>
      </c>
      <c r="B245" s="51">
        <v>376702122</v>
      </c>
      <c r="C245" s="47" t="s">
        <v>74</v>
      </c>
      <c r="D245" s="47" t="s">
        <v>307</v>
      </c>
      <c r="E245" s="47" t="s">
        <v>511</v>
      </c>
      <c r="F245" s="47" t="s">
        <v>525</v>
      </c>
      <c r="G245" s="17">
        <v>3164</v>
      </c>
      <c r="H245" s="18">
        <v>9.6258234923941844E-5</v>
      </c>
      <c r="I245" s="18">
        <v>0.99985363515543024</v>
      </c>
      <c r="J245" s="19" t="s">
        <v>60</v>
      </c>
      <c r="K245" s="19">
        <v>0</v>
      </c>
      <c r="L245" s="19" t="b">
        <v>0</v>
      </c>
      <c r="M245" s="19" t="s">
        <v>70</v>
      </c>
      <c r="N245" s="19" t="str">
        <f t="shared" si="3"/>
        <v>CZ</v>
      </c>
    </row>
    <row r="246" spans="1:14" ht="14.25" customHeight="1" x14ac:dyDescent="0.25">
      <c r="A246" s="44" t="s">
        <v>401</v>
      </c>
      <c r="B246" s="48">
        <v>376702121</v>
      </c>
      <c r="C246" s="47" t="s">
        <v>74</v>
      </c>
      <c r="D246" s="47" t="s">
        <v>307</v>
      </c>
      <c r="E246" s="47" t="s">
        <v>511</v>
      </c>
      <c r="F246" s="47" t="s">
        <v>526</v>
      </c>
      <c r="G246" s="17">
        <v>2729</v>
      </c>
      <c r="H246" s="18">
        <v>8.3024248769733664E-5</v>
      </c>
      <c r="I246" s="18">
        <v>0.99993665940419996</v>
      </c>
      <c r="J246" s="19" t="s">
        <v>60</v>
      </c>
      <c r="K246" s="19" t="s">
        <v>60</v>
      </c>
      <c r="L246" s="19" t="b">
        <v>1</v>
      </c>
      <c r="M246" s="19" t="s">
        <v>70</v>
      </c>
      <c r="N246" s="19" t="str">
        <f t="shared" si="3"/>
        <v>CZ</v>
      </c>
    </row>
    <row r="247" spans="1:14" ht="14.25" customHeight="1" x14ac:dyDescent="0.25">
      <c r="A247" s="44" t="s">
        <v>401</v>
      </c>
      <c r="B247" s="51">
        <v>191273769</v>
      </c>
      <c r="C247" s="47" t="s">
        <v>33</v>
      </c>
      <c r="D247" s="47" t="s">
        <v>24</v>
      </c>
      <c r="E247" s="47" t="s">
        <v>522</v>
      </c>
      <c r="F247" s="47" t="s">
        <v>528</v>
      </c>
      <c r="G247" s="17">
        <v>1460</v>
      </c>
      <c r="H247" s="18">
        <v>4.4417516747457363E-5</v>
      </c>
      <c r="I247" s="18">
        <v>0.9999810769209474</v>
      </c>
      <c r="J247" s="19" t="s">
        <v>60</v>
      </c>
      <c r="K247" s="19">
        <v>0</v>
      </c>
      <c r="L247" s="19" t="b">
        <v>0</v>
      </c>
      <c r="M247" s="19" t="s">
        <v>70</v>
      </c>
      <c r="N247" s="19" t="str">
        <f t="shared" si="3"/>
        <v>CZ</v>
      </c>
    </row>
    <row r="248" spans="1:14" ht="14.25" customHeight="1" x14ac:dyDescent="0.25">
      <c r="A248" s="44" t="s">
        <v>401</v>
      </c>
      <c r="B248" s="48">
        <v>144846822</v>
      </c>
      <c r="C248" s="47" t="s">
        <v>33</v>
      </c>
      <c r="D248" s="47" t="s">
        <v>24</v>
      </c>
      <c r="E248" s="47" t="s">
        <v>422</v>
      </c>
      <c r="F248" s="47" t="s">
        <v>530</v>
      </c>
      <c r="G248" s="17">
        <v>622</v>
      </c>
      <c r="H248" s="18">
        <v>1.8923079052683892E-5</v>
      </c>
      <c r="I248" s="18">
        <v>1</v>
      </c>
      <c r="J248" s="19" t="s">
        <v>60</v>
      </c>
      <c r="K248" s="19" t="s">
        <v>114</v>
      </c>
      <c r="L248" s="19" t="b">
        <v>0</v>
      </c>
      <c r="M248" s="19" t="s">
        <v>70</v>
      </c>
      <c r="N248" s="19" t="str">
        <f t="shared" si="3"/>
        <v>CZ</v>
      </c>
    </row>
    <row r="249" spans="1:14" ht="14.25" customHeight="1" x14ac:dyDescent="0.25">
      <c r="A249" s="44" t="s">
        <v>401</v>
      </c>
      <c r="B249" s="48">
        <v>55879801</v>
      </c>
      <c r="C249" s="47" t="s">
        <v>33</v>
      </c>
      <c r="D249" s="47" t="s">
        <v>24</v>
      </c>
      <c r="E249" s="47" t="s">
        <v>553</v>
      </c>
      <c r="F249" s="47" t="s">
        <v>554</v>
      </c>
      <c r="G249" s="17">
        <v>0</v>
      </c>
      <c r="H249" s="18">
        <v>0</v>
      </c>
      <c r="I249" s="18">
        <v>1</v>
      </c>
      <c r="J249" s="19" t="s">
        <v>60</v>
      </c>
      <c r="K249" s="19" t="s">
        <v>114</v>
      </c>
      <c r="L249" s="19" t="b">
        <v>0</v>
      </c>
      <c r="M249" s="19" t="s">
        <v>70</v>
      </c>
      <c r="N249" s="19" t="str">
        <f t="shared" si="3"/>
        <v>CZ</v>
      </c>
    </row>
    <row r="250" spans="1:14" ht="14.25" customHeight="1" x14ac:dyDescent="0.25">
      <c r="A250" s="44" t="s">
        <v>401</v>
      </c>
      <c r="B250" s="48">
        <v>386604740</v>
      </c>
      <c r="C250" s="47" t="s">
        <v>33</v>
      </c>
      <c r="D250" s="47" t="s">
        <v>24</v>
      </c>
      <c r="E250" s="47" t="s">
        <v>411</v>
      </c>
      <c r="F250" s="47" t="s">
        <v>547</v>
      </c>
      <c r="G250" s="17">
        <v>0</v>
      </c>
      <c r="H250" s="18">
        <v>0</v>
      </c>
      <c r="I250" s="18">
        <v>1</v>
      </c>
      <c r="J250" s="19" t="s">
        <v>60</v>
      </c>
      <c r="K250" s="19" t="s">
        <v>60</v>
      </c>
      <c r="L250" s="19" t="b">
        <v>1</v>
      </c>
      <c r="M250" s="19" t="s">
        <v>70</v>
      </c>
      <c r="N250" s="19" t="str">
        <f t="shared" si="3"/>
        <v>CZ</v>
      </c>
    </row>
    <row r="251" spans="1:14" ht="14.25" customHeight="1" x14ac:dyDescent="0.25">
      <c r="A251" s="44" t="s">
        <v>401</v>
      </c>
      <c r="B251" s="51">
        <v>144846820</v>
      </c>
      <c r="C251" s="47" t="s">
        <v>33</v>
      </c>
      <c r="D251" s="47" t="s">
        <v>24</v>
      </c>
      <c r="E251" s="47" t="s">
        <v>422</v>
      </c>
      <c r="F251" s="47" t="s">
        <v>556</v>
      </c>
      <c r="G251" s="17">
        <v>0</v>
      </c>
      <c r="H251" s="18">
        <v>0</v>
      </c>
      <c r="I251" s="18">
        <v>1</v>
      </c>
      <c r="J251" s="19" t="s">
        <v>60</v>
      </c>
      <c r="K251" s="19">
        <v>0</v>
      </c>
      <c r="L251" s="19" t="b">
        <v>0</v>
      </c>
      <c r="M251" s="19" t="s">
        <v>70</v>
      </c>
      <c r="N251" s="19" t="str">
        <f t="shared" si="3"/>
        <v>CZ</v>
      </c>
    </row>
    <row r="252" spans="1:14" ht="14.25" customHeight="1" x14ac:dyDescent="0.25">
      <c r="A252" s="44" t="s">
        <v>401</v>
      </c>
      <c r="B252" s="48">
        <v>144846818</v>
      </c>
      <c r="C252" s="47" t="s">
        <v>33</v>
      </c>
      <c r="D252" s="47" t="s">
        <v>24</v>
      </c>
      <c r="E252" s="47" t="s">
        <v>422</v>
      </c>
      <c r="F252" s="47" t="s">
        <v>532</v>
      </c>
      <c r="G252" s="17">
        <v>0</v>
      </c>
      <c r="H252" s="18">
        <v>0</v>
      </c>
      <c r="I252" s="18">
        <v>1</v>
      </c>
      <c r="J252" s="19" t="s">
        <v>60</v>
      </c>
      <c r="K252" s="19" t="s">
        <v>41</v>
      </c>
      <c r="L252" s="19" t="b">
        <v>0</v>
      </c>
      <c r="M252" s="19" t="s">
        <v>70</v>
      </c>
      <c r="N252" s="19" t="str">
        <f t="shared" si="3"/>
        <v>CZ</v>
      </c>
    </row>
    <row r="253" spans="1:14" ht="14.25" customHeight="1" x14ac:dyDescent="0.25">
      <c r="A253" s="44" t="s">
        <v>401</v>
      </c>
      <c r="B253" s="51">
        <v>144846829</v>
      </c>
      <c r="C253" s="47" t="s">
        <v>33</v>
      </c>
      <c r="D253" s="47" t="s">
        <v>24</v>
      </c>
      <c r="E253" s="47" t="s">
        <v>422</v>
      </c>
      <c r="F253" s="47" t="s">
        <v>558</v>
      </c>
      <c r="G253" s="17">
        <v>0</v>
      </c>
      <c r="H253" s="18">
        <v>0</v>
      </c>
      <c r="I253" s="18">
        <v>1</v>
      </c>
      <c r="J253" s="19" t="s">
        <v>60</v>
      </c>
      <c r="K253" s="19" t="s">
        <v>60</v>
      </c>
      <c r="L253" s="19" t="b">
        <v>1</v>
      </c>
      <c r="M253" s="19" t="s">
        <v>70</v>
      </c>
      <c r="N253" s="19" t="str">
        <f t="shared" si="3"/>
        <v>CZ</v>
      </c>
    </row>
    <row r="254" spans="1:14" ht="14.25" customHeight="1" x14ac:dyDescent="0.25">
      <c r="A254" s="44" t="s">
        <v>401</v>
      </c>
      <c r="B254" s="51">
        <v>144846821</v>
      </c>
      <c r="C254" s="47" t="s">
        <v>33</v>
      </c>
      <c r="D254" s="47" t="s">
        <v>24</v>
      </c>
      <c r="E254" s="47" t="s">
        <v>422</v>
      </c>
      <c r="F254" s="47" t="s">
        <v>560</v>
      </c>
      <c r="G254" s="17">
        <v>0</v>
      </c>
      <c r="H254" s="18">
        <v>0</v>
      </c>
      <c r="I254" s="18">
        <v>1</v>
      </c>
      <c r="J254" s="19" t="s">
        <v>60</v>
      </c>
      <c r="K254" s="19" t="s">
        <v>60</v>
      </c>
      <c r="L254" s="19" t="b">
        <v>1</v>
      </c>
      <c r="M254" s="19" t="s">
        <v>70</v>
      </c>
      <c r="N254" s="19" t="str">
        <f t="shared" si="3"/>
        <v>CZ</v>
      </c>
    </row>
    <row r="255" spans="1:14" ht="14.25" customHeight="1" x14ac:dyDescent="0.25">
      <c r="A255" s="44" t="s">
        <v>401</v>
      </c>
      <c r="B255" s="48">
        <v>245106315</v>
      </c>
      <c r="C255" s="47" t="s">
        <v>33</v>
      </c>
      <c r="D255" s="47" t="s">
        <v>24</v>
      </c>
      <c r="E255" s="47" t="s">
        <v>310</v>
      </c>
      <c r="F255" s="47" t="s">
        <v>562</v>
      </c>
      <c r="G255" s="17">
        <v>0</v>
      </c>
      <c r="H255" s="18">
        <v>0</v>
      </c>
      <c r="I255" s="18">
        <v>1</v>
      </c>
      <c r="J255" s="19" t="s">
        <v>60</v>
      </c>
      <c r="K255" s="19" t="s">
        <v>60</v>
      </c>
      <c r="L255" s="19" t="b">
        <v>1</v>
      </c>
      <c r="M255" s="19" t="s">
        <v>70</v>
      </c>
      <c r="N255" s="19" t="str">
        <f t="shared" si="3"/>
        <v>CZ</v>
      </c>
    </row>
    <row r="256" spans="1:14" ht="14.25" customHeight="1" x14ac:dyDescent="0.25">
      <c r="A256" s="44" t="s">
        <v>401</v>
      </c>
      <c r="B256" s="51">
        <v>15610170</v>
      </c>
      <c r="C256" s="47" t="s">
        <v>33</v>
      </c>
      <c r="D256" s="47" t="s">
        <v>24</v>
      </c>
      <c r="E256" s="47" t="s">
        <v>118</v>
      </c>
      <c r="F256" s="47" t="s">
        <v>534</v>
      </c>
      <c r="G256" s="17">
        <v>0</v>
      </c>
      <c r="H256" s="18">
        <v>0</v>
      </c>
      <c r="I256" s="18">
        <v>1</v>
      </c>
      <c r="J256" s="19" t="s">
        <v>60</v>
      </c>
      <c r="K256" s="19" t="s">
        <v>114</v>
      </c>
      <c r="L256" s="19" t="b">
        <v>0</v>
      </c>
      <c r="M256" s="19" t="s">
        <v>70</v>
      </c>
      <c r="N256" s="19" t="str">
        <f t="shared" si="3"/>
        <v>CZ</v>
      </c>
    </row>
    <row r="257" spans="1:14" ht="14.25" customHeight="1" x14ac:dyDescent="0.25">
      <c r="A257" s="44" t="s">
        <v>401</v>
      </c>
      <c r="B257" s="48">
        <v>67020285</v>
      </c>
      <c r="C257" s="47" t="s">
        <v>33</v>
      </c>
      <c r="D257" s="47" t="s">
        <v>24</v>
      </c>
      <c r="E257" s="47" t="s">
        <v>30</v>
      </c>
      <c r="F257" s="47" t="s">
        <v>563</v>
      </c>
      <c r="G257" s="17">
        <v>0</v>
      </c>
      <c r="H257" s="18">
        <v>0</v>
      </c>
      <c r="I257" s="18">
        <v>1</v>
      </c>
      <c r="J257" s="19" t="s">
        <v>60</v>
      </c>
      <c r="K257" s="19" t="s">
        <v>60</v>
      </c>
      <c r="L257" s="19" t="b">
        <v>1</v>
      </c>
      <c r="M257" s="19" t="s">
        <v>70</v>
      </c>
      <c r="N257" s="19" t="str">
        <f t="shared" si="3"/>
        <v>CZ</v>
      </c>
    </row>
    <row r="258" spans="1:14" ht="14.25" customHeight="1" x14ac:dyDescent="0.25">
      <c r="A258" s="44" t="s">
        <v>401</v>
      </c>
      <c r="B258" s="48">
        <v>17637853</v>
      </c>
      <c r="C258" s="47" t="s">
        <v>74</v>
      </c>
      <c r="D258" s="47" t="s">
        <v>536</v>
      </c>
      <c r="E258" s="47" t="s">
        <v>30</v>
      </c>
      <c r="F258" s="47" t="s">
        <v>537</v>
      </c>
      <c r="G258" s="17">
        <v>0</v>
      </c>
      <c r="H258" s="18">
        <v>0</v>
      </c>
      <c r="I258" s="18">
        <v>1</v>
      </c>
      <c r="J258" s="19" t="s">
        <v>60</v>
      </c>
      <c r="K258" s="19" t="s">
        <v>60</v>
      </c>
      <c r="L258" s="19" t="b">
        <v>1</v>
      </c>
      <c r="M258" s="19" t="s">
        <v>70</v>
      </c>
      <c r="N258" s="19" t="str">
        <f t="shared" si="3"/>
        <v>CZ</v>
      </c>
    </row>
    <row r="259" spans="1:14" ht="14.25" customHeight="1" x14ac:dyDescent="0.25">
      <c r="A259" s="44" t="s">
        <v>401</v>
      </c>
      <c r="B259" s="51">
        <v>15610170</v>
      </c>
      <c r="C259" s="47" t="s">
        <v>33</v>
      </c>
      <c r="D259" s="47" t="s">
        <v>24</v>
      </c>
      <c r="E259" s="47" t="s">
        <v>118</v>
      </c>
      <c r="F259" s="47" t="s">
        <v>534</v>
      </c>
      <c r="G259" s="17">
        <v>0</v>
      </c>
      <c r="H259" s="18">
        <v>0</v>
      </c>
      <c r="I259" s="18">
        <v>1</v>
      </c>
      <c r="J259" s="19" t="s">
        <v>60</v>
      </c>
      <c r="K259" s="19">
        <v>0</v>
      </c>
      <c r="L259" s="19" t="b">
        <v>0</v>
      </c>
      <c r="M259" s="19" t="s">
        <v>70</v>
      </c>
      <c r="N259" s="19" t="str">
        <f t="shared" si="3"/>
        <v>CZ</v>
      </c>
    </row>
    <row r="260" spans="1:14" ht="14.25" customHeight="1" x14ac:dyDescent="0.25">
      <c r="A260" s="44" t="s">
        <v>401</v>
      </c>
      <c r="B260" s="48">
        <v>15633801</v>
      </c>
      <c r="C260" s="47" t="s">
        <v>33</v>
      </c>
      <c r="D260" s="47" t="s">
        <v>24</v>
      </c>
      <c r="E260" s="47" t="s">
        <v>226</v>
      </c>
      <c r="F260" s="47" t="s">
        <v>564</v>
      </c>
      <c r="G260" s="17">
        <v>0</v>
      </c>
      <c r="H260" s="18">
        <v>0</v>
      </c>
      <c r="I260" s="18">
        <v>1</v>
      </c>
      <c r="J260" s="19" t="s">
        <v>60</v>
      </c>
      <c r="K260" s="19" t="s">
        <v>114</v>
      </c>
      <c r="L260" s="19" t="b">
        <v>0</v>
      </c>
      <c r="M260" s="19" t="s">
        <v>70</v>
      </c>
      <c r="N260" s="19" t="str">
        <f t="shared" si="3"/>
        <v>CZ</v>
      </c>
    </row>
    <row r="261" spans="1:14" ht="14.25" customHeight="1" x14ac:dyDescent="0.25">
      <c r="A261" s="44" t="s">
        <v>401</v>
      </c>
      <c r="B261" s="51">
        <v>120573587</v>
      </c>
      <c r="C261" s="47" t="s">
        <v>33</v>
      </c>
      <c r="D261" s="47" t="s">
        <v>24</v>
      </c>
      <c r="E261" s="47" t="s">
        <v>226</v>
      </c>
      <c r="F261" s="47" t="s">
        <v>566</v>
      </c>
      <c r="G261" s="17">
        <v>0</v>
      </c>
      <c r="H261" s="18">
        <v>0</v>
      </c>
      <c r="I261" s="18">
        <v>1</v>
      </c>
      <c r="J261" s="19" t="s">
        <v>60</v>
      </c>
      <c r="K261" s="19" t="s">
        <v>114</v>
      </c>
      <c r="L261" s="19" t="b">
        <v>0</v>
      </c>
      <c r="M261" s="19" t="s">
        <v>70</v>
      </c>
      <c r="N261" s="19" t="str">
        <f t="shared" si="3"/>
        <v>CZ</v>
      </c>
    </row>
    <row r="262" spans="1:14" ht="14.25" customHeight="1" x14ac:dyDescent="0.25">
      <c r="A262" s="44" t="s">
        <v>401</v>
      </c>
      <c r="B262" s="48">
        <v>47269536</v>
      </c>
      <c r="C262" s="47" t="s">
        <v>33</v>
      </c>
      <c r="D262" s="47" t="s">
        <v>24</v>
      </c>
      <c r="E262" s="47" t="s">
        <v>226</v>
      </c>
      <c r="F262" s="47" t="s">
        <v>568</v>
      </c>
      <c r="G262" s="17">
        <v>0</v>
      </c>
      <c r="H262" s="18">
        <v>0</v>
      </c>
      <c r="I262" s="18">
        <v>1</v>
      </c>
      <c r="J262" s="19" t="s">
        <v>60</v>
      </c>
      <c r="K262" s="19" t="s">
        <v>114</v>
      </c>
      <c r="L262" s="19" t="b">
        <v>0</v>
      </c>
      <c r="M262" s="19" t="s">
        <v>70</v>
      </c>
      <c r="N262" s="19" t="str">
        <f t="shared" si="3"/>
        <v>CZ</v>
      </c>
    </row>
    <row r="263" spans="1:14" ht="14.25" customHeight="1" x14ac:dyDescent="0.25">
      <c r="A263" s="44" t="s">
        <v>401</v>
      </c>
      <c r="B263" s="48">
        <v>144639849</v>
      </c>
      <c r="C263" s="47" t="s">
        <v>33</v>
      </c>
      <c r="D263" s="47" t="s">
        <v>24</v>
      </c>
      <c r="E263" s="47" t="s">
        <v>226</v>
      </c>
      <c r="F263" s="47" t="s">
        <v>433</v>
      </c>
      <c r="G263" s="17">
        <v>0</v>
      </c>
      <c r="H263" s="18">
        <v>0</v>
      </c>
      <c r="I263" s="18">
        <v>1</v>
      </c>
      <c r="J263" s="19" t="s">
        <v>60</v>
      </c>
      <c r="K263" s="19" t="s">
        <v>114</v>
      </c>
      <c r="L263" s="19" t="b">
        <v>0</v>
      </c>
      <c r="M263" s="19" t="s">
        <v>70</v>
      </c>
      <c r="N263" s="19" t="str">
        <f t="shared" si="3"/>
        <v>CZ</v>
      </c>
    </row>
    <row r="264" spans="1:14" ht="14.25" customHeight="1" x14ac:dyDescent="0.25">
      <c r="A264" s="44" t="s">
        <v>401</v>
      </c>
      <c r="B264" s="48">
        <v>15628686</v>
      </c>
      <c r="C264" s="47" t="s">
        <v>33</v>
      </c>
      <c r="D264" s="47" t="s">
        <v>24</v>
      </c>
      <c r="E264" s="47" t="s">
        <v>226</v>
      </c>
      <c r="F264" s="47" t="s">
        <v>570</v>
      </c>
      <c r="G264" s="17">
        <v>0</v>
      </c>
      <c r="H264" s="18">
        <v>0</v>
      </c>
      <c r="I264" s="18">
        <v>1</v>
      </c>
      <c r="J264" s="19" t="s">
        <v>60</v>
      </c>
      <c r="K264" s="19" t="s">
        <v>114</v>
      </c>
      <c r="L264" s="19" t="b">
        <v>0</v>
      </c>
      <c r="M264" s="19" t="s">
        <v>70</v>
      </c>
      <c r="N264" s="19" t="str">
        <f t="shared" si="3"/>
        <v>CZ</v>
      </c>
    </row>
    <row r="265" spans="1:14" ht="14.25" customHeight="1" x14ac:dyDescent="0.25">
      <c r="A265" s="44" t="s">
        <v>401</v>
      </c>
      <c r="B265" s="51">
        <v>297283959</v>
      </c>
      <c r="C265" s="47" t="s">
        <v>33</v>
      </c>
      <c r="D265" s="47" t="s">
        <v>307</v>
      </c>
      <c r="E265" s="47" t="s">
        <v>226</v>
      </c>
      <c r="F265" s="47" t="s">
        <v>571</v>
      </c>
      <c r="G265" s="17">
        <v>0</v>
      </c>
      <c r="H265" s="18">
        <v>0</v>
      </c>
      <c r="I265" s="18">
        <v>1</v>
      </c>
      <c r="J265" s="19" t="s">
        <v>60</v>
      </c>
      <c r="K265" s="19" t="s">
        <v>60</v>
      </c>
      <c r="L265" s="19" t="b">
        <v>1</v>
      </c>
      <c r="M265" s="19" t="s">
        <v>70</v>
      </c>
      <c r="N265" s="19" t="str">
        <f t="shared" si="3"/>
        <v>CZ</v>
      </c>
    </row>
    <row r="266" spans="1:14" ht="14.25" customHeight="1" x14ac:dyDescent="0.25">
      <c r="A266" s="44" t="s">
        <v>401</v>
      </c>
      <c r="B266" s="48">
        <v>113269759</v>
      </c>
      <c r="C266" s="47" t="s">
        <v>33</v>
      </c>
      <c r="D266" s="47" t="s">
        <v>573</v>
      </c>
      <c r="E266" s="47" t="s">
        <v>226</v>
      </c>
      <c r="F266" s="47" t="s">
        <v>574</v>
      </c>
      <c r="G266" s="17">
        <v>0</v>
      </c>
      <c r="H266" s="18">
        <v>0</v>
      </c>
      <c r="I266" s="18">
        <v>1</v>
      </c>
      <c r="J266" s="19" t="s">
        <v>60</v>
      </c>
      <c r="K266" s="19" t="s">
        <v>114</v>
      </c>
      <c r="L266" s="19" t="b">
        <v>0</v>
      </c>
      <c r="M266" s="19" t="s">
        <v>70</v>
      </c>
      <c r="N266" s="19" t="str">
        <f t="shared" si="3"/>
        <v>CZ</v>
      </c>
    </row>
    <row r="267" spans="1:14" ht="14.25" customHeight="1" x14ac:dyDescent="0.25">
      <c r="A267" s="44" t="s">
        <v>401</v>
      </c>
      <c r="B267" s="51">
        <v>113183223</v>
      </c>
      <c r="C267" s="47" t="s">
        <v>33</v>
      </c>
      <c r="D267" s="47" t="s">
        <v>573</v>
      </c>
      <c r="E267" s="47" t="s">
        <v>226</v>
      </c>
      <c r="F267" s="47" t="s">
        <v>576</v>
      </c>
      <c r="G267" s="17">
        <v>0</v>
      </c>
      <c r="H267" s="18">
        <v>0</v>
      </c>
      <c r="I267" s="18">
        <v>1</v>
      </c>
      <c r="J267" s="19" t="s">
        <v>60</v>
      </c>
      <c r="K267" s="19" t="s">
        <v>114</v>
      </c>
      <c r="L267" s="19" t="b">
        <v>0</v>
      </c>
      <c r="M267" s="19" t="s">
        <v>70</v>
      </c>
      <c r="N267" s="19" t="str">
        <f t="shared" si="3"/>
        <v>CZ</v>
      </c>
    </row>
    <row r="268" spans="1:14" ht="14.25" customHeight="1" x14ac:dyDescent="0.25">
      <c r="A268" s="44" t="s">
        <v>401</v>
      </c>
      <c r="B268" s="51">
        <v>245099507</v>
      </c>
      <c r="C268" s="47" t="s">
        <v>33</v>
      </c>
      <c r="D268" s="47" t="s">
        <v>24</v>
      </c>
      <c r="E268" s="47" t="s">
        <v>226</v>
      </c>
      <c r="F268" s="47" t="s">
        <v>578</v>
      </c>
      <c r="G268" s="17">
        <v>0</v>
      </c>
      <c r="H268" s="18">
        <v>0</v>
      </c>
      <c r="I268" s="18">
        <v>1</v>
      </c>
      <c r="J268" s="19" t="s">
        <v>60</v>
      </c>
      <c r="K268" s="19">
        <v>0</v>
      </c>
      <c r="L268" s="19" t="b">
        <v>0</v>
      </c>
      <c r="M268" s="19" t="s">
        <v>70</v>
      </c>
      <c r="N268" s="19" t="str">
        <f t="shared" si="3"/>
        <v>CZ</v>
      </c>
    </row>
    <row r="269" spans="1:14" ht="14.25" customHeight="1" x14ac:dyDescent="0.25">
      <c r="A269" s="44" t="s">
        <v>401</v>
      </c>
      <c r="B269" s="51">
        <v>26299169</v>
      </c>
      <c r="C269" s="47" t="s">
        <v>33</v>
      </c>
      <c r="D269" s="47" t="s">
        <v>356</v>
      </c>
      <c r="E269" s="47" t="s">
        <v>226</v>
      </c>
      <c r="F269" s="47" t="s">
        <v>579</v>
      </c>
      <c r="G269" s="17">
        <v>0</v>
      </c>
      <c r="H269" s="18">
        <v>0</v>
      </c>
      <c r="I269" s="18">
        <v>1</v>
      </c>
      <c r="J269" s="19" t="s">
        <v>60</v>
      </c>
      <c r="K269" s="19" t="s">
        <v>114</v>
      </c>
      <c r="L269" s="19" t="b">
        <v>0</v>
      </c>
      <c r="M269" s="19" t="s">
        <v>70</v>
      </c>
      <c r="N269" s="19" t="str">
        <f t="shared" si="3"/>
        <v>CZ</v>
      </c>
    </row>
    <row r="270" spans="1:14" ht="14.25" customHeight="1" x14ac:dyDescent="0.25">
      <c r="A270" s="44" t="s">
        <v>401</v>
      </c>
      <c r="B270" s="48">
        <v>296839064</v>
      </c>
      <c r="C270" s="47" t="s">
        <v>33</v>
      </c>
      <c r="D270" s="47" t="s">
        <v>580</v>
      </c>
      <c r="E270" s="47" t="s">
        <v>226</v>
      </c>
      <c r="F270" s="47" t="s">
        <v>581</v>
      </c>
      <c r="G270" s="17">
        <v>0</v>
      </c>
      <c r="H270" s="18">
        <v>0</v>
      </c>
      <c r="I270" s="18">
        <v>1</v>
      </c>
      <c r="J270" s="19" t="s">
        <v>60</v>
      </c>
      <c r="K270" s="19" t="s">
        <v>114</v>
      </c>
      <c r="L270" s="19" t="b">
        <v>0</v>
      </c>
      <c r="M270" s="19" t="s">
        <v>70</v>
      </c>
      <c r="N270" s="19" t="str">
        <f t="shared" si="3"/>
        <v>CZ</v>
      </c>
    </row>
    <row r="271" spans="1:14" ht="14.25" customHeight="1" x14ac:dyDescent="0.25">
      <c r="A271" s="44" t="s">
        <v>401</v>
      </c>
      <c r="B271" s="51">
        <v>17638681</v>
      </c>
      <c r="C271" s="47" t="s">
        <v>33</v>
      </c>
      <c r="D271" s="47" t="s">
        <v>583</v>
      </c>
      <c r="E271" s="47" t="s">
        <v>226</v>
      </c>
      <c r="F271" s="47" t="s">
        <v>584</v>
      </c>
      <c r="G271" s="17">
        <v>0</v>
      </c>
      <c r="H271" s="18">
        <v>0</v>
      </c>
      <c r="I271" s="18">
        <v>1</v>
      </c>
      <c r="J271" s="19" t="s">
        <v>60</v>
      </c>
      <c r="K271" s="19" t="s">
        <v>114</v>
      </c>
      <c r="L271" s="19" t="b">
        <v>0</v>
      </c>
      <c r="M271" s="19" t="s">
        <v>70</v>
      </c>
      <c r="N271" s="19" t="str">
        <f t="shared" si="3"/>
        <v>CZ</v>
      </c>
    </row>
    <row r="272" spans="1:14" ht="14.25" customHeight="1" x14ac:dyDescent="0.25">
      <c r="A272" s="44" t="s">
        <v>401</v>
      </c>
      <c r="B272" s="48">
        <v>293440824</v>
      </c>
      <c r="C272" s="47" t="s">
        <v>74</v>
      </c>
      <c r="D272" s="47" t="s">
        <v>307</v>
      </c>
      <c r="E272" s="47" t="s">
        <v>503</v>
      </c>
      <c r="F272" s="47" t="s">
        <v>585</v>
      </c>
      <c r="G272" s="17">
        <v>0</v>
      </c>
      <c r="H272" s="18">
        <v>0</v>
      </c>
      <c r="I272" s="18">
        <v>1</v>
      </c>
      <c r="J272" s="19" t="s">
        <v>60</v>
      </c>
      <c r="K272" s="19">
        <v>0</v>
      </c>
      <c r="L272" s="19" t="b">
        <v>0</v>
      </c>
      <c r="M272" s="19" t="s">
        <v>70</v>
      </c>
      <c r="N272" s="19" t="str">
        <f t="shared" si="3"/>
        <v>CZ</v>
      </c>
    </row>
    <row r="273" spans="1:14" ht="14.25" customHeight="1" x14ac:dyDescent="0.25">
      <c r="A273" s="44" t="s">
        <v>401</v>
      </c>
      <c r="B273" s="51">
        <v>305323016</v>
      </c>
      <c r="C273" s="47" t="s">
        <v>33</v>
      </c>
      <c r="D273" s="47" t="s">
        <v>307</v>
      </c>
      <c r="E273" s="47" t="s">
        <v>538</v>
      </c>
      <c r="F273" s="47" t="s">
        <v>539</v>
      </c>
      <c r="G273" s="17">
        <v>0</v>
      </c>
      <c r="H273" s="18">
        <v>0</v>
      </c>
      <c r="I273" s="18">
        <v>1</v>
      </c>
      <c r="J273" s="19" t="s">
        <v>60</v>
      </c>
      <c r="K273" s="19">
        <v>0</v>
      </c>
      <c r="L273" s="19" t="b">
        <v>0</v>
      </c>
      <c r="M273" s="19" t="s">
        <v>70</v>
      </c>
      <c r="N273" s="19" t="str">
        <f t="shared" si="3"/>
        <v>CZ</v>
      </c>
    </row>
    <row r="274" spans="1:14" ht="14.25" customHeight="1" x14ac:dyDescent="0.25">
      <c r="A274" s="44" t="s">
        <v>401</v>
      </c>
      <c r="B274" s="48">
        <v>305323015</v>
      </c>
      <c r="C274" s="47" t="s">
        <v>33</v>
      </c>
      <c r="D274" s="47" t="s">
        <v>307</v>
      </c>
      <c r="E274" s="47" t="s">
        <v>538</v>
      </c>
      <c r="F274" s="47" t="s">
        <v>540</v>
      </c>
      <c r="G274" s="17">
        <v>0</v>
      </c>
      <c r="H274" s="18">
        <v>0</v>
      </c>
      <c r="I274" s="18">
        <v>1</v>
      </c>
      <c r="J274" s="19" t="s">
        <v>60</v>
      </c>
      <c r="K274" s="19">
        <v>0</v>
      </c>
      <c r="L274" s="19" t="b">
        <v>0</v>
      </c>
      <c r="M274" s="19" t="s">
        <v>70</v>
      </c>
      <c r="N274" s="19" t="str">
        <f t="shared" si="3"/>
        <v>CZ</v>
      </c>
    </row>
    <row r="275" spans="1:14" ht="14.25" customHeight="1" x14ac:dyDescent="0.25">
      <c r="A275" s="44" t="s">
        <v>401</v>
      </c>
      <c r="B275" s="48">
        <v>270848165</v>
      </c>
      <c r="C275" s="47" t="s">
        <v>33</v>
      </c>
      <c r="D275" s="47" t="s">
        <v>24</v>
      </c>
      <c r="E275" s="47" t="s">
        <v>542</v>
      </c>
      <c r="F275" s="47" t="s">
        <v>543</v>
      </c>
      <c r="G275" s="17">
        <v>0</v>
      </c>
      <c r="H275" s="18">
        <v>0</v>
      </c>
      <c r="I275" s="18">
        <v>1</v>
      </c>
      <c r="J275" s="19" t="s">
        <v>60</v>
      </c>
      <c r="K275" s="19">
        <v>0</v>
      </c>
      <c r="L275" s="19" t="b">
        <v>0</v>
      </c>
      <c r="M275" s="19" t="s">
        <v>70</v>
      </c>
      <c r="N275" s="19" t="str">
        <f t="shared" si="3"/>
        <v>CZ</v>
      </c>
    </row>
    <row r="276" spans="1:14" ht="14.25" customHeight="1" x14ac:dyDescent="0.25">
      <c r="A276" s="44" t="s">
        <v>586</v>
      </c>
      <c r="B276" s="51">
        <v>181159572</v>
      </c>
      <c r="C276" s="47" t="s">
        <v>74</v>
      </c>
      <c r="D276" s="47" t="s">
        <v>586</v>
      </c>
      <c r="E276" s="47" t="s">
        <v>588</v>
      </c>
      <c r="F276" s="47" t="s">
        <v>589</v>
      </c>
      <c r="G276" s="17">
        <v>2011807</v>
      </c>
      <c r="H276" s="18">
        <v>9.0371668477193273E-2</v>
      </c>
      <c r="I276" s="18">
        <v>0.33684621763001465</v>
      </c>
      <c r="J276" s="19" t="s">
        <v>27</v>
      </c>
      <c r="K276" s="19" t="s">
        <v>36</v>
      </c>
      <c r="L276" s="19" t="b">
        <v>0</v>
      </c>
      <c r="M276" s="19" t="s">
        <v>28</v>
      </c>
      <c r="N276" s="19" t="str">
        <f t="shared" si="3"/>
        <v>AX</v>
      </c>
    </row>
    <row r="277" spans="1:14" ht="14.25" customHeight="1" x14ac:dyDescent="0.25">
      <c r="A277" s="44" t="s">
        <v>586</v>
      </c>
      <c r="B277" s="51">
        <v>403330100</v>
      </c>
      <c r="C277" s="47" t="s">
        <v>74</v>
      </c>
      <c r="D277" s="47" t="s">
        <v>307</v>
      </c>
      <c r="E277" s="47" t="s">
        <v>591</v>
      </c>
      <c r="F277" s="47" t="s">
        <v>592</v>
      </c>
      <c r="G277" s="17">
        <v>1781363</v>
      </c>
      <c r="H277" s="18">
        <v>8.0019975312511801E-2</v>
      </c>
      <c r="I277" s="18">
        <v>0.41686619294252647</v>
      </c>
      <c r="J277" s="19" t="s">
        <v>27</v>
      </c>
      <c r="K277" s="19" t="s">
        <v>27</v>
      </c>
      <c r="L277" s="19" t="b">
        <v>1</v>
      </c>
      <c r="M277" s="19" t="s">
        <v>28</v>
      </c>
      <c r="N277" s="19" t="str">
        <f t="shared" si="3"/>
        <v>AX</v>
      </c>
    </row>
    <row r="278" spans="1:14" ht="14.25" customHeight="1" x14ac:dyDescent="0.25">
      <c r="A278" s="44" t="s">
        <v>586</v>
      </c>
      <c r="B278" s="51">
        <v>316801438</v>
      </c>
      <c r="C278" s="47" t="s">
        <v>74</v>
      </c>
      <c r="D278" s="47" t="s">
        <v>586</v>
      </c>
      <c r="E278" s="47" t="s">
        <v>62</v>
      </c>
      <c r="F278" s="47" t="s">
        <v>594</v>
      </c>
      <c r="G278" s="17">
        <v>835466</v>
      </c>
      <c r="H278" s="18">
        <v>3.7529671770685134E-2</v>
      </c>
      <c r="I278" s="18">
        <v>0.67573416842609613</v>
      </c>
      <c r="J278" s="19" t="s">
        <v>27</v>
      </c>
      <c r="K278" s="19" t="s">
        <v>60</v>
      </c>
      <c r="L278" s="19" t="b">
        <v>0</v>
      </c>
      <c r="M278" s="19" t="s">
        <v>28</v>
      </c>
      <c r="N278" s="19" t="str">
        <f t="shared" si="3"/>
        <v>AX</v>
      </c>
    </row>
    <row r="279" spans="1:14" ht="14.25" customHeight="1" x14ac:dyDescent="0.25">
      <c r="A279" s="44" t="s">
        <v>586</v>
      </c>
      <c r="B279" s="48">
        <v>273500080</v>
      </c>
      <c r="C279" s="47" t="s">
        <v>74</v>
      </c>
      <c r="D279" s="47" t="s">
        <v>586</v>
      </c>
      <c r="E279" s="47" t="s">
        <v>608</v>
      </c>
      <c r="F279" s="47" t="s">
        <v>609</v>
      </c>
      <c r="G279" s="17">
        <v>2817100</v>
      </c>
      <c r="H279" s="18">
        <v>0.12654594961996909</v>
      </c>
      <c r="I279" s="18">
        <v>0.12654594961996909</v>
      </c>
      <c r="J279" s="19" t="s">
        <v>27</v>
      </c>
      <c r="K279" s="19" t="s">
        <v>60</v>
      </c>
      <c r="L279" s="19" t="b">
        <v>0</v>
      </c>
      <c r="M279" s="19" t="s">
        <v>37</v>
      </c>
      <c r="N279" s="19" t="str">
        <f t="shared" si="3"/>
        <v>AY</v>
      </c>
    </row>
    <row r="280" spans="1:14" ht="14.25" customHeight="1" x14ac:dyDescent="0.25">
      <c r="A280" s="44" t="s">
        <v>586</v>
      </c>
      <c r="B280" s="51">
        <v>403339705</v>
      </c>
      <c r="C280" s="47" t="s">
        <v>74</v>
      </c>
      <c r="D280" s="47" t="s">
        <v>307</v>
      </c>
      <c r="E280" s="47" t="s">
        <v>591</v>
      </c>
      <c r="F280" s="47" t="s">
        <v>596</v>
      </c>
      <c r="G280" s="17">
        <v>913252</v>
      </c>
      <c r="H280" s="18">
        <v>4.1023869078959219E-2</v>
      </c>
      <c r="I280" s="18">
        <v>0.59999041393431241</v>
      </c>
      <c r="J280" s="19" t="s">
        <v>27</v>
      </c>
      <c r="K280" s="19" t="s">
        <v>27</v>
      </c>
      <c r="L280" s="19" t="b">
        <v>1</v>
      </c>
      <c r="M280" s="19" t="s">
        <v>37</v>
      </c>
      <c r="N280" s="19" t="str">
        <f t="shared" si="3"/>
        <v>AY</v>
      </c>
    </row>
    <row r="281" spans="1:14" ht="14.25" customHeight="1" x14ac:dyDescent="0.25">
      <c r="A281" s="44" t="s">
        <v>586</v>
      </c>
      <c r="B281" s="48">
        <v>277034230</v>
      </c>
      <c r="C281" s="47" t="s">
        <v>74</v>
      </c>
      <c r="D281" s="47" t="s">
        <v>586</v>
      </c>
      <c r="E281" s="47" t="s">
        <v>598</v>
      </c>
      <c r="F281" s="47" t="s">
        <v>599</v>
      </c>
      <c r="G281" s="17">
        <v>850702</v>
      </c>
      <c r="H281" s="18">
        <v>3.8214082721098629E-2</v>
      </c>
      <c r="I281" s="18">
        <v>0.63820449665541101</v>
      </c>
      <c r="J281" s="19" t="s">
        <v>27</v>
      </c>
      <c r="K281" s="19" t="s">
        <v>27</v>
      </c>
      <c r="L281" s="19" t="b">
        <v>1</v>
      </c>
      <c r="M281" s="19" t="s">
        <v>37</v>
      </c>
      <c r="N281" s="19" t="str">
        <f t="shared" si="3"/>
        <v>AY</v>
      </c>
    </row>
    <row r="282" spans="1:14" ht="14.25" customHeight="1" x14ac:dyDescent="0.25">
      <c r="A282" s="44" t="s">
        <v>586</v>
      </c>
      <c r="B282" s="51">
        <v>190882936</v>
      </c>
      <c r="C282" s="47" t="s">
        <v>74</v>
      </c>
      <c r="D282" s="47" t="s">
        <v>586</v>
      </c>
      <c r="E282" s="47" t="s">
        <v>588</v>
      </c>
      <c r="F282" s="47" t="s">
        <v>601</v>
      </c>
      <c r="G282" s="17">
        <v>727679</v>
      </c>
      <c r="H282" s="18">
        <v>3.2687810185477791E-2</v>
      </c>
      <c r="I282" s="18">
        <v>0.70842197861157397</v>
      </c>
      <c r="J282" s="19" t="s">
        <v>27</v>
      </c>
      <c r="K282" s="19" t="s">
        <v>36</v>
      </c>
      <c r="L282" s="19" t="b">
        <v>0</v>
      </c>
      <c r="M282" s="19" t="s">
        <v>37</v>
      </c>
      <c r="N282" s="19" t="str">
        <f t="shared" si="3"/>
        <v>AY</v>
      </c>
    </row>
    <row r="283" spans="1:14" ht="14.25" customHeight="1" x14ac:dyDescent="0.25">
      <c r="A283" s="44" t="s">
        <v>586</v>
      </c>
      <c r="B283" s="48">
        <v>399631072</v>
      </c>
      <c r="C283" s="47" t="s">
        <v>74</v>
      </c>
      <c r="D283" s="47" t="s">
        <v>294</v>
      </c>
      <c r="E283" s="47" t="s">
        <v>610</v>
      </c>
      <c r="F283" s="47" t="s">
        <v>611</v>
      </c>
      <c r="G283" s="17">
        <v>2669788</v>
      </c>
      <c r="H283" s="18">
        <v>0.11992859953285225</v>
      </c>
      <c r="I283" s="18">
        <v>0.24647454915282135</v>
      </c>
      <c r="J283" s="19" t="s">
        <v>27</v>
      </c>
      <c r="K283" s="19" t="s">
        <v>27</v>
      </c>
      <c r="L283" s="19" t="b">
        <v>1</v>
      </c>
      <c r="M283" s="19" t="s">
        <v>70</v>
      </c>
      <c r="N283" s="19" t="str">
        <f t="shared" si="3"/>
        <v>AZ</v>
      </c>
    </row>
    <row r="284" spans="1:14" ht="14.25" customHeight="1" x14ac:dyDescent="0.25">
      <c r="A284" s="44" t="s">
        <v>586</v>
      </c>
      <c r="B284" s="51">
        <v>197256813</v>
      </c>
      <c r="C284" s="47" t="s">
        <v>74</v>
      </c>
      <c r="D284" s="47" t="s">
        <v>586</v>
      </c>
      <c r="E284" s="47" t="s">
        <v>603</v>
      </c>
      <c r="F284" s="47" t="s">
        <v>604</v>
      </c>
      <c r="G284" s="17">
        <v>1273235</v>
      </c>
      <c r="H284" s="18">
        <v>5.7194537703447283E-2</v>
      </c>
      <c r="I284" s="18">
        <v>0.47406073064597376</v>
      </c>
      <c r="J284" s="19" t="s">
        <v>27</v>
      </c>
      <c r="K284" s="19" t="s">
        <v>36</v>
      </c>
      <c r="L284" s="19" t="b">
        <v>0</v>
      </c>
      <c r="M284" s="19" t="s">
        <v>70</v>
      </c>
      <c r="N284" s="19" t="str">
        <f t="shared" si="3"/>
        <v>AZ</v>
      </c>
    </row>
    <row r="285" spans="1:14" ht="14.25" customHeight="1" x14ac:dyDescent="0.25">
      <c r="A285" s="44" t="s">
        <v>586</v>
      </c>
      <c r="B285" s="48">
        <v>30593662</v>
      </c>
      <c r="C285" s="47" t="s">
        <v>74</v>
      </c>
      <c r="D285" s="47" t="s">
        <v>294</v>
      </c>
      <c r="E285" s="47" t="s">
        <v>610</v>
      </c>
      <c r="F285" s="47" t="s">
        <v>612</v>
      </c>
      <c r="G285" s="17">
        <v>950105</v>
      </c>
      <c r="H285" s="18">
        <v>4.2679329616868669E-2</v>
      </c>
      <c r="I285" s="18">
        <v>0.51674006026284247</v>
      </c>
      <c r="J285" s="19" t="s">
        <v>27</v>
      </c>
      <c r="K285" s="19" t="s">
        <v>41</v>
      </c>
      <c r="L285" s="19" t="b">
        <v>0</v>
      </c>
      <c r="M285" s="19" t="s">
        <v>70</v>
      </c>
      <c r="N285" s="19" t="str">
        <f t="shared" si="3"/>
        <v>AZ</v>
      </c>
    </row>
    <row r="286" spans="1:14" ht="14.25" customHeight="1" x14ac:dyDescent="0.25">
      <c r="A286" s="44" t="s">
        <v>586</v>
      </c>
      <c r="B286" s="51">
        <v>273514132</v>
      </c>
      <c r="C286" s="47" t="s">
        <v>74</v>
      </c>
      <c r="D286" s="47" t="s">
        <v>586</v>
      </c>
      <c r="E286" s="47" t="s">
        <v>453</v>
      </c>
      <c r="F286" s="47" t="s">
        <v>606</v>
      </c>
      <c r="G286" s="17">
        <v>940024</v>
      </c>
      <c r="H286" s="18">
        <v>4.2226484592510674E-2</v>
      </c>
      <c r="I286" s="18">
        <v>0.55896654485535313</v>
      </c>
      <c r="J286" s="19" t="s">
        <v>27</v>
      </c>
      <c r="K286" s="19" t="s">
        <v>27</v>
      </c>
      <c r="L286" s="19" t="b">
        <v>1</v>
      </c>
      <c r="M286" s="19" t="s">
        <v>70</v>
      </c>
      <c r="N286" s="19" t="str">
        <f t="shared" si="3"/>
        <v>AZ</v>
      </c>
    </row>
    <row r="287" spans="1:14" ht="14.25" customHeight="1" x14ac:dyDescent="0.25">
      <c r="A287" s="44" t="s">
        <v>586</v>
      </c>
      <c r="B287" s="51">
        <v>246638184</v>
      </c>
      <c r="C287" s="47" t="s">
        <v>74</v>
      </c>
      <c r="D287" s="47" t="s">
        <v>586</v>
      </c>
      <c r="E287" s="47" t="s">
        <v>613</v>
      </c>
      <c r="F287" s="47" t="s">
        <v>614</v>
      </c>
      <c r="G287" s="17">
        <v>654548</v>
      </c>
      <c r="H287" s="18">
        <v>2.9402718480654406E-2</v>
      </c>
      <c r="I287" s="18">
        <v>0.73782469709222842</v>
      </c>
      <c r="J287" s="19" t="s">
        <v>27</v>
      </c>
      <c r="K287" s="19" t="s">
        <v>41</v>
      </c>
      <c r="L287" s="19" t="b">
        <v>0</v>
      </c>
      <c r="M287" s="19" t="s">
        <v>70</v>
      </c>
      <c r="N287" s="19" t="str">
        <f t="shared" si="3"/>
        <v>AZ</v>
      </c>
    </row>
    <row r="288" spans="1:14" ht="14.25" customHeight="1" x14ac:dyDescent="0.25">
      <c r="A288" s="44" t="s">
        <v>586</v>
      </c>
      <c r="B288" s="51">
        <v>171768570</v>
      </c>
      <c r="C288" s="47" t="s">
        <v>74</v>
      </c>
      <c r="D288" s="47" t="s">
        <v>586</v>
      </c>
      <c r="E288" s="47" t="s">
        <v>650</v>
      </c>
      <c r="F288" s="47" t="s">
        <v>651</v>
      </c>
      <c r="G288" s="17">
        <v>613742</v>
      </c>
      <c r="H288" s="18">
        <v>2.7569686632231399E-2</v>
      </c>
      <c r="I288" s="18">
        <v>0.76539438372445978</v>
      </c>
      <c r="J288" s="19" t="s">
        <v>27</v>
      </c>
      <c r="K288" s="19" t="s">
        <v>27</v>
      </c>
      <c r="L288" s="19" t="b">
        <v>1</v>
      </c>
      <c r="M288" s="19" t="s">
        <v>70</v>
      </c>
      <c r="N288" s="19" t="str">
        <f t="shared" si="3"/>
        <v>AZ</v>
      </c>
    </row>
    <row r="289" spans="1:14" ht="14.25" customHeight="1" x14ac:dyDescent="0.25">
      <c r="A289" s="44" t="s">
        <v>586</v>
      </c>
      <c r="B289" s="51">
        <v>30561101</v>
      </c>
      <c r="C289" s="47" t="s">
        <v>74</v>
      </c>
      <c r="D289" s="47" t="s">
        <v>294</v>
      </c>
      <c r="E289" s="47" t="s">
        <v>610</v>
      </c>
      <c r="F289" s="47" t="s">
        <v>615</v>
      </c>
      <c r="G289" s="17">
        <v>584015</v>
      </c>
      <c r="H289" s="18">
        <v>2.6234330612085566E-2</v>
      </c>
      <c r="I289" s="18">
        <v>0.79162871433654536</v>
      </c>
      <c r="J289" s="19" t="s">
        <v>27</v>
      </c>
      <c r="K289" s="19" t="s">
        <v>60</v>
      </c>
      <c r="L289" s="19" t="b">
        <v>0</v>
      </c>
      <c r="M289" s="19" t="s">
        <v>70</v>
      </c>
      <c r="N289" s="19" t="str">
        <f t="shared" si="3"/>
        <v>AZ</v>
      </c>
    </row>
    <row r="290" spans="1:14" ht="14.25" customHeight="1" x14ac:dyDescent="0.25">
      <c r="A290" s="44" t="s">
        <v>586</v>
      </c>
      <c r="B290" s="51">
        <v>273529918</v>
      </c>
      <c r="C290" s="47" t="s">
        <v>74</v>
      </c>
      <c r="D290" s="47" t="s">
        <v>586</v>
      </c>
      <c r="E290" s="47" t="s">
        <v>598</v>
      </c>
      <c r="F290" s="47" t="s">
        <v>653</v>
      </c>
      <c r="G290" s="17">
        <v>570806</v>
      </c>
      <c r="H290" s="18">
        <v>2.5640973809511938E-2</v>
      </c>
      <c r="I290" s="18">
        <v>0.81726968814605727</v>
      </c>
      <c r="J290" s="19" t="s">
        <v>41</v>
      </c>
      <c r="K290" s="19" t="s">
        <v>27</v>
      </c>
      <c r="L290" s="19" t="b">
        <v>0</v>
      </c>
      <c r="M290" s="19" t="s">
        <v>37</v>
      </c>
      <c r="N290" s="19" t="str">
        <f t="shared" si="3"/>
        <v>BY</v>
      </c>
    </row>
    <row r="291" spans="1:14" ht="14.25" customHeight="1" x14ac:dyDescent="0.25">
      <c r="A291" s="44" t="s">
        <v>586</v>
      </c>
      <c r="B291" s="51">
        <v>197891321</v>
      </c>
      <c r="C291" s="47" t="s">
        <v>74</v>
      </c>
      <c r="D291" s="47" t="s">
        <v>586</v>
      </c>
      <c r="E291" s="47" t="s">
        <v>625</v>
      </c>
      <c r="F291" s="47" t="s">
        <v>655</v>
      </c>
      <c r="G291" s="17">
        <v>506326</v>
      </c>
      <c r="H291" s="18">
        <v>2.2744490606396817E-2</v>
      </c>
      <c r="I291" s="18">
        <v>0.8400141787524541</v>
      </c>
      <c r="J291" s="19" t="s">
        <v>41</v>
      </c>
      <c r="K291" s="19" t="s">
        <v>27</v>
      </c>
      <c r="L291" s="19" t="b">
        <v>0</v>
      </c>
      <c r="M291" s="19" t="s">
        <v>37</v>
      </c>
      <c r="N291" s="19" t="str">
        <f t="shared" si="3"/>
        <v>BY</v>
      </c>
    </row>
    <row r="292" spans="1:14" ht="14.25" customHeight="1" x14ac:dyDescent="0.25">
      <c r="A292" s="44" t="s">
        <v>586</v>
      </c>
      <c r="B292" s="51">
        <v>431627871</v>
      </c>
      <c r="C292" s="47" t="s">
        <v>74</v>
      </c>
      <c r="D292" s="47" t="s">
        <v>307</v>
      </c>
      <c r="E292" s="47" t="s">
        <v>625</v>
      </c>
      <c r="F292" s="47" t="s">
        <v>657</v>
      </c>
      <c r="G292" s="17">
        <v>237689</v>
      </c>
      <c r="H292" s="18">
        <v>1.067714323922503E-2</v>
      </c>
      <c r="I292" s="18">
        <v>0.90733333575904829</v>
      </c>
      <c r="J292" s="19" t="s">
        <v>41</v>
      </c>
      <c r="K292" s="19" t="s">
        <v>41</v>
      </c>
      <c r="L292" s="19" t="b">
        <v>1</v>
      </c>
      <c r="M292" s="19" t="s">
        <v>37</v>
      </c>
      <c r="N292" s="19" t="str">
        <f t="shared" si="3"/>
        <v>BY</v>
      </c>
    </row>
    <row r="293" spans="1:14" ht="14.25" customHeight="1" x14ac:dyDescent="0.25">
      <c r="A293" s="44" t="s">
        <v>586</v>
      </c>
      <c r="B293" s="48">
        <v>300904125</v>
      </c>
      <c r="C293" s="47" t="s">
        <v>74</v>
      </c>
      <c r="D293" s="47" t="s">
        <v>586</v>
      </c>
      <c r="E293" s="47" t="s">
        <v>603</v>
      </c>
      <c r="F293" s="47" t="s">
        <v>659</v>
      </c>
      <c r="G293" s="17">
        <v>434416</v>
      </c>
      <c r="H293" s="18">
        <v>1.9514247009374354E-2</v>
      </c>
      <c r="I293" s="18">
        <v>0.85952842576182842</v>
      </c>
      <c r="J293" s="19" t="s">
        <v>41</v>
      </c>
      <c r="K293" s="19" t="s">
        <v>36</v>
      </c>
      <c r="L293" s="19" t="b">
        <v>0</v>
      </c>
      <c r="M293" s="19" t="s">
        <v>70</v>
      </c>
      <c r="N293" s="19" t="str">
        <f t="shared" si="3"/>
        <v>BZ</v>
      </c>
    </row>
    <row r="294" spans="1:14" ht="14.25" customHeight="1" x14ac:dyDescent="0.25">
      <c r="A294" s="44" t="s">
        <v>586</v>
      </c>
      <c r="B294" s="48">
        <v>86180716</v>
      </c>
      <c r="C294" s="47" t="s">
        <v>74</v>
      </c>
      <c r="D294" s="47" t="s">
        <v>586</v>
      </c>
      <c r="E294" s="47" t="s">
        <v>603</v>
      </c>
      <c r="F294" s="47" t="s">
        <v>661</v>
      </c>
      <c r="G294" s="17">
        <v>296099</v>
      </c>
      <c r="H294" s="18">
        <v>1.330095812591787E-2</v>
      </c>
      <c r="I294" s="18">
        <v>0.87282938388774634</v>
      </c>
      <c r="J294" s="19" t="s">
        <v>41</v>
      </c>
      <c r="K294" s="19" t="s">
        <v>41</v>
      </c>
      <c r="L294" s="19" t="b">
        <v>1</v>
      </c>
      <c r="M294" s="19" t="s">
        <v>70</v>
      </c>
      <c r="N294" s="19" t="str">
        <f t="shared" si="3"/>
        <v>BZ</v>
      </c>
    </row>
    <row r="295" spans="1:14" ht="14.25" customHeight="1" x14ac:dyDescent="0.25">
      <c r="A295" s="44" t="s">
        <v>586</v>
      </c>
      <c r="B295" s="51">
        <v>403325430</v>
      </c>
      <c r="C295" s="47" t="s">
        <v>74</v>
      </c>
      <c r="D295" s="47" t="s">
        <v>307</v>
      </c>
      <c r="E295" s="47" t="s">
        <v>591</v>
      </c>
      <c r="F295" s="47" t="s">
        <v>662</v>
      </c>
      <c r="G295" s="17">
        <v>271175</v>
      </c>
      <c r="H295" s="18">
        <v>1.2181355964713755E-2</v>
      </c>
      <c r="I295" s="18">
        <v>0.88501073985246004</v>
      </c>
      <c r="J295" s="19" t="s">
        <v>41</v>
      </c>
      <c r="K295" s="19" t="s">
        <v>60</v>
      </c>
      <c r="L295" s="19" t="b">
        <v>0</v>
      </c>
      <c r="M295" s="19" t="s">
        <v>70</v>
      </c>
      <c r="N295" s="19" t="str">
        <f t="shared" si="3"/>
        <v>BZ</v>
      </c>
    </row>
    <row r="296" spans="1:14" ht="14.25" customHeight="1" x14ac:dyDescent="0.25">
      <c r="A296" s="44" t="s">
        <v>586</v>
      </c>
      <c r="B296" s="51">
        <v>299575125</v>
      </c>
      <c r="C296" s="47" t="s">
        <v>74</v>
      </c>
      <c r="D296" s="47" t="s">
        <v>586</v>
      </c>
      <c r="E296" s="47" t="s">
        <v>625</v>
      </c>
      <c r="F296" s="47" t="s">
        <v>637</v>
      </c>
      <c r="G296" s="17">
        <v>259245</v>
      </c>
      <c r="H296" s="18">
        <v>1.1645452667363207E-2</v>
      </c>
      <c r="I296" s="18">
        <v>0.8966561925198232</v>
      </c>
      <c r="J296" s="19" t="s">
        <v>41</v>
      </c>
      <c r="K296" s="19" t="s">
        <v>60</v>
      </c>
      <c r="L296" s="19" t="b">
        <v>0</v>
      </c>
      <c r="M296" s="19" t="s">
        <v>70</v>
      </c>
      <c r="N296" s="19" t="str">
        <f t="shared" si="3"/>
        <v>BZ</v>
      </c>
    </row>
    <row r="297" spans="1:14" ht="14.25" customHeight="1" x14ac:dyDescent="0.25">
      <c r="A297" s="44" t="s">
        <v>586</v>
      </c>
      <c r="B297" s="48">
        <v>440401239</v>
      </c>
      <c r="C297" s="47" t="s">
        <v>74</v>
      </c>
      <c r="D297" s="47" t="s">
        <v>225</v>
      </c>
      <c r="E297" s="47" t="s">
        <v>664</v>
      </c>
      <c r="F297" s="47" t="s">
        <v>665</v>
      </c>
      <c r="G297" s="17">
        <v>222199</v>
      </c>
      <c r="H297" s="18">
        <v>9.9813224449282999E-3</v>
      </c>
      <c r="I297" s="18">
        <v>0.91731465820397662</v>
      </c>
      <c r="J297" s="19" t="s">
        <v>41</v>
      </c>
      <c r="K297" s="19" t="s">
        <v>41</v>
      </c>
      <c r="L297" s="19" t="b">
        <v>1</v>
      </c>
      <c r="M297" s="19" t="s">
        <v>70</v>
      </c>
      <c r="N297" s="19" t="str">
        <f t="shared" si="3"/>
        <v>BZ</v>
      </c>
    </row>
    <row r="298" spans="1:14" ht="14.25" customHeight="1" x14ac:dyDescent="0.25">
      <c r="A298" s="44" t="s">
        <v>586</v>
      </c>
      <c r="B298" s="51">
        <v>30590270</v>
      </c>
      <c r="C298" s="47" t="s">
        <v>74</v>
      </c>
      <c r="D298" s="47" t="s">
        <v>294</v>
      </c>
      <c r="E298" s="47" t="s">
        <v>610</v>
      </c>
      <c r="F298" s="47" t="s">
        <v>616</v>
      </c>
      <c r="G298" s="17">
        <v>186832</v>
      </c>
      <c r="H298" s="18">
        <v>8.3926139858003148E-3</v>
      </c>
      <c r="I298" s="18">
        <v>0.92570727218977689</v>
      </c>
      <c r="J298" s="19" t="s">
        <v>41</v>
      </c>
      <c r="K298" s="19" t="s">
        <v>60</v>
      </c>
      <c r="L298" s="19" t="b">
        <v>0</v>
      </c>
      <c r="M298" s="19" t="s">
        <v>70</v>
      </c>
      <c r="N298" s="19" t="str">
        <f t="shared" si="3"/>
        <v>BZ</v>
      </c>
    </row>
    <row r="299" spans="1:14" ht="14.25" customHeight="1" x14ac:dyDescent="0.25">
      <c r="A299" s="44" t="s">
        <v>586</v>
      </c>
      <c r="B299" s="51">
        <v>30969871</v>
      </c>
      <c r="C299" s="47" t="s">
        <v>74</v>
      </c>
      <c r="D299" s="47" t="s">
        <v>294</v>
      </c>
      <c r="E299" s="47" t="s">
        <v>610</v>
      </c>
      <c r="F299" s="47" t="s">
        <v>617</v>
      </c>
      <c r="G299" s="17">
        <v>181484</v>
      </c>
      <c r="H299" s="18">
        <v>8.1523783752193643E-3</v>
      </c>
      <c r="I299" s="18">
        <v>0.9338596505649962</v>
      </c>
      <c r="J299" s="19" t="s">
        <v>41</v>
      </c>
      <c r="K299" s="19" t="s">
        <v>60</v>
      </c>
      <c r="L299" s="19" t="b">
        <v>0</v>
      </c>
      <c r="M299" s="19" t="s">
        <v>70</v>
      </c>
      <c r="N299" s="19" t="str">
        <f t="shared" si="3"/>
        <v>BZ</v>
      </c>
    </row>
    <row r="300" spans="1:14" ht="14.25" customHeight="1" x14ac:dyDescent="0.25">
      <c r="A300" s="44" t="s">
        <v>586</v>
      </c>
      <c r="B300" s="51">
        <v>85949780</v>
      </c>
      <c r="C300" s="47" t="s">
        <v>74</v>
      </c>
      <c r="D300" s="47" t="s">
        <v>586</v>
      </c>
      <c r="E300" s="47" t="s">
        <v>603</v>
      </c>
      <c r="F300" s="47" t="s">
        <v>667</v>
      </c>
      <c r="G300" s="17">
        <v>170409</v>
      </c>
      <c r="H300" s="18">
        <v>7.6548822295230247E-3</v>
      </c>
      <c r="I300" s="18">
        <v>0.94151453279451924</v>
      </c>
      <c r="J300" s="19" t="s">
        <v>41</v>
      </c>
      <c r="K300" s="19" t="s">
        <v>41</v>
      </c>
      <c r="L300" s="19" t="b">
        <v>1</v>
      </c>
      <c r="M300" s="19" t="s">
        <v>70</v>
      </c>
      <c r="N300" s="19" t="str">
        <f t="shared" si="3"/>
        <v>BZ</v>
      </c>
    </row>
    <row r="301" spans="1:14" ht="14.25" customHeight="1" x14ac:dyDescent="0.25">
      <c r="A301" s="44" t="s">
        <v>586</v>
      </c>
      <c r="B301" s="51">
        <v>397533248</v>
      </c>
      <c r="C301" s="47" t="s">
        <v>74</v>
      </c>
      <c r="D301" s="47" t="s">
        <v>586</v>
      </c>
      <c r="E301" s="47" t="s">
        <v>588</v>
      </c>
      <c r="F301" s="47" t="s">
        <v>697</v>
      </c>
      <c r="G301" s="17">
        <v>150492</v>
      </c>
      <c r="H301" s="18">
        <v>6.7601977388833867E-3</v>
      </c>
      <c r="I301" s="18">
        <v>0.94827473053340261</v>
      </c>
      <c r="J301" s="19" t="s">
        <v>41</v>
      </c>
      <c r="K301" s="19" t="s">
        <v>60</v>
      </c>
      <c r="L301" s="19" t="b">
        <v>0</v>
      </c>
      <c r="M301" s="19" t="s">
        <v>70</v>
      </c>
      <c r="N301" s="19" t="str">
        <f t="shared" si="3"/>
        <v>BZ</v>
      </c>
    </row>
    <row r="302" spans="1:14" ht="14.25" customHeight="1" x14ac:dyDescent="0.25">
      <c r="A302" s="44" t="s">
        <v>586</v>
      </c>
      <c r="B302" s="51">
        <v>403335621</v>
      </c>
      <c r="C302" s="47" t="s">
        <v>74</v>
      </c>
      <c r="D302" s="47" t="s">
        <v>307</v>
      </c>
      <c r="E302" s="47" t="s">
        <v>591</v>
      </c>
      <c r="F302" s="47" t="s">
        <v>668</v>
      </c>
      <c r="G302" s="17">
        <v>142507</v>
      </c>
      <c r="H302" s="18">
        <v>6.4015063868847165E-3</v>
      </c>
      <c r="I302" s="18">
        <v>0.95467623692028736</v>
      </c>
      <c r="J302" s="19" t="s">
        <v>60</v>
      </c>
      <c r="K302" s="19" t="s">
        <v>60</v>
      </c>
      <c r="L302" s="19" t="b">
        <v>1</v>
      </c>
      <c r="M302" s="19" t="s">
        <v>37</v>
      </c>
      <c r="N302" s="19" t="str">
        <f t="shared" si="3"/>
        <v>CY</v>
      </c>
    </row>
    <row r="303" spans="1:14" ht="14.25" customHeight="1" x14ac:dyDescent="0.25">
      <c r="A303" s="44" t="s">
        <v>586</v>
      </c>
      <c r="B303" s="51">
        <v>303764491</v>
      </c>
      <c r="C303" s="47" t="s">
        <v>74</v>
      </c>
      <c r="D303" s="47" t="s">
        <v>586</v>
      </c>
      <c r="E303" s="47" t="s">
        <v>453</v>
      </c>
      <c r="F303" s="47" t="s">
        <v>670</v>
      </c>
      <c r="G303" s="17">
        <v>133894</v>
      </c>
      <c r="H303" s="18">
        <v>6.014604869694417E-3</v>
      </c>
      <c r="I303" s="18">
        <v>0.96069084178998176</v>
      </c>
      <c r="J303" s="19" t="s">
        <v>60</v>
      </c>
      <c r="K303" s="19" t="s">
        <v>60</v>
      </c>
      <c r="L303" s="19" t="b">
        <v>1</v>
      </c>
      <c r="M303" s="19" t="s">
        <v>37</v>
      </c>
      <c r="N303" s="19" t="str">
        <f t="shared" si="3"/>
        <v>CY</v>
      </c>
    </row>
    <row r="304" spans="1:14" ht="14.25" customHeight="1" x14ac:dyDescent="0.25">
      <c r="A304" s="44" t="s">
        <v>586</v>
      </c>
      <c r="B304" s="51">
        <v>376632043</v>
      </c>
      <c r="C304" s="47" t="s">
        <v>74</v>
      </c>
      <c r="D304" s="47" t="s">
        <v>307</v>
      </c>
      <c r="E304" s="47" t="s">
        <v>625</v>
      </c>
      <c r="F304" s="47" t="s">
        <v>671</v>
      </c>
      <c r="G304" s="17">
        <v>121771</v>
      </c>
      <c r="H304" s="18">
        <v>5.4700318878184153E-3</v>
      </c>
      <c r="I304" s="18">
        <v>0.96616087367780012</v>
      </c>
      <c r="J304" s="19" t="s">
        <v>60</v>
      </c>
      <c r="K304" s="19" t="s">
        <v>60</v>
      </c>
      <c r="L304" s="19" t="b">
        <v>1</v>
      </c>
      <c r="M304" s="19" t="s">
        <v>37</v>
      </c>
      <c r="N304" s="19" t="str">
        <f t="shared" si="3"/>
        <v>CY</v>
      </c>
    </row>
    <row r="305" spans="1:14" ht="14.25" customHeight="1" x14ac:dyDescent="0.25">
      <c r="A305" s="44" t="s">
        <v>586</v>
      </c>
      <c r="B305" s="48">
        <v>299571660</v>
      </c>
      <c r="C305" s="47" t="s">
        <v>74</v>
      </c>
      <c r="D305" s="47" t="s">
        <v>586</v>
      </c>
      <c r="E305" s="47" t="s">
        <v>625</v>
      </c>
      <c r="F305" s="47" t="s">
        <v>672</v>
      </c>
      <c r="G305" s="17">
        <v>108459</v>
      </c>
      <c r="H305" s="18">
        <v>4.8720482587881961E-3</v>
      </c>
      <c r="I305" s="18">
        <v>0.9710329219365883</v>
      </c>
      <c r="J305" s="19" t="s">
        <v>60</v>
      </c>
      <c r="K305" s="19" t="s">
        <v>60</v>
      </c>
      <c r="L305" s="19" t="b">
        <v>1</v>
      </c>
      <c r="M305" s="19" t="s">
        <v>70</v>
      </c>
      <c r="N305" s="19" t="str">
        <f t="shared" si="3"/>
        <v>CZ</v>
      </c>
    </row>
    <row r="306" spans="1:14" ht="14.25" customHeight="1" x14ac:dyDescent="0.25">
      <c r="A306" s="44" t="s">
        <v>586</v>
      </c>
      <c r="B306" s="51">
        <v>399391125</v>
      </c>
      <c r="C306" s="47" t="s">
        <v>74</v>
      </c>
      <c r="D306" s="47" t="s">
        <v>294</v>
      </c>
      <c r="E306" s="47" t="s">
        <v>618</v>
      </c>
      <c r="F306" s="47" t="s">
        <v>619</v>
      </c>
      <c r="G306" s="17">
        <v>92328</v>
      </c>
      <c r="H306" s="18">
        <v>4.1474333309121109E-3</v>
      </c>
      <c r="I306" s="18">
        <v>0.97518035526750046</v>
      </c>
      <c r="J306" s="19" t="s">
        <v>60</v>
      </c>
      <c r="K306" s="19" t="s">
        <v>60</v>
      </c>
      <c r="L306" s="19" t="b">
        <v>1</v>
      </c>
      <c r="M306" s="19" t="s">
        <v>70</v>
      </c>
      <c r="N306" s="19" t="str">
        <f t="shared" si="3"/>
        <v>CZ</v>
      </c>
    </row>
    <row r="307" spans="1:14" ht="14.25" customHeight="1" x14ac:dyDescent="0.25">
      <c r="A307" s="44" t="s">
        <v>586</v>
      </c>
      <c r="B307" s="51">
        <v>303765114</v>
      </c>
      <c r="C307" s="47" t="s">
        <v>74</v>
      </c>
      <c r="D307" s="47" t="s">
        <v>586</v>
      </c>
      <c r="E307" s="47" t="s">
        <v>453</v>
      </c>
      <c r="F307" s="47" t="s">
        <v>674</v>
      </c>
      <c r="G307" s="17">
        <v>80128</v>
      </c>
      <c r="H307" s="18">
        <v>3.5994014593549693E-3</v>
      </c>
      <c r="I307" s="18">
        <v>0.97877975672685547</v>
      </c>
      <c r="J307" s="19" t="s">
        <v>60</v>
      </c>
      <c r="K307" s="19" t="s">
        <v>60</v>
      </c>
      <c r="L307" s="19" t="b">
        <v>1</v>
      </c>
      <c r="M307" s="19" t="s">
        <v>70</v>
      </c>
      <c r="N307" s="19" t="str">
        <f t="shared" si="3"/>
        <v>CZ</v>
      </c>
    </row>
    <row r="308" spans="1:14" ht="14.25" customHeight="1" x14ac:dyDescent="0.25">
      <c r="A308" s="44" t="s">
        <v>586</v>
      </c>
      <c r="B308" s="48">
        <v>386702384</v>
      </c>
      <c r="C308" s="47" t="s">
        <v>74</v>
      </c>
      <c r="D308" s="47" t="s">
        <v>586</v>
      </c>
      <c r="E308" s="47" t="s">
        <v>588</v>
      </c>
      <c r="F308" s="47" t="s">
        <v>699</v>
      </c>
      <c r="G308" s="17">
        <v>74044</v>
      </c>
      <c r="H308" s="18">
        <v>3.3261042538997522E-3</v>
      </c>
      <c r="I308" s="18">
        <v>0.98210586098075525</v>
      </c>
      <c r="J308" s="19" t="s">
        <v>60</v>
      </c>
      <c r="K308" s="19" t="s">
        <v>60</v>
      </c>
      <c r="L308" s="19" t="b">
        <v>1</v>
      </c>
      <c r="M308" s="19" t="s">
        <v>70</v>
      </c>
      <c r="N308" s="19" t="str">
        <f t="shared" si="3"/>
        <v>CZ</v>
      </c>
    </row>
    <row r="309" spans="1:14" ht="14.25" customHeight="1" x14ac:dyDescent="0.25">
      <c r="A309" s="44" t="s">
        <v>586</v>
      </c>
      <c r="B309" s="51">
        <v>152155977</v>
      </c>
      <c r="C309" s="47" t="s">
        <v>74</v>
      </c>
      <c r="D309" s="47" t="s">
        <v>586</v>
      </c>
      <c r="E309" s="47" t="s">
        <v>603</v>
      </c>
      <c r="F309" s="47" t="s">
        <v>676</v>
      </c>
      <c r="G309" s="17">
        <v>51678</v>
      </c>
      <c r="H309" s="18">
        <v>2.3214091031417993E-3</v>
      </c>
      <c r="I309" s="18">
        <v>0.98442727008389708</v>
      </c>
      <c r="J309" s="19" t="s">
        <v>60</v>
      </c>
      <c r="K309" s="19" t="s">
        <v>60</v>
      </c>
      <c r="L309" s="19" t="b">
        <v>1</v>
      </c>
      <c r="M309" s="19" t="s">
        <v>70</v>
      </c>
      <c r="N309" s="19" t="str">
        <f t="shared" si="3"/>
        <v>CZ</v>
      </c>
    </row>
    <row r="310" spans="1:14" ht="14.25" customHeight="1" x14ac:dyDescent="0.25">
      <c r="A310" s="44" t="s">
        <v>586</v>
      </c>
      <c r="B310" s="48">
        <v>399382897</v>
      </c>
      <c r="C310" s="47" t="s">
        <v>74</v>
      </c>
      <c r="D310" s="47" t="s">
        <v>294</v>
      </c>
      <c r="E310" s="47" t="s">
        <v>618</v>
      </c>
      <c r="F310" s="47" t="s">
        <v>620</v>
      </c>
      <c r="G310" s="17">
        <v>49330</v>
      </c>
      <c r="H310" s="18">
        <v>2.2159354281896543E-3</v>
      </c>
      <c r="I310" s="18">
        <v>0.98664320551208673</v>
      </c>
      <c r="J310" s="19" t="s">
        <v>60</v>
      </c>
      <c r="K310" s="19" t="s">
        <v>60</v>
      </c>
      <c r="L310" s="19" t="b">
        <v>1</v>
      </c>
      <c r="M310" s="19" t="s">
        <v>70</v>
      </c>
      <c r="N310" s="19" t="str">
        <f t="shared" si="3"/>
        <v>CZ</v>
      </c>
    </row>
    <row r="311" spans="1:14" ht="14.25" customHeight="1" x14ac:dyDescent="0.25">
      <c r="A311" s="44" t="s">
        <v>586</v>
      </c>
      <c r="B311" s="48">
        <v>303442333</v>
      </c>
      <c r="C311" s="47" t="s">
        <v>74</v>
      </c>
      <c r="D311" s="47" t="s">
        <v>586</v>
      </c>
      <c r="E311" s="47" t="s">
        <v>603</v>
      </c>
      <c r="F311" s="47" t="s">
        <v>678</v>
      </c>
      <c r="G311" s="17">
        <v>47160</v>
      </c>
      <c r="H311" s="18">
        <v>2.1184576280848188E-3</v>
      </c>
      <c r="I311" s="18">
        <v>0.98876166314017155</v>
      </c>
      <c r="J311" s="19" t="s">
        <v>60</v>
      </c>
      <c r="K311" s="19" t="s">
        <v>60</v>
      </c>
      <c r="L311" s="19" t="b">
        <v>1</v>
      </c>
      <c r="M311" s="19" t="s">
        <v>70</v>
      </c>
      <c r="N311" s="19" t="str">
        <f t="shared" si="3"/>
        <v>CZ</v>
      </c>
    </row>
    <row r="312" spans="1:14" ht="14.25" customHeight="1" x14ac:dyDescent="0.25">
      <c r="A312" s="44" t="s">
        <v>586</v>
      </c>
      <c r="B312" s="48">
        <v>293320706</v>
      </c>
      <c r="C312" s="47" t="s">
        <v>74</v>
      </c>
      <c r="D312" s="47" t="s">
        <v>307</v>
      </c>
      <c r="E312" s="47" t="s">
        <v>625</v>
      </c>
      <c r="F312" s="47" t="s">
        <v>680</v>
      </c>
      <c r="G312" s="17">
        <v>32998</v>
      </c>
      <c r="H312" s="18">
        <v>1.4822914506264387E-3</v>
      </c>
      <c r="I312" s="18">
        <v>0.99024395459079795</v>
      </c>
      <c r="J312" s="19" t="s">
        <v>60</v>
      </c>
      <c r="K312" s="19" t="s">
        <v>60</v>
      </c>
      <c r="L312" s="19" t="b">
        <v>1</v>
      </c>
      <c r="M312" s="19" t="s">
        <v>70</v>
      </c>
      <c r="N312" s="19" t="str">
        <f t="shared" si="3"/>
        <v>CZ</v>
      </c>
    </row>
    <row r="313" spans="1:14" ht="14.25" customHeight="1" x14ac:dyDescent="0.25">
      <c r="A313" s="44" t="s">
        <v>586</v>
      </c>
      <c r="B313" s="51">
        <v>486575472</v>
      </c>
      <c r="C313" s="47" t="s">
        <v>74</v>
      </c>
      <c r="D313" s="47" t="s">
        <v>307</v>
      </c>
      <c r="E313" s="47" t="s">
        <v>625</v>
      </c>
      <c r="F313" s="47" t="s">
        <v>626</v>
      </c>
      <c r="G313" s="17">
        <v>26130</v>
      </c>
      <c r="H313" s="18">
        <v>1.1737764593268939E-3</v>
      </c>
      <c r="I313" s="18">
        <v>0.99141773105012487</v>
      </c>
      <c r="J313" s="19" t="s">
        <v>60</v>
      </c>
      <c r="K313" s="19" t="s">
        <v>627</v>
      </c>
      <c r="L313" s="19" t="b">
        <v>0</v>
      </c>
      <c r="M313" s="19" t="s">
        <v>70</v>
      </c>
      <c r="N313" s="19" t="str">
        <f t="shared" si="3"/>
        <v>CZ</v>
      </c>
    </row>
    <row r="314" spans="1:14" ht="14.25" customHeight="1" x14ac:dyDescent="0.25">
      <c r="A314" s="44" t="s">
        <v>586</v>
      </c>
      <c r="B314" s="48">
        <v>376665664</v>
      </c>
      <c r="C314" s="47" t="s">
        <v>74</v>
      </c>
      <c r="D314" s="47" t="s">
        <v>307</v>
      </c>
      <c r="E314" s="47" t="s">
        <v>625</v>
      </c>
      <c r="F314" s="47" t="s">
        <v>681</v>
      </c>
      <c r="G314" s="17">
        <v>19842</v>
      </c>
      <c r="H314" s="18">
        <v>8.9131544224891799E-4</v>
      </c>
      <c r="I314" s="18">
        <v>0.99230904649237384</v>
      </c>
      <c r="J314" s="19" t="s">
        <v>60</v>
      </c>
      <c r="K314" s="19" t="s">
        <v>60</v>
      </c>
      <c r="L314" s="19" t="b">
        <v>1</v>
      </c>
      <c r="M314" s="19" t="s">
        <v>70</v>
      </c>
      <c r="N314" s="19" t="str">
        <f t="shared" si="3"/>
        <v>CZ</v>
      </c>
    </row>
    <row r="315" spans="1:14" ht="14.25" customHeight="1" x14ac:dyDescent="0.25">
      <c r="A315" s="44" t="s">
        <v>586</v>
      </c>
      <c r="B315" s="51">
        <v>485198069</v>
      </c>
      <c r="C315" s="47" t="s">
        <v>74</v>
      </c>
      <c r="D315" s="47" t="s">
        <v>307</v>
      </c>
      <c r="E315" s="47" t="s">
        <v>625</v>
      </c>
      <c r="F315" s="47" t="s">
        <v>629</v>
      </c>
      <c r="G315" s="17">
        <v>19226</v>
      </c>
      <c r="H315" s="18">
        <v>8.6364432479980326E-4</v>
      </c>
      <c r="I315" s="18">
        <v>0.99317269081717363</v>
      </c>
      <c r="J315" s="19" t="s">
        <v>60</v>
      </c>
      <c r="K315" s="19" t="s">
        <v>627</v>
      </c>
      <c r="L315" s="19" t="b">
        <v>0</v>
      </c>
      <c r="M315" s="19" t="s">
        <v>70</v>
      </c>
      <c r="N315" s="19" t="str">
        <f t="shared" si="3"/>
        <v>CZ</v>
      </c>
    </row>
    <row r="316" spans="1:14" ht="14.25" customHeight="1" x14ac:dyDescent="0.25">
      <c r="A316" s="44" t="s">
        <v>586</v>
      </c>
      <c r="B316" s="51">
        <v>431632351</v>
      </c>
      <c r="C316" s="47" t="s">
        <v>74</v>
      </c>
      <c r="D316" s="47" t="s">
        <v>307</v>
      </c>
      <c r="E316" s="47" t="s">
        <v>625</v>
      </c>
      <c r="F316" s="47" t="s">
        <v>683</v>
      </c>
      <c r="G316" s="17">
        <v>17560</v>
      </c>
      <c r="H316" s="18">
        <v>7.8880652988060681E-4</v>
      </c>
      <c r="I316" s="18">
        <v>0.99396149734705419</v>
      </c>
      <c r="J316" s="19" t="s">
        <v>60</v>
      </c>
      <c r="K316" s="19" t="s">
        <v>60</v>
      </c>
      <c r="L316" s="19" t="b">
        <v>1</v>
      </c>
      <c r="M316" s="19" t="s">
        <v>70</v>
      </c>
      <c r="N316" s="19" t="str">
        <f t="shared" si="3"/>
        <v>CZ</v>
      </c>
    </row>
    <row r="317" spans="1:14" ht="14.25" customHeight="1" x14ac:dyDescent="0.25">
      <c r="A317" s="44" t="s">
        <v>586</v>
      </c>
      <c r="B317" s="51">
        <v>481238317</v>
      </c>
      <c r="C317" s="47" t="s">
        <v>74</v>
      </c>
      <c r="D317" s="47" t="s">
        <v>24</v>
      </c>
      <c r="E317" s="47" t="s">
        <v>30</v>
      </c>
      <c r="F317" s="47" t="s">
        <v>647</v>
      </c>
      <c r="G317" s="17">
        <v>15872</v>
      </c>
      <c r="H317" s="18">
        <v>7.1298048076679898E-4</v>
      </c>
      <c r="I317" s="18">
        <v>0.99467447782782104</v>
      </c>
      <c r="J317" s="19" t="s">
        <v>60</v>
      </c>
      <c r="K317" s="19" t="s">
        <v>627</v>
      </c>
      <c r="L317" s="19" t="b">
        <v>0</v>
      </c>
      <c r="M317" s="19" t="s">
        <v>70</v>
      </c>
      <c r="N317" s="19" t="str">
        <f t="shared" si="3"/>
        <v>CZ</v>
      </c>
    </row>
    <row r="318" spans="1:14" ht="14.25" customHeight="1" x14ac:dyDescent="0.25">
      <c r="A318" s="44" t="s">
        <v>586</v>
      </c>
      <c r="B318" s="48">
        <v>273525998</v>
      </c>
      <c r="C318" s="47" t="s">
        <v>74</v>
      </c>
      <c r="D318" s="47" t="s">
        <v>586</v>
      </c>
      <c r="E318" s="47" t="s">
        <v>598</v>
      </c>
      <c r="F318" s="47" t="s">
        <v>631</v>
      </c>
      <c r="G318" s="17">
        <v>15596</v>
      </c>
      <c r="H318" s="18">
        <v>7.0058238268894894E-4</v>
      </c>
      <c r="I318" s="18">
        <v>0.99537506021051003</v>
      </c>
      <c r="J318" s="19" t="s">
        <v>60</v>
      </c>
      <c r="K318" s="19" t="s">
        <v>627</v>
      </c>
      <c r="L318" s="19" t="b">
        <v>0</v>
      </c>
      <c r="M318" s="19" t="s">
        <v>70</v>
      </c>
      <c r="N318" s="19" t="str">
        <f t="shared" si="3"/>
        <v>CZ</v>
      </c>
    </row>
    <row r="319" spans="1:14" ht="14.25" customHeight="1" x14ac:dyDescent="0.25">
      <c r="A319" s="44" t="s">
        <v>586</v>
      </c>
      <c r="B319" s="51">
        <v>460056037</v>
      </c>
      <c r="C319" s="47" t="s">
        <v>74</v>
      </c>
      <c r="D319" s="47" t="s">
        <v>586</v>
      </c>
      <c r="E319" s="47" t="s">
        <v>598</v>
      </c>
      <c r="F319" s="47" t="s">
        <v>633</v>
      </c>
      <c r="G319" s="17">
        <v>14454</v>
      </c>
      <c r="H319" s="18">
        <v>6.4928300585958372E-4</v>
      </c>
      <c r="I319" s="18">
        <v>0.99602434321636957</v>
      </c>
      <c r="J319" s="19" t="s">
        <v>60</v>
      </c>
      <c r="K319" s="19" t="s">
        <v>627</v>
      </c>
      <c r="L319" s="19" t="b">
        <v>0</v>
      </c>
      <c r="M319" s="19" t="s">
        <v>70</v>
      </c>
      <c r="N319" s="19" t="str">
        <f t="shared" si="3"/>
        <v>CZ</v>
      </c>
    </row>
    <row r="320" spans="1:14" ht="14.25" customHeight="1" x14ac:dyDescent="0.25">
      <c r="A320" s="44" t="s">
        <v>586</v>
      </c>
      <c r="B320" s="51">
        <v>300965838</v>
      </c>
      <c r="C320" s="47" t="s">
        <v>74</v>
      </c>
      <c r="D320" s="47" t="s">
        <v>586</v>
      </c>
      <c r="E320" s="47" t="s">
        <v>603</v>
      </c>
      <c r="F320" s="47" t="s">
        <v>685</v>
      </c>
      <c r="G320" s="17">
        <v>14263</v>
      </c>
      <c r="H320" s="18">
        <v>6.4070316262454974E-4</v>
      </c>
      <c r="I320" s="18">
        <v>0.99666504637899411</v>
      </c>
      <c r="J320" s="19" t="s">
        <v>60</v>
      </c>
      <c r="K320" s="19" t="s">
        <v>60</v>
      </c>
      <c r="L320" s="19" t="b">
        <v>1</v>
      </c>
      <c r="M320" s="19" t="s">
        <v>70</v>
      </c>
      <c r="N320" s="19" t="str">
        <f t="shared" si="3"/>
        <v>CZ</v>
      </c>
    </row>
    <row r="321" spans="1:14" ht="14.25" customHeight="1" x14ac:dyDescent="0.25">
      <c r="A321" s="44" t="s">
        <v>586</v>
      </c>
      <c r="B321" s="48">
        <v>482100353</v>
      </c>
      <c r="C321" s="47" t="s">
        <v>74</v>
      </c>
      <c r="D321" s="47" t="s">
        <v>24</v>
      </c>
      <c r="E321" s="47" t="s">
        <v>310</v>
      </c>
      <c r="F321" s="47" t="s">
        <v>648</v>
      </c>
      <c r="G321" s="17">
        <v>9522</v>
      </c>
      <c r="H321" s="18">
        <v>4.2773438368582788E-4</v>
      </c>
      <c r="I321" s="18">
        <v>0.99709278076267993</v>
      </c>
      <c r="J321" s="19" t="s">
        <v>60</v>
      </c>
      <c r="K321" s="19" t="s">
        <v>627</v>
      </c>
      <c r="L321" s="19" t="b">
        <v>0</v>
      </c>
      <c r="M321" s="19" t="s">
        <v>70</v>
      </c>
      <c r="N321" s="19" t="str">
        <f t="shared" si="3"/>
        <v>CZ</v>
      </c>
    </row>
    <row r="322" spans="1:14" ht="14.25" customHeight="1" x14ac:dyDescent="0.25">
      <c r="A322" s="44" t="s">
        <v>586</v>
      </c>
      <c r="B322" s="51">
        <v>276068101</v>
      </c>
      <c r="C322" s="47" t="s">
        <v>74</v>
      </c>
      <c r="D322" s="47" t="s">
        <v>586</v>
      </c>
      <c r="E322" s="47" t="s">
        <v>453</v>
      </c>
      <c r="F322" s="47" t="s">
        <v>687</v>
      </c>
      <c r="G322" s="17">
        <v>9181</v>
      </c>
      <c r="H322" s="18">
        <v>4.1241644366935367E-4</v>
      </c>
      <c r="I322" s="18">
        <v>0.99750519720634934</v>
      </c>
      <c r="J322" s="19" t="s">
        <v>60</v>
      </c>
      <c r="K322" s="19" t="s">
        <v>60</v>
      </c>
      <c r="L322" s="19" t="b">
        <v>1</v>
      </c>
      <c r="M322" s="19" t="s">
        <v>70</v>
      </c>
      <c r="N322" s="19" t="str">
        <f t="shared" si="3"/>
        <v>CZ</v>
      </c>
    </row>
    <row r="323" spans="1:14" ht="14.25" customHeight="1" x14ac:dyDescent="0.25">
      <c r="A323" s="44" t="s">
        <v>586</v>
      </c>
      <c r="B323" s="48">
        <v>399655167</v>
      </c>
      <c r="C323" s="47" t="s">
        <v>74</v>
      </c>
      <c r="D323" s="47" t="s">
        <v>294</v>
      </c>
      <c r="E323" s="47" t="s">
        <v>610</v>
      </c>
      <c r="F323" s="47" t="s">
        <v>621</v>
      </c>
      <c r="G323" s="17">
        <v>9015</v>
      </c>
      <c r="H323" s="18">
        <v>4.0495961656455981E-4</v>
      </c>
      <c r="I323" s="18">
        <v>0.99791015682291395</v>
      </c>
      <c r="J323" s="19" t="s">
        <v>60</v>
      </c>
      <c r="K323" s="19" t="s">
        <v>36</v>
      </c>
      <c r="L323" s="19" t="b">
        <v>0</v>
      </c>
      <c r="M323" s="19" t="s">
        <v>70</v>
      </c>
      <c r="N323" s="19" t="str">
        <f t="shared" si="3"/>
        <v>CZ</v>
      </c>
    </row>
    <row r="324" spans="1:14" ht="14.25" customHeight="1" x14ac:dyDescent="0.25">
      <c r="A324" s="44" t="s">
        <v>586</v>
      </c>
      <c r="B324" s="48">
        <v>273508707</v>
      </c>
      <c r="C324" s="47" t="s">
        <v>74</v>
      </c>
      <c r="D324" s="47" t="s">
        <v>586</v>
      </c>
      <c r="E324" s="47" t="s">
        <v>453</v>
      </c>
      <c r="F324" s="47" t="s">
        <v>689</v>
      </c>
      <c r="G324" s="17">
        <v>8234</v>
      </c>
      <c r="H324" s="18">
        <v>3.6987659265586085E-4</v>
      </c>
      <c r="I324" s="18">
        <v>0.99828003341556981</v>
      </c>
      <c r="J324" s="19" t="s">
        <v>60</v>
      </c>
      <c r="K324" s="19" t="s">
        <v>60</v>
      </c>
      <c r="L324" s="19" t="b">
        <v>1</v>
      </c>
      <c r="M324" s="19" t="s">
        <v>70</v>
      </c>
      <c r="N324" s="19" t="str">
        <f t="shared" si="3"/>
        <v>CZ</v>
      </c>
    </row>
    <row r="325" spans="1:14" ht="14.25" customHeight="1" x14ac:dyDescent="0.25">
      <c r="A325" s="44" t="s">
        <v>586</v>
      </c>
      <c r="B325" s="51">
        <v>268333027</v>
      </c>
      <c r="C325" s="47" t="s">
        <v>74</v>
      </c>
      <c r="D325" s="47" t="s">
        <v>586</v>
      </c>
      <c r="E325" s="47" t="s">
        <v>691</v>
      </c>
      <c r="F325" s="47" t="s">
        <v>692</v>
      </c>
      <c r="G325" s="17">
        <v>8216</v>
      </c>
      <c r="H325" s="18">
        <v>3.69068021042088E-4</v>
      </c>
      <c r="I325" s="18">
        <v>0.9986491014366119</v>
      </c>
      <c r="J325" s="19" t="s">
        <v>60</v>
      </c>
      <c r="K325" s="19" t="s">
        <v>60</v>
      </c>
      <c r="L325" s="19" t="b">
        <v>1</v>
      </c>
      <c r="M325" s="19" t="s">
        <v>70</v>
      </c>
      <c r="N325" s="19" t="str">
        <f t="shared" si="3"/>
        <v>CZ</v>
      </c>
    </row>
    <row r="326" spans="1:14" ht="14.25" customHeight="1" x14ac:dyDescent="0.25">
      <c r="A326" s="44" t="s">
        <v>586</v>
      </c>
      <c r="B326" s="48">
        <v>453211281</v>
      </c>
      <c r="C326" s="47" t="s">
        <v>74</v>
      </c>
      <c r="D326" s="47" t="s">
        <v>586</v>
      </c>
      <c r="E326" s="47" t="s">
        <v>635</v>
      </c>
      <c r="F326" s="47" t="s">
        <v>636</v>
      </c>
      <c r="G326" s="17">
        <v>8070</v>
      </c>
      <c r="H326" s="18">
        <v>3.6250960684148614E-4</v>
      </c>
      <c r="I326" s="18">
        <v>0.99901161104345337</v>
      </c>
      <c r="J326" s="19" t="s">
        <v>60</v>
      </c>
      <c r="K326" s="19" t="s">
        <v>627</v>
      </c>
      <c r="L326" s="19" t="b">
        <v>0</v>
      </c>
      <c r="M326" s="19" t="s">
        <v>70</v>
      </c>
      <c r="N326" s="19" t="str">
        <f t="shared" si="3"/>
        <v>CZ</v>
      </c>
    </row>
    <row r="327" spans="1:14" ht="14.25" customHeight="1" x14ac:dyDescent="0.25">
      <c r="A327" s="44" t="s">
        <v>586</v>
      </c>
      <c r="B327" s="48">
        <v>482089841</v>
      </c>
      <c r="C327" s="47" t="s">
        <v>74</v>
      </c>
      <c r="D327" s="47" t="s">
        <v>24</v>
      </c>
      <c r="E327" s="47" t="s">
        <v>310</v>
      </c>
      <c r="F327" s="47" t="s">
        <v>648</v>
      </c>
      <c r="G327" s="17">
        <v>7254</v>
      </c>
      <c r="H327" s="18">
        <v>3.2585436035045113E-4</v>
      </c>
      <c r="I327" s="18">
        <v>0.99933746540380386</v>
      </c>
      <c r="J327" s="19" t="s">
        <v>60</v>
      </c>
      <c r="K327" s="19" t="s">
        <v>627</v>
      </c>
      <c r="L327" s="19" t="b">
        <v>0</v>
      </c>
      <c r="M327" s="19" t="s">
        <v>70</v>
      </c>
      <c r="N327" s="19" t="str">
        <f t="shared" si="3"/>
        <v>CZ</v>
      </c>
    </row>
    <row r="328" spans="1:14" ht="14.25" customHeight="1" x14ac:dyDescent="0.25">
      <c r="A328" s="44" t="s">
        <v>586</v>
      </c>
      <c r="B328" s="51">
        <v>486573541</v>
      </c>
      <c r="C328" s="47" t="s">
        <v>74</v>
      </c>
      <c r="D328" s="47" t="s">
        <v>307</v>
      </c>
      <c r="E328" s="47" t="s">
        <v>625</v>
      </c>
      <c r="F328" s="47" t="s">
        <v>637</v>
      </c>
      <c r="G328" s="17">
        <v>7133</v>
      </c>
      <c r="H328" s="18">
        <v>3.2041896228008932E-4</v>
      </c>
      <c r="I328" s="18">
        <v>0.99965788436608394</v>
      </c>
      <c r="J328" s="19" t="s">
        <v>60</v>
      </c>
      <c r="K328" s="19" t="s">
        <v>627</v>
      </c>
      <c r="L328" s="19" t="b">
        <v>0</v>
      </c>
      <c r="M328" s="19" t="s">
        <v>70</v>
      </c>
      <c r="N328" s="19" t="str">
        <f t="shared" si="3"/>
        <v>CZ</v>
      </c>
    </row>
    <row r="329" spans="1:14" ht="14.25" customHeight="1" x14ac:dyDescent="0.25">
      <c r="A329" s="44" t="s">
        <v>586</v>
      </c>
      <c r="B329" s="51">
        <v>453213368</v>
      </c>
      <c r="C329" s="47" t="s">
        <v>74</v>
      </c>
      <c r="D329" s="47" t="s">
        <v>586</v>
      </c>
      <c r="E329" s="47" t="s">
        <v>635</v>
      </c>
      <c r="F329" s="47" t="s">
        <v>639</v>
      </c>
      <c r="G329" s="17">
        <v>2648</v>
      </c>
      <c r="H329" s="18">
        <v>1.1894986851502544E-4</v>
      </c>
      <c r="I329" s="18">
        <v>0.99977683423459895</v>
      </c>
      <c r="J329" s="19" t="s">
        <v>60</v>
      </c>
      <c r="K329" s="19" t="s">
        <v>627</v>
      </c>
      <c r="L329" s="19" t="b">
        <v>0</v>
      </c>
      <c r="M329" s="19" t="s">
        <v>70</v>
      </c>
      <c r="N329" s="19" t="str">
        <f t="shared" si="3"/>
        <v>CZ</v>
      </c>
    </row>
    <row r="330" spans="1:14" ht="14.25" customHeight="1" x14ac:dyDescent="0.25">
      <c r="A330" s="44" t="s">
        <v>586</v>
      </c>
      <c r="B330" s="48">
        <v>486570793</v>
      </c>
      <c r="C330" s="47" t="s">
        <v>74</v>
      </c>
      <c r="D330" s="47" t="s">
        <v>307</v>
      </c>
      <c r="E330" s="47" t="s">
        <v>591</v>
      </c>
      <c r="F330" s="47" t="s">
        <v>640</v>
      </c>
      <c r="G330" s="17">
        <v>1982</v>
      </c>
      <c r="H330" s="18">
        <v>8.9032718805430675E-5</v>
      </c>
      <c r="I330" s="18">
        <v>0.9998658669534044</v>
      </c>
      <c r="J330" s="19" t="s">
        <v>60</v>
      </c>
      <c r="K330" s="19" t="s">
        <v>627</v>
      </c>
      <c r="L330" s="19" t="b">
        <v>0</v>
      </c>
      <c r="M330" s="19" t="s">
        <v>70</v>
      </c>
      <c r="N330" s="19" t="str">
        <f t="shared" si="3"/>
        <v>CZ</v>
      </c>
    </row>
    <row r="331" spans="1:14" ht="14.25" customHeight="1" x14ac:dyDescent="0.25">
      <c r="A331" s="44" t="s">
        <v>586</v>
      </c>
      <c r="B331" s="51">
        <v>453209328</v>
      </c>
      <c r="C331" s="47" t="s">
        <v>74</v>
      </c>
      <c r="D331" s="47" t="s">
        <v>586</v>
      </c>
      <c r="E331" s="47" t="s">
        <v>635</v>
      </c>
      <c r="F331" s="47" t="s">
        <v>642</v>
      </c>
      <c r="G331" s="17">
        <v>1620</v>
      </c>
      <c r="H331" s="18">
        <v>7.2771445239554832E-5</v>
      </c>
      <c r="I331" s="18">
        <v>0.99993863839864394</v>
      </c>
      <c r="J331" s="19" t="s">
        <v>60</v>
      </c>
      <c r="K331" s="19" t="s">
        <v>627</v>
      </c>
      <c r="L331" s="19" t="b">
        <v>0</v>
      </c>
      <c r="M331" s="19" t="s">
        <v>70</v>
      </c>
      <c r="N331" s="19" t="str">
        <f t="shared" si="3"/>
        <v>CZ</v>
      </c>
    </row>
    <row r="332" spans="1:14" ht="14.25" customHeight="1" x14ac:dyDescent="0.25">
      <c r="A332" s="44" t="s">
        <v>586</v>
      </c>
      <c r="B332" s="51">
        <v>478456400</v>
      </c>
      <c r="C332" s="47" t="s">
        <v>74</v>
      </c>
      <c r="D332" s="47" t="s">
        <v>586</v>
      </c>
      <c r="E332" s="47" t="s">
        <v>635</v>
      </c>
      <c r="F332" s="47" t="s">
        <v>644</v>
      </c>
      <c r="G332" s="17">
        <v>870</v>
      </c>
      <c r="H332" s="18">
        <v>3.9080961332353523E-5</v>
      </c>
      <c r="I332" s="18">
        <v>0.99997771935997626</v>
      </c>
      <c r="J332" s="19" t="s">
        <v>60</v>
      </c>
      <c r="K332" s="19" t="s">
        <v>627</v>
      </c>
      <c r="L332" s="19" t="b">
        <v>0</v>
      </c>
      <c r="M332" s="19" t="s">
        <v>70</v>
      </c>
      <c r="N332" s="19" t="str">
        <f t="shared" si="3"/>
        <v>CZ</v>
      </c>
    </row>
    <row r="333" spans="1:14" ht="14.25" customHeight="1" x14ac:dyDescent="0.25">
      <c r="A333" s="44" t="s">
        <v>586</v>
      </c>
      <c r="B333" s="51">
        <v>299561922</v>
      </c>
      <c r="C333" s="47" t="s">
        <v>74</v>
      </c>
      <c r="D333" s="47" t="s">
        <v>586</v>
      </c>
      <c r="E333" s="47" t="s">
        <v>625</v>
      </c>
      <c r="F333" s="47" t="s">
        <v>693</v>
      </c>
      <c r="G333" s="17">
        <v>496</v>
      </c>
      <c r="H333" s="18">
        <v>2.2280640023962468E-5</v>
      </c>
      <c r="I333" s="18">
        <v>1.0000000000000002</v>
      </c>
      <c r="J333" s="19" t="s">
        <v>60</v>
      </c>
      <c r="K333" s="19" t="s">
        <v>60</v>
      </c>
      <c r="L333" s="19" t="b">
        <v>1</v>
      </c>
      <c r="M333" s="19" t="s">
        <v>70</v>
      </c>
      <c r="N333" s="19" t="str">
        <f t="shared" si="3"/>
        <v>CZ</v>
      </c>
    </row>
    <row r="334" spans="1:14" ht="14.25" customHeight="1" x14ac:dyDescent="0.25">
      <c r="A334" s="44" t="s">
        <v>586</v>
      </c>
      <c r="B334" s="48">
        <v>418749948</v>
      </c>
      <c r="C334" s="47" t="s">
        <v>74</v>
      </c>
      <c r="D334" s="47" t="s">
        <v>294</v>
      </c>
      <c r="E334" s="47" t="s">
        <v>295</v>
      </c>
      <c r="F334" s="47" t="s">
        <v>622</v>
      </c>
      <c r="G334" s="17">
        <v>0</v>
      </c>
      <c r="H334" s="18">
        <v>0</v>
      </c>
      <c r="I334" s="18">
        <v>1.0000000000000002</v>
      </c>
      <c r="J334" s="19" t="s">
        <v>60</v>
      </c>
      <c r="K334" s="19">
        <v>0</v>
      </c>
      <c r="L334" s="19" t="b">
        <v>0</v>
      </c>
      <c r="M334" s="19" t="s">
        <v>70</v>
      </c>
      <c r="N334" s="19" t="str">
        <f t="shared" si="3"/>
        <v>CZ</v>
      </c>
    </row>
    <row r="335" spans="1:14" ht="14.25" customHeight="1" x14ac:dyDescent="0.25">
      <c r="A335" s="44" t="s">
        <v>586</v>
      </c>
      <c r="B335" s="51">
        <v>273520672</v>
      </c>
      <c r="C335" s="47" t="s">
        <v>74</v>
      </c>
      <c r="D335" s="47" t="s">
        <v>586</v>
      </c>
      <c r="E335" s="47" t="s">
        <v>695</v>
      </c>
      <c r="F335" s="47" t="s">
        <v>695</v>
      </c>
      <c r="G335" s="17">
        <v>0</v>
      </c>
      <c r="H335" s="18">
        <v>0</v>
      </c>
      <c r="I335" s="18">
        <v>1.0000000000000002</v>
      </c>
      <c r="J335" s="19" t="s">
        <v>60</v>
      </c>
      <c r="K335" s="19">
        <v>0</v>
      </c>
      <c r="L335" s="19" t="b">
        <v>0</v>
      </c>
      <c r="M335" s="19" t="s">
        <v>70</v>
      </c>
      <c r="N335" s="19" t="str">
        <f t="shared" si="3"/>
        <v>CZ</v>
      </c>
    </row>
    <row r="336" spans="1:14" ht="14.25" customHeight="1" x14ac:dyDescent="0.25">
      <c r="A336" s="44" t="s">
        <v>586</v>
      </c>
      <c r="B336" s="48">
        <v>432647017</v>
      </c>
      <c r="C336" s="47" t="s">
        <v>74</v>
      </c>
      <c r="D336" s="47" t="s">
        <v>586</v>
      </c>
      <c r="E336" s="47" t="s">
        <v>650</v>
      </c>
      <c r="F336" s="47" t="s">
        <v>733</v>
      </c>
      <c r="G336" s="17">
        <v>0</v>
      </c>
      <c r="H336" s="18">
        <v>0</v>
      </c>
      <c r="I336" s="18">
        <v>1.0000000000000002</v>
      </c>
      <c r="J336" s="19" t="s">
        <v>60</v>
      </c>
      <c r="K336" s="19">
        <v>0</v>
      </c>
      <c r="L336" s="19" t="b">
        <v>0</v>
      </c>
      <c r="M336" s="19" t="s">
        <v>70</v>
      </c>
      <c r="N336" s="19" t="str">
        <f t="shared" si="3"/>
        <v>CZ</v>
      </c>
    </row>
    <row r="337" spans="1:14" ht="14.25" customHeight="1" x14ac:dyDescent="0.25">
      <c r="A337" s="44" t="s">
        <v>586</v>
      </c>
      <c r="B337" s="48">
        <v>174538699</v>
      </c>
      <c r="C337" s="47" t="s">
        <v>74</v>
      </c>
      <c r="D337" s="47" t="s">
        <v>586</v>
      </c>
      <c r="E337" s="47" t="s">
        <v>613</v>
      </c>
      <c r="F337" s="47" t="s">
        <v>624</v>
      </c>
      <c r="G337" s="17">
        <v>0</v>
      </c>
      <c r="H337" s="18">
        <v>0</v>
      </c>
      <c r="I337" s="18">
        <v>1.0000000000000002</v>
      </c>
      <c r="J337" s="19" t="s">
        <v>60</v>
      </c>
      <c r="K337" s="19">
        <v>0</v>
      </c>
      <c r="L337" s="19" t="b">
        <v>0</v>
      </c>
      <c r="M337" s="19" t="s">
        <v>70</v>
      </c>
      <c r="N337" s="19" t="str">
        <f t="shared" si="3"/>
        <v>CZ</v>
      </c>
    </row>
    <row r="338" spans="1:14" ht="14.25" customHeight="1" x14ac:dyDescent="0.25">
      <c r="A338" s="44" t="s">
        <v>586</v>
      </c>
      <c r="B338" s="48">
        <v>235322445</v>
      </c>
      <c r="C338" s="47" t="s">
        <v>74</v>
      </c>
      <c r="D338" s="47" t="s">
        <v>586</v>
      </c>
      <c r="E338" s="47" t="s">
        <v>613</v>
      </c>
      <c r="F338" s="47" t="s">
        <v>735</v>
      </c>
      <c r="G338" s="17">
        <v>0</v>
      </c>
      <c r="H338" s="18">
        <v>0</v>
      </c>
      <c r="I338" s="18">
        <v>1.0000000000000002</v>
      </c>
      <c r="J338" s="19" t="s">
        <v>60</v>
      </c>
      <c r="K338" s="19">
        <v>0</v>
      </c>
      <c r="L338" s="19" t="b">
        <v>0</v>
      </c>
      <c r="M338" s="19" t="s">
        <v>70</v>
      </c>
      <c r="N338" s="19" t="str">
        <f t="shared" si="3"/>
        <v>CZ</v>
      </c>
    </row>
    <row r="339" spans="1:14" ht="14.25" customHeight="1" x14ac:dyDescent="0.25">
      <c r="C339" s="52"/>
      <c r="D339" s="52"/>
      <c r="E339" s="52"/>
      <c r="F339" s="52"/>
      <c r="G339" s="53"/>
    </row>
    <row r="340" spans="1:14" ht="14.25" customHeight="1" x14ac:dyDescent="0.25">
      <c r="C340" s="52"/>
      <c r="D340" s="52"/>
      <c r="E340" s="52"/>
      <c r="F340" s="52"/>
      <c r="G340" s="53"/>
    </row>
    <row r="341" spans="1:14" ht="14.25" customHeight="1" x14ac:dyDescent="0.25">
      <c r="C341" s="52"/>
      <c r="D341" s="52"/>
      <c r="E341" s="52"/>
      <c r="F341" s="52"/>
      <c r="G341" s="53"/>
    </row>
    <row r="342" spans="1:14" ht="14.25" customHeight="1" x14ac:dyDescent="0.25">
      <c r="C342" s="52"/>
      <c r="D342" s="52"/>
      <c r="E342" s="52"/>
      <c r="F342" s="52"/>
      <c r="G342" s="53"/>
    </row>
    <row r="343" spans="1:14" ht="14.25" customHeight="1" x14ac:dyDescent="0.25">
      <c r="C343" s="52"/>
      <c r="D343" s="52"/>
      <c r="E343" s="52"/>
      <c r="F343" s="52"/>
      <c r="G343" s="53"/>
    </row>
    <row r="344" spans="1:14" ht="14.25" customHeight="1" x14ac:dyDescent="0.25">
      <c r="C344" s="52"/>
      <c r="D344" s="52"/>
      <c r="E344" s="52"/>
      <c r="F344" s="52"/>
      <c r="G344" s="53"/>
    </row>
    <row r="345" spans="1:14" ht="14.25" customHeight="1" x14ac:dyDescent="0.25">
      <c r="C345" s="52"/>
      <c r="D345" s="52"/>
      <c r="E345" s="52"/>
      <c r="F345" s="52"/>
      <c r="G345" s="53"/>
    </row>
    <row r="346" spans="1:14" ht="14.25" customHeight="1" x14ac:dyDescent="0.25">
      <c r="C346" s="52"/>
      <c r="D346" s="52"/>
      <c r="E346" s="52"/>
      <c r="F346" s="52"/>
      <c r="G346" s="53"/>
    </row>
    <row r="347" spans="1:14" ht="14.25" customHeight="1" x14ac:dyDescent="0.25">
      <c r="C347" s="52"/>
      <c r="D347" s="52"/>
      <c r="E347" s="52"/>
      <c r="F347" s="52"/>
      <c r="G347" s="53"/>
    </row>
    <row r="348" spans="1:14" ht="14.25" customHeight="1" x14ac:dyDescent="0.25">
      <c r="C348" s="52"/>
      <c r="D348" s="52"/>
      <c r="E348" s="52"/>
      <c r="F348" s="52"/>
      <c r="G348" s="53"/>
    </row>
    <row r="349" spans="1:14" ht="14.25" customHeight="1" x14ac:dyDescent="0.25">
      <c r="C349" s="52"/>
      <c r="D349" s="52"/>
      <c r="E349" s="52"/>
      <c r="F349" s="52"/>
      <c r="G349" s="53"/>
    </row>
    <row r="350" spans="1:14" ht="14.25" customHeight="1" x14ac:dyDescent="0.25">
      <c r="C350" s="52"/>
      <c r="D350" s="52"/>
      <c r="E350" s="52"/>
      <c r="F350" s="52"/>
      <c r="G350" s="53"/>
    </row>
    <row r="351" spans="1:14" ht="14.25" customHeight="1" x14ac:dyDescent="0.25">
      <c r="C351" s="52"/>
      <c r="D351" s="52"/>
      <c r="E351" s="52"/>
      <c r="F351" s="52"/>
      <c r="G351" s="53"/>
    </row>
    <row r="352" spans="1:14" ht="14.25" customHeight="1" x14ac:dyDescent="0.25">
      <c r="C352" s="52"/>
      <c r="D352" s="52"/>
      <c r="E352" s="52"/>
      <c r="F352" s="52"/>
      <c r="G352" s="53"/>
    </row>
    <row r="353" spans="3:7" ht="14.25" customHeight="1" x14ac:dyDescent="0.25">
      <c r="C353" s="52"/>
      <c r="D353" s="52"/>
      <c r="E353" s="52"/>
      <c r="F353" s="52"/>
      <c r="G353" s="53"/>
    </row>
    <row r="354" spans="3:7" ht="14.25" customHeight="1" x14ac:dyDescent="0.25">
      <c r="C354" s="52"/>
      <c r="D354" s="52"/>
      <c r="E354" s="52"/>
      <c r="F354" s="52"/>
      <c r="G354" s="53"/>
    </row>
    <row r="355" spans="3:7" ht="14.25" customHeight="1" x14ac:dyDescent="0.25">
      <c r="C355" s="52"/>
      <c r="D355" s="52"/>
      <c r="E355" s="52"/>
      <c r="F355" s="52"/>
      <c r="G355" s="53"/>
    </row>
    <row r="356" spans="3:7" ht="14.25" customHeight="1" x14ac:dyDescent="0.25">
      <c r="C356" s="52"/>
      <c r="D356" s="52"/>
      <c r="E356" s="52"/>
      <c r="F356" s="52"/>
      <c r="G356" s="53"/>
    </row>
    <row r="357" spans="3:7" ht="14.25" customHeight="1" x14ac:dyDescent="0.25">
      <c r="C357" s="52"/>
      <c r="D357" s="52"/>
      <c r="E357" s="52"/>
      <c r="F357" s="52"/>
      <c r="G357" s="53"/>
    </row>
    <row r="358" spans="3:7" ht="14.25" customHeight="1" x14ac:dyDescent="0.25">
      <c r="C358" s="52"/>
      <c r="D358" s="52"/>
      <c r="E358" s="52"/>
      <c r="F358" s="52"/>
      <c r="G358" s="53"/>
    </row>
    <row r="359" spans="3:7" ht="14.25" customHeight="1" x14ac:dyDescent="0.25">
      <c r="C359" s="52"/>
      <c r="D359" s="52"/>
      <c r="E359" s="52"/>
      <c r="F359" s="52"/>
      <c r="G359" s="53"/>
    </row>
    <row r="360" spans="3:7" ht="14.25" customHeight="1" x14ac:dyDescent="0.25">
      <c r="C360" s="52"/>
      <c r="D360" s="52"/>
      <c r="E360" s="52"/>
      <c r="F360" s="52"/>
      <c r="G360" s="53"/>
    </row>
    <row r="361" spans="3:7" ht="14.25" customHeight="1" x14ac:dyDescent="0.25">
      <c r="C361" s="52"/>
      <c r="D361" s="52"/>
      <c r="E361" s="52"/>
      <c r="F361" s="52"/>
      <c r="G361" s="53"/>
    </row>
    <row r="362" spans="3:7" ht="14.25" customHeight="1" x14ac:dyDescent="0.25">
      <c r="C362" s="52"/>
      <c r="D362" s="52"/>
      <c r="E362" s="52"/>
      <c r="F362" s="52"/>
      <c r="G362" s="53"/>
    </row>
    <row r="363" spans="3:7" ht="14.25" customHeight="1" x14ac:dyDescent="0.25">
      <c r="C363" s="52"/>
      <c r="D363" s="52"/>
      <c r="E363" s="52"/>
      <c r="F363" s="52"/>
      <c r="G363" s="53"/>
    </row>
    <row r="364" spans="3:7" ht="14.25" customHeight="1" x14ac:dyDescent="0.25">
      <c r="C364" s="52"/>
      <c r="D364" s="52"/>
      <c r="E364" s="52"/>
      <c r="F364" s="52"/>
      <c r="G364" s="53"/>
    </row>
    <row r="365" spans="3:7" ht="14.25" customHeight="1" x14ac:dyDescent="0.25">
      <c r="C365" s="52"/>
      <c r="D365" s="52"/>
      <c r="E365" s="52"/>
      <c r="F365" s="52"/>
      <c r="G365" s="53"/>
    </row>
    <row r="366" spans="3:7" ht="14.25" customHeight="1" x14ac:dyDescent="0.25">
      <c r="C366" s="52"/>
      <c r="D366" s="52"/>
      <c r="E366" s="52"/>
      <c r="F366" s="52"/>
      <c r="G366" s="53"/>
    </row>
    <row r="367" spans="3:7" ht="14.25" customHeight="1" x14ac:dyDescent="0.25">
      <c r="C367" s="52"/>
      <c r="D367" s="52"/>
      <c r="E367" s="52"/>
      <c r="F367" s="52"/>
      <c r="G367" s="53"/>
    </row>
    <row r="368" spans="3:7" ht="14.25" customHeight="1" x14ac:dyDescent="0.25">
      <c r="C368" s="52"/>
      <c r="D368" s="52"/>
      <c r="E368" s="52"/>
      <c r="F368" s="52"/>
      <c r="G368" s="53"/>
    </row>
    <row r="369" spans="3:7" ht="14.25" customHeight="1" x14ac:dyDescent="0.25">
      <c r="C369" s="52"/>
      <c r="D369" s="52"/>
      <c r="E369" s="52"/>
      <c r="F369" s="52"/>
      <c r="G369" s="53"/>
    </row>
    <row r="370" spans="3:7" ht="14.25" customHeight="1" x14ac:dyDescent="0.25">
      <c r="C370" s="52"/>
      <c r="D370" s="52"/>
      <c r="E370" s="52"/>
      <c r="F370" s="52"/>
      <c r="G370" s="53"/>
    </row>
    <row r="371" spans="3:7" ht="14.25" customHeight="1" x14ac:dyDescent="0.25">
      <c r="C371" s="52"/>
      <c r="D371" s="52"/>
      <c r="E371" s="52"/>
      <c r="F371" s="52"/>
      <c r="G371" s="53"/>
    </row>
    <row r="372" spans="3:7" ht="14.25" customHeight="1" x14ac:dyDescent="0.25">
      <c r="C372" s="52"/>
      <c r="D372" s="52"/>
      <c r="E372" s="52"/>
      <c r="F372" s="52"/>
      <c r="G372" s="53"/>
    </row>
    <row r="373" spans="3:7" ht="14.25" customHeight="1" x14ac:dyDescent="0.25">
      <c r="C373" s="52"/>
      <c r="D373" s="52"/>
      <c r="E373" s="52"/>
      <c r="F373" s="52"/>
      <c r="G373" s="53"/>
    </row>
    <row r="374" spans="3:7" ht="14.25" customHeight="1" x14ac:dyDescent="0.25">
      <c r="C374" s="52"/>
      <c r="D374" s="52"/>
      <c r="E374" s="52"/>
      <c r="F374" s="52"/>
      <c r="G374" s="53"/>
    </row>
    <row r="375" spans="3:7" ht="14.25" customHeight="1" x14ac:dyDescent="0.25">
      <c r="C375" s="52"/>
      <c r="D375" s="52"/>
      <c r="E375" s="52"/>
      <c r="F375" s="52"/>
      <c r="G375" s="53"/>
    </row>
    <row r="376" spans="3:7" ht="14.25" customHeight="1" x14ac:dyDescent="0.25">
      <c r="C376" s="52"/>
      <c r="D376" s="52"/>
      <c r="E376" s="52"/>
      <c r="F376" s="52"/>
      <c r="G376" s="53"/>
    </row>
    <row r="377" spans="3:7" ht="14.25" customHeight="1" x14ac:dyDescent="0.25">
      <c r="C377" s="52"/>
      <c r="D377" s="52"/>
      <c r="E377" s="52"/>
      <c r="F377" s="52"/>
      <c r="G377" s="53"/>
    </row>
    <row r="378" spans="3:7" ht="14.25" customHeight="1" x14ac:dyDescent="0.25">
      <c r="C378" s="52"/>
      <c r="D378" s="52"/>
      <c r="E378" s="52"/>
      <c r="F378" s="52"/>
      <c r="G378" s="53"/>
    </row>
    <row r="379" spans="3:7" ht="14.25" customHeight="1" x14ac:dyDescent="0.25">
      <c r="C379" s="52"/>
      <c r="D379" s="52"/>
      <c r="E379" s="52"/>
      <c r="F379" s="52"/>
      <c r="G379" s="53"/>
    </row>
    <row r="380" spans="3:7" ht="14.25" customHeight="1" x14ac:dyDescent="0.25">
      <c r="C380" s="52"/>
      <c r="D380" s="52"/>
      <c r="E380" s="52"/>
      <c r="F380" s="52"/>
      <c r="G380" s="53"/>
    </row>
    <row r="381" spans="3:7" ht="14.25" customHeight="1" x14ac:dyDescent="0.25">
      <c r="C381" s="52"/>
      <c r="D381" s="52"/>
      <c r="E381" s="52"/>
      <c r="F381" s="52"/>
      <c r="G381" s="53"/>
    </row>
    <row r="382" spans="3:7" ht="14.25" customHeight="1" x14ac:dyDescent="0.25">
      <c r="C382" s="52"/>
      <c r="D382" s="52"/>
      <c r="E382" s="52"/>
      <c r="F382" s="52"/>
      <c r="G382" s="53"/>
    </row>
    <row r="383" spans="3:7" ht="14.25" customHeight="1" x14ac:dyDescent="0.25">
      <c r="C383" s="52"/>
      <c r="D383" s="52"/>
      <c r="E383" s="52"/>
      <c r="F383" s="52"/>
      <c r="G383" s="53"/>
    </row>
    <row r="384" spans="3:7" ht="14.25" customHeight="1" x14ac:dyDescent="0.25">
      <c r="C384" s="52"/>
      <c r="D384" s="52"/>
      <c r="E384" s="52"/>
      <c r="F384" s="52"/>
      <c r="G384" s="53"/>
    </row>
    <row r="385" spans="3:7" ht="14.25" customHeight="1" x14ac:dyDescent="0.25">
      <c r="C385" s="52"/>
      <c r="D385" s="52"/>
      <c r="E385" s="52"/>
      <c r="F385" s="52"/>
      <c r="G385" s="53"/>
    </row>
    <row r="386" spans="3:7" ht="14.25" customHeight="1" x14ac:dyDescent="0.25">
      <c r="C386" s="52"/>
      <c r="D386" s="52"/>
      <c r="E386" s="52"/>
      <c r="F386" s="52"/>
      <c r="G386" s="53"/>
    </row>
    <row r="387" spans="3:7" ht="14.25" customHeight="1" x14ac:dyDescent="0.25">
      <c r="C387" s="52"/>
      <c r="D387" s="52"/>
      <c r="E387" s="52"/>
      <c r="F387" s="52"/>
      <c r="G387" s="53"/>
    </row>
    <row r="388" spans="3:7" ht="14.25" customHeight="1" x14ac:dyDescent="0.25">
      <c r="C388" s="52"/>
      <c r="D388" s="52"/>
      <c r="E388" s="52"/>
      <c r="F388" s="52"/>
      <c r="G388" s="53"/>
    </row>
    <row r="389" spans="3:7" ht="14.25" customHeight="1" x14ac:dyDescent="0.25">
      <c r="C389" s="52"/>
      <c r="D389" s="52"/>
      <c r="E389" s="52"/>
      <c r="F389" s="52"/>
      <c r="G389" s="53"/>
    </row>
    <row r="390" spans="3:7" ht="14.25" customHeight="1" x14ac:dyDescent="0.25">
      <c r="C390" s="52"/>
      <c r="D390" s="52"/>
      <c r="E390" s="52"/>
      <c r="F390" s="52"/>
      <c r="G390" s="53"/>
    </row>
    <row r="391" spans="3:7" ht="14.25" customHeight="1" x14ac:dyDescent="0.25">
      <c r="C391" s="52"/>
      <c r="D391" s="52"/>
      <c r="E391" s="52"/>
      <c r="F391" s="52"/>
      <c r="G391" s="53"/>
    </row>
    <row r="392" spans="3:7" ht="14.25" customHeight="1" x14ac:dyDescent="0.25">
      <c r="C392" s="52"/>
      <c r="D392" s="52"/>
      <c r="E392" s="52"/>
      <c r="F392" s="52"/>
      <c r="G392" s="53"/>
    </row>
    <row r="393" spans="3:7" ht="14.25" customHeight="1" x14ac:dyDescent="0.25">
      <c r="C393" s="52"/>
      <c r="D393" s="52"/>
      <c r="E393" s="52"/>
      <c r="F393" s="52"/>
      <c r="G393" s="53"/>
    </row>
    <row r="394" spans="3:7" ht="14.25" customHeight="1" x14ac:dyDescent="0.25">
      <c r="C394" s="52"/>
      <c r="D394" s="52"/>
      <c r="E394" s="52"/>
      <c r="F394" s="52"/>
      <c r="G394" s="53"/>
    </row>
    <row r="395" spans="3:7" ht="14.25" customHeight="1" x14ac:dyDescent="0.25">
      <c r="C395" s="52"/>
      <c r="D395" s="52"/>
      <c r="E395" s="52"/>
      <c r="F395" s="52"/>
      <c r="G395" s="53"/>
    </row>
    <row r="396" spans="3:7" ht="14.25" customHeight="1" x14ac:dyDescent="0.25">
      <c r="C396" s="52"/>
      <c r="D396" s="52"/>
      <c r="E396" s="52"/>
      <c r="F396" s="52"/>
      <c r="G396" s="53"/>
    </row>
    <row r="397" spans="3:7" ht="14.25" customHeight="1" x14ac:dyDescent="0.25">
      <c r="C397" s="52"/>
      <c r="D397" s="52"/>
      <c r="E397" s="52"/>
      <c r="F397" s="52"/>
      <c r="G397" s="53"/>
    </row>
    <row r="398" spans="3:7" ht="14.25" customHeight="1" x14ac:dyDescent="0.25">
      <c r="C398" s="52"/>
      <c r="D398" s="52"/>
      <c r="E398" s="52"/>
      <c r="F398" s="52"/>
      <c r="G398" s="53"/>
    </row>
    <row r="399" spans="3:7" ht="14.25" customHeight="1" x14ac:dyDescent="0.25">
      <c r="C399" s="52"/>
      <c r="D399" s="52"/>
      <c r="E399" s="52"/>
      <c r="F399" s="52"/>
      <c r="G399" s="53"/>
    </row>
    <row r="400" spans="3:7" ht="14.25" customHeight="1" x14ac:dyDescent="0.25">
      <c r="C400" s="52"/>
      <c r="D400" s="52"/>
      <c r="E400" s="52"/>
      <c r="F400" s="52"/>
      <c r="G400" s="53"/>
    </row>
    <row r="401" spans="3:7" ht="14.25" customHeight="1" x14ac:dyDescent="0.25">
      <c r="C401" s="52"/>
      <c r="D401" s="52"/>
      <c r="E401" s="52"/>
      <c r="F401" s="52"/>
      <c r="G401" s="53"/>
    </row>
    <row r="402" spans="3:7" ht="14.25" customHeight="1" x14ac:dyDescent="0.25">
      <c r="C402" s="52"/>
      <c r="D402" s="52"/>
      <c r="E402" s="52"/>
      <c r="F402" s="52"/>
      <c r="G402" s="53"/>
    </row>
    <row r="403" spans="3:7" ht="14.25" customHeight="1" x14ac:dyDescent="0.25">
      <c r="C403" s="52"/>
      <c r="D403" s="52"/>
      <c r="E403" s="52"/>
      <c r="F403" s="52"/>
      <c r="G403" s="53"/>
    </row>
    <row r="404" spans="3:7" ht="14.25" customHeight="1" x14ac:dyDescent="0.25">
      <c r="C404" s="52"/>
      <c r="D404" s="52"/>
      <c r="E404" s="52"/>
      <c r="F404" s="52"/>
      <c r="G404" s="53"/>
    </row>
    <row r="405" spans="3:7" ht="14.25" customHeight="1" x14ac:dyDescent="0.25">
      <c r="C405" s="52"/>
      <c r="D405" s="52"/>
      <c r="E405" s="52"/>
      <c r="F405" s="52"/>
      <c r="G405" s="53"/>
    </row>
    <row r="406" spans="3:7" ht="14.25" customHeight="1" x14ac:dyDescent="0.25">
      <c r="C406" s="52"/>
      <c r="D406" s="52"/>
      <c r="E406" s="52"/>
      <c r="F406" s="52"/>
      <c r="G406" s="53"/>
    </row>
    <row r="407" spans="3:7" ht="14.25" customHeight="1" x14ac:dyDescent="0.25">
      <c r="C407" s="52"/>
      <c r="D407" s="52"/>
      <c r="E407" s="52"/>
      <c r="F407" s="52"/>
      <c r="G407" s="53"/>
    </row>
    <row r="408" spans="3:7" ht="14.25" customHeight="1" x14ac:dyDescent="0.25">
      <c r="C408" s="52"/>
      <c r="D408" s="52"/>
      <c r="E408" s="52"/>
      <c r="F408" s="52"/>
      <c r="G408" s="53"/>
    </row>
    <row r="409" spans="3:7" ht="14.25" customHeight="1" x14ac:dyDescent="0.25">
      <c r="C409" s="52"/>
      <c r="D409" s="52"/>
      <c r="E409" s="52"/>
      <c r="F409" s="52"/>
      <c r="G409" s="53"/>
    </row>
    <row r="410" spans="3:7" ht="14.25" customHeight="1" x14ac:dyDescent="0.25">
      <c r="C410" s="52"/>
      <c r="D410" s="52"/>
      <c r="E410" s="52"/>
      <c r="F410" s="52"/>
      <c r="G410" s="53"/>
    </row>
    <row r="411" spans="3:7" ht="14.25" customHeight="1" x14ac:dyDescent="0.25">
      <c r="C411" s="52"/>
      <c r="D411" s="52"/>
      <c r="E411" s="52"/>
      <c r="F411" s="52"/>
      <c r="G411" s="53"/>
    </row>
    <row r="412" spans="3:7" ht="14.25" customHeight="1" x14ac:dyDescent="0.25">
      <c r="C412" s="52"/>
      <c r="D412" s="52"/>
      <c r="E412" s="52"/>
      <c r="F412" s="52"/>
      <c r="G412" s="53"/>
    </row>
    <row r="413" spans="3:7" ht="14.25" customHeight="1" x14ac:dyDescent="0.25">
      <c r="C413" s="52"/>
      <c r="D413" s="52"/>
      <c r="E413" s="52"/>
      <c r="F413" s="52"/>
      <c r="G413" s="53"/>
    </row>
    <row r="414" spans="3:7" ht="14.25" customHeight="1" x14ac:dyDescent="0.25">
      <c r="C414" s="52"/>
      <c r="D414" s="52"/>
      <c r="E414" s="52"/>
      <c r="F414" s="52"/>
      <c r="G414" s="53"/>
    </row>
    <row r="415" spans="3:7" ht="14.25" customHeight="1" x14ac:dyDescent="0.25">
      <c r="C415" s="52"/>
      <c r="D415" s="52"/>
      <c r="E415" s="52"/>
      <c r="F415" s="52"/>
      <c r="G415" s="53"/>
    </row>
    <row r="416" spans="3:7" ht="14.25" customHeight="1" x14ac:dyDescent="0.25">
      <c r="C416" s="52"/>
      <c r="D416" s="52"/>
      <c r="E416" s="52"/>
      <c r="F416" s="52"/>
      <c r="G416" s="53"/>
    </row>
    <row r="417" spans="3:7" ht="14.25" customHeight="1" x14ac:dyDescent="0.25">
      <c r="C417" s="52"/>
      <c r="D417" s="52"/>
      <c r="E417" s="52"/>
      <c r="F417" s="52"/>
      <c r="G417" s="53"/>
    </row>
    <row r="418" spans="3:7" ht="14.25" customHeight="1" x14ac:dyDescent="0.25">
      <c r="C418" s="52"/>
      <c r="D418" s="52"/>
      <c r="E418" s="52"/>
      <c r="F418" s="52"/>
      <c r="G418" s="53"/>
    </row>
    <row r="419" spans="3:7" ht="14.25" customHeight="1" x14ac:dyDescent="0.25">
      <c r="C419" s="52"/>
      <c r="D419" s="52"/>
      <c r="E419" s="52"/>
      <c r="F419" s="52"/>
      <c r="G419" s="53"/>
    </row>
    <row r="420" spans="3:7" ht="14.25" customHeight="1" x14ac:dyDescent="0.25">
      <c r="C420" s="52"/>
      <c r="D420" s="52"/>
      <c r="E420" s="52"/>
      <c r="F420" s="52"/>
      <c r="G420" s="53"/>
    </row>
    <row r="421" spans="3:7" ht="14.25" customHeight="1" x14ac:dyDescent="0.25">
      <c r="C421" s="52"/>
      <c r="D421" s="52"/>
      <c r="E421" s="52"/>
      <c r="F421" s="52"/>
      <c r="G421" s="53"/>
    </row>
    <row r="422" spans="3:7" ht="14.25" customHeight="1" x14ac:dyDescent="0.25">
      <c r="C422" s="52"/>
      <c r="D422" s="52"/>
      <c r="E422" s="52"/>
      <c r="F422" s="52"/>
      <c r="G422" s="53"/>
    </row>
    <row r="423" spans="3:7" ht="14.25" customHeight="1" x14ac:dyDescent="0.25">
      <c r="C423" s="52"/>
      <c r="D423" s="52"/>
      <c r="E423" s="52"/>
      <c r="F423" s="52"/>
      <c r="G423" s="53"/>
    </row>
    <row r="424" spans="3:7" ht="14.25" customHeight="1" x14ac:dyDescent="0.25">
      <c r="C424" s="52"/>
      <c r="D424" s="52"/>
      <c r="E424" s="52"/>
      <c r="F424" s="52"/>
      <c r="G424" s="53"/>
    </row>
    <row r="425" spans="3:7" ht="14.25" customHeight="1" x14ac:dyDescent="0.25">
      <c r="C425" s="52"/>
      <c r="D425" s="52"/>
      <c r="E425" s="52"/>
      <c r="F425" s="52"/>
      <c r="G425" s="53"/>
    </row>
    <row r="426" spans="3:7" ht="14.25" customHeight="1" x14ac:dyDescent="0.25">
      <c r="C426" s="52"/>
      <c r="D426" s="52"/>
      <c r="E426" s="52"/>
      <c r="F426" s="52"/>
      <c r="G426" s="53"/>
    </row>
    <row r="427" spans="3:7" ht="14.25" customHeight="1" x14ac:dyDescent="0.25">
      <c r="C427" s="52"/>
      <c r="D427" s="52"/>
      <c r="E427" s="52"/>
      <c r="F427" s="52"/>
      <c r="G427" s="53"/>
    </row>
    <row r="428" spans="3:7" ht="14.25" customHeight="1" x14ac:dyDescent="0.25">
      <c r="C428" s="52"/>
      <c r="D428" s="52"/>
      <c r="E428" s="52"/>
      <c r="F428" s="52"/>
      <c r="G428" s="53"/>
    </row>
    <row r="429" spans="3:7" ht="14.25" customHeight="1" x14ac:dyDescent="0.25">
      <c r="C429" s="52"/>
      <c r="D429" s="52"/>
      <c r="E429" s="52"/>
      <c r="F429" s="52"/>
      <c r="G429" s="53"/>
    </row>
    <row r="430" spans="3:7" ht="14.25" customHeight="1" x14ac:dyDescent="0.25">
      <c r="C430" s="52"/>
      <c r="D430" s="52"/>
      <c r="E430" s="52"/>
      <c r="F430" s="52"/>
      <c r="G430" s="53"/>
    </row>
    <row r="431" spans="3:7" ht="14.25" customHeight="1" x14ac:dyDescent="0.25">
      <c r="C431" s="52"/>
      <c r="D431" s="52"/>
      <c r="E431" s="52"/>
      <c r="F431" s="52"/>
      <c r="G431" s="53"/>
    </row>
    <row r="432" spans="3:7" ht="14.25" customHeight="1" x14ac:dyDescent="0.25">
      <c r="C432" s="52"/>
      <c r="D432" s="52"/>
      <c r="E432" s="52"/>
      <c r="F432" s="52"/>
      <c r="G432" s="53"/>
    </row>
    <row r="433" spans="3:7" ht="14.25" customHeight="1" x14ac:dyDescent="0.25">
      <c r="C433" s="52"/>
      <c r="D433" s="52"/>
      <c r="E433" s="52"/>
      <c r="F433" s="52"/>
      <c r="G433" s="53"/>
    </row>
    <row r="434" spans="3:7" ht="14.25" customHeight="1" x14ac:dyDescent="0.25">
      <c r="C434" s="52"/>
      <c r="D434" s="52"/>
      <c r="E434" s="52"/>
      <c r="F434" s="52"/>
      <c r="G434" s="53"/>
    </row>
    <row r="435" spans="3:7" ht="14.25" customHeight="1" x14ac:dyDescent="0.25">
      <c r="C435" s="52"/>
      <c r="D435" s="52"/>
      <c r="E435" s="52"/>
      <c r="F435" s="52"/>
      <c r="G435" s="53"/>
    </row>
    <row r="436" spans="3:7" ht="14.25" customHeight="1" x14ac:dyDescent="0.25">
      <c r="C436" s="52"/>
      <c r="D436" s="52"/>
      <c r="E436" s="52"/>
      <c r="F436" s="52"/>
      <c r="G436" s="53"/>
    </row>
    <row r="437" spans="3:7" ht="14.25" customHeight="1" x14ac:dyDescent="0.25">
      <c r="C437" s="52"/>
      <c r="D437" s="52"/>
      <c r="E437" s="52"/>
      <c r="F437" s="52"/>
      <c r="G437" s="53"/>
    </row>
    <row r="438" spans="3:7" ht="14.25" customHeight="1" x14ac:dyDescent="0.25">
      <c r="C438" s="52"/>
      <c r="D438" s="52"/>
      <c r="E438" s="52"/>
      <c r="F438" s="52"/>
      <c r="G438" s="53"/>
    </row>
    <row r="439" spans="3:7" ht="14.25" customHeight="1" x14ac:dyDescent="0.25">
      <c r="C439" s="52"/>
      <c r="D439" s="52"/>
      <c r="E439" s="52"/>
      <c r="F439" s="52"/>
      <c r="G439" s="53"/>
    </row>
    <row r="440" spans="3:7" ht="14.25" customHeight="1" x14ac:dyDescent="0.25">
      <c r="C440" s="52"/>
      <c r="D440" s="52"/>
      <c r="E440" s="52"/>
      <c r="F440" s="52"/>
      <c r="G440" s="53"/>
    </row>
    <row r="441" spans="3:7" ht="14.25" customHeight="1" x14ac:dyDescent="0.25">
      <c r="C441" s="52"/>
      <c r="D441" s="52"/>
      <c r="E441" s="52"/>
      <c r="F441" s="52"/>
      <c r="G441" s="53"/>
    </row>
    <row r="442" spans="3:7" ht="14.25" customHeight="1" x14ac:dyDescent="0.25">
      <c r="C442" s="52"/>
      <c r="D442" s="52"/>
      <c r="E442" s="52"/>
      <c r="F442" s="52"/>
      <c r="G442" s="53"/>
    </row>
    <row r="443" spans="3:7" ht="14.25" customHeight="1" x14ac:dyDescent="0.25">
      <c r="C443" s="52"/>
      <c r="D443" s="52"/>
      <c r="E443" s="52"/>
      <c r="F443" s="52"/>
      <c r="G443" s="53"/>
    </row>
    <row r="444" spans="3:7" ht="14.25" customHeight="1" x14ac:dyDescent="0.25">
      <c r="C444" s="52"/>
      <c r="D444" s="52"/>
      <c r="E444" s="52"/>
      <c r="F444" s="52"/>
      <c r="G444" s="53"/>
    </row>
    <row r="445" spans="3:7" ht="14.25" customHeight="1" x14ac:dyDescent="0.25">
      <c r="C445" s="52"/>
      <c r="D445" s="52"/>
      <c r="E445" s="52"/>
      <c r="F445" s="52"/>
      <c r="G445" s="53"/>
    </row>
    <row r="446" spans="3:7" ht="14.25" customHeight="1" x14ac:dyDescent="0.25">
      <c r="C446" s="52"/>
      <c r="D446" s="52"/>
      <c r="E446" s="52"/>
      <c r="F446" s="52"/>
      <c r="G446" s="53"/>
    </row>
    <row r="447" spans="3:7" ht="14.25" customHeight="1" x14ac:dyDescent="0.25">
      <c r="C447" s="52"/>
      <c r="D447" s="52"/>
      <c r="E447" s="52"/>
      <c r="F447" s="52"/>
      <c r="G447" s="53"/>
    </row>
    <row r="448" spans="3:7" ht="14.25" customHeight="1" x14ac:dyDescent="0.25">
      <c r="C448" s="52"/>
      <c r="D448" s="52"/>
      <c r="E448" s="52"/>
      <c r="F448" s="52"/>
      <c r="G448" s="53"/>
    </row>
    <row r="449" spans="3:7" ht="14.25" customHeight="1" x14ac:dyDescent="0.25">
      <c r="C449" s="52"/>
      <c r="D449" s="52"/>
      <c r="E449" s="52"/>
      <c r="F449" s="52"/>
      <c r="G449" s="53"/>
    </row>
    <row r="450" spans="3:7" ht="14.25" customHeight="1" x14ac:dyDescent="0.25">
      <c r="C450" s="52"/>
      <c r="D450" s="52"/>
      <c r="E450" s="52"/>
      <c r="F450" s="52"/>
      <c r="G450" s="53"/>
    </row>
    <row r="451" spans="3:7" ht="14.25" customHeight="1" x14ac:dyDescent="0.25">
      <c r="C451" s="52"/>
      <c r="D451" s="52"/>
      <c r="E451" s="52"/>
      <c r="F451" s="52"/>
      <c r="G451" s="53"/>
    </row>
    <row r="452" spans="3:7" ht="14.25" customHeight="1" x14ac:dyDescent="0.25">
      <c r="C452" s="52"/>
      <c r="D452" s="52"/>
      <c r="E452" s="52"/>
      <c r="F452" s="52"/>
      <c r="G452" s="53"/>
    </row>
    <row r="453" spans="3:7" ht="14.25" customHeight="1" x14ac:dyDescent="0.25">
      <c r="C453" s="52"/>
      <c r="D453" s="52"/>
      <c r="E453" s="52"/>
      <c r="F453" s="52"/>
      <c r="G453" s="53"/>
    </row>
    <row r="454" spans="3:7" ht="14.25" customHeight="1" x14ac:dyDescent="0.25">
      <c r="C454" s="52"/>
      <c r="D454" s="52"/>
      <c r="E454" s="52"/>
      <c r="F454" s="52"/>
      <c r="G454" s="53"/>
    </row>
    <row r="455" spans="3:7" ht="14.25" customHeight="1" x14ac:dyDescent="0.25">
      <c r="C455" s="52"/>
      <c r="D455" s="52"/>
      <c r="E455" s="52"/>
      <c r="F455" s="52"/>
      <c r="G455" s="53"/>
    </row>
    <row r="456" spans="3:7" ht="14.25" customHeight="1" x14ac:dyDescent="0.25">
      <c r="C456" s="52"/>
      <c r="D456" s="52"/>
      <c r="E456" s="52"/>
      <c r="F456" s="52"/>
      <c r="G456" s="53"/>
    </row>
    <row r="457" spans="3:7" ht="14.25" customHeight="1" x14ac:dyDescent="0.25">
      <c r="C457" s="52"/>
      <c r="D457" s="52"/>
      <c r="E457" s="52"/>
      <c r="F457" s="52"/>
      <c r="G457" s="53"/>
    </row>
    <row r="458" spans="3:7" ht="14.25" customHeight="1" x14ac:dyDescent="0.25">
      <c r="C458" s="52"/>
      <c r="D458" s="52"/>
      <c r="E458" s="52"/>
      <c r="F458" s="52"/>
      <c r="G458" s="53"/>
    </row>
    <row r="459" spans="3:7" ht="14.25" customHeight="1" x14ac:dyDescent="0.25">
      <c r="C459" s="52"/>
      <c r="D459" s="52"/>
      <c r="E459" s="52"/>
      <c r="F459" s="52"/>
      <c r="G459" s="53"/>
    </row>
    <row r="460" spans="3:7" ht="14.25" customHeight="1" x14ac:dyDescent="0.25">
      <c r="C460" s="52"/>
      <c r="D460" s="52"/>
      <c r="E460" s="52"/>
      <c r="F460" s="52"/>
      <c r="G460" s="53"/>
    </row>
    <row r="461" spans="3:7" ht="14.25" customHeight="1" x14ac:dyDescent="0.25">
      <c r="C461" s="52"/>
      <c r="D461" s="52"/>
      <c r="E461" s="52"/>
      <c r="F461" s="52"/>
      <c r="G461" s="53"/>
    </row>
    <row r="462" spans="3:7" ht="14.25" customHeight="1" x14ac:dyDescent="0.25">
      <c r="C462" s="52"/>
      <c r="D462" s="52"/>
      <c r="E462" s="52"/>
      <c r="F462" s="52"/>
      <c r="G462" s="53"/>
    </row>
    <row r="463" spans="3:7" ht="14.25" customHeight="1" x14ac:dyDescent="0.25">
      <c r="C463" s="52"/>
      <c r="D463" s="52"/>
      <c r="E463" s="52"/>
      <c r="F463" s="52"/>
      <c r="G463" s="53"/>
    </row>
    <row r="464" spans="3:7" ht="14.25" customHeight="1" x14ac:dyDescent="0.25">
      <c r="C464" s="52"/>
      <c r="D464" s="52"/>
      <c r="E464" s="52"/>
      <c r="F464" s="52"/>
      <c r="G464" s="53"/>
    </row>
    <row r="465" spans="3:7" ht="14.25" customHeight="1" x14ac:dyDescent="0.25">
      <c r="C465" s="52"/>
      <c r="D465" s="52"/>
      <c r="E465" s="52"/>
      <c r="F465" s="52"/>
      <c r="G465" s="53"/>
    </row>
    <row r="466" spans="3:7" ht="14.25" customHeight="1" x14ac:dyDescent="0.25">
      <c r="C466" s="52"/>
      <c r="D466" s="52"/>
      <c r="E466" s="52"/>
      <c r="F466" s="52"/>
      <c r="G466" s="53"/>
    </row>
    <row r="467" spans="3:7" ht="14.25" customHeight="1" x14ac:dyDescent="0.25">
      <c r="C467" s="52"/>
      <c r="D467" s="52"/>
      <c r="E467" s="52"/>
      <c r="F467" s="52"/>
      <c r="G467" s="53"/>
    </row>
    <row r="468" spans="3:7" ht="14.25" customHeight="1" x14ac:dyDescent="0.25">
      <c r="C468" s="52"/>
      <c r="D468" s="52"/>
      <c r="E468" s="52"/>
      <c r="F468" s="52"/>
      <c r="G468" s="53"/>
    </row>
    <row r="469" spans="3:7" ht="14.25" customHeight="1" x14ac:dyDescent="0.25">
      <c r="C469" s="52"/>
      <c r="D469" s="52"/>
      <c r="E469" s="52"/>
      <c r="F469" s="52"/>
      <c r="G469" s="53"/>
    </row>
    <row r="470" spans="3:7" ht="14.25" customHeight="1" x14ac:dyDescent="0.25">
      <c r="C470" s="52"/>
      <c r="D470" s="52"/>
      <c r="E470" s="52"/>
      <c r="F470" s="52"/>
      <c r="G470" s="53"/>
    </row>
    <row r="471" spans="3:7" ht="14.25" customHeight="1" x14ac:dyDescent="0.25">
      <c r="C471" s="52"/>
      <c r="D471" s="52"/>
      <c r="E471" s="52"/>
      <c r="F471" s="52"/>
      <c r="G471" s="53"/>
    </row>
    <row r="472" spans="3:7" ht="14.25" customHeight="1" x14ac:dyDescent="0.25">
      <c r="C472" s="52"/>
      <c r="D472" s="52"/>
      <c r="E472" s="52"/>
      <c r="F472" s="52"/>
      <c r="G472" s="53"/>
    </row>
    <row r="473" spans="3:7" ht="14.25" customHeight="1" x14ac:dyDescent="0.25">
      <c r="C473" s="52"/>
      <c r="D473" s="52"/>
      <c r="E473" s="52"/>
      <c r="F473" s="52"/>
      <c r="G473" s="53"/>
    </row>
    <row r="474" spans="3:7" ht="14.25" customHeight="1" x14ac:dyDescent="0.25">
      <c r="C474" s="52"/>
      <c r="D474" s="52"/>
      <c r="E474" s="52"/>
      <c r="F474" s="52"/>
      <c r="G474" s="53"/>
    </row>
    <row r="475" spans="3:7" ht="14.25" customHeight="1" x14ac:dyDescent="0.25">
      <c r="C475" s="52"/>
      <c r="D475" s="52"/>
      <c r="E475" s="52"/>
      <c r="F475" s="52"/>
      <c r="G475" s="53"/>
    </row>
    <row r="476" spans="3:7" ht="14.25" customHeight="1" x14ac:dyDescent="0.25">
      <c r="C476" s="52"/>
      <c r="D476" s="52"/>
      <c r="E476" s="52"/>
      <c r="F476" s="52"/>
      <c r="G476" s="53"/>
    </row>
    <row r="477" spans="3:7" ht="14.25" customHeight="1" x14ac:dyDescent="0.25">
      <c r="C477" s="52"/>
      <c r="D477" s="52"/>
      <c r="E477" s="52"/>
      <c r="F477" s="52"/>
      <c r="G477" s="53"/>
    </row>
    <row r="478" spans="3:7" ht="14.25" customHeight="1" x14ac:dyDescent="0.25">
      <c r="C478" s="52"/>
      <c r="D478" s="52"/>
      <c r="E478" s="52"/>
      <c r="F478" s="52"/>
      <c r="G478" s="53"/>
    </row>
    <row r="479" spans="3:7" ht="14.25" customHeight="1" x14ac:dyDescent="0.25">
      <c r="C479" s="52"/>
      <c r="D479" s="52"/>
      <c r="E479" s="52"/>
      <c r="F479" s="52"/>
      <c r="G479" s="53"/>
    </row>
    <row r="480" spans="3:7" ht="14.25" customHeight="1" x14ac:dyDescent="0.25">
      <c r="C480" s="52"/>
      <c r="D480" s="52"/>
      <c r="E480" s="52"/>
      <c r="F480" s="52"/>
      <c r="G480" s="53"/>
    </row>
    <row r="481" spans="3:7" ht="14.25" customHeight="1" x14ac:dyDescent="0.25">
      <c r="C481" s="52"/>
      <c r="D481" s="52"/>
      <c r="E481" s="52"/>
      <c r="F481" s="52"/>
      <c r="G481" s="53"/>
    </row>
    <row r="482" spans="3:7" ht="14.25" customHeight="1" x14ac:dyDescent="0.25">
      <c r="C482" s="52"/>
      <c r="D482" s="52"/>
      <c r="E482" s="52"/>
      <c r="F482" s="52"/>
      <c r="G482" s="53"/>
    </row>
    <row r="483" spans="3:7" ht="14.25" customHeight="1" x14ac:dyDescent="0.25">
      <c r="C483" s="52"/>
      <c r="D483" s="52"/>
      <c r="E483" s="52"/>
      <c r="F483" s="52"/>
      <c r="G483" s="53"/>
    </row>
    <row r="484" spans="3:7" ht="14.25" customHeight="1" x14ac:dyDescent="0.25">
      <c r="C484" s="52"/>
      <c r="D484" s="52"/>
      <c r="E484" s="52"/>
      <c r="F484" s="52"/>
      <c r="G484" s="53"/>
    </row>
    <row r="485" spans="3:7" ht="14.25" customHeight="1" x14ac:dyDescent="0.25">
      <c r="C485" s="52"/>
      <c r="D485" s="52"/>
      <c r="E485" s="52"/>
      <c r="F485" s="52"/>
      <c r="G485" s="53"/>
    </row>
    <row r="486" spans="3:7" ht="14.25" customHeight="1" x14ac:dyDescent="0.25">
      <c r="C486" s="52"/>
      <c r="D486" s="52"/>
      <c r="E486" s="52"/>
      <c r="F486" s="52"/>
      <c r="G486" s="53"/>
    </row>
    <row r="487" spans="3:7" ht="14.25" customHeight="1" x14ac:dyDescent="0.25">
      <c r="C487" s="52"/>
      <c r="D487" s="52"/>
      <c r="E487" s="52"/>
      <c r="F487" s="52"/>
      <c r="G487" s="53"/>
    </row>
    <row r="488" spans="3:7" ht="14.25" customHeight="1" x14ac:dyDescent="0.25">
      <c r="C488" s="52"/>
      <c r="D488" s="52"/>
      <c r="E488" s="52"/>
      <c r="F488" s="52"/>
      <c r="G488" s="53"/>
    </row>
    <row r="489" spans="3:7" ht="14.25" customHeight="1" x14ac:dyDescent="0.25">
      <c r="C489" s="52"/>
      <c r="D489" s="52"/>
      <c r="E489" s="52"/>
      <c r="F489" s="52"/>
      <c r="G489" s="53"/>
    </row>
    <row r="490" spans="3:7" ht="14.25" customHeight="1" x14ac:dyDescent="0.25">
      <c r="C490" s="52"/>
      <c r="D490" s="52"/>
      <c r="E490" s="52"/>
      <c r="F490" s="52"/>
      <c r="G490" s="53"/>
    </row>
    <row r="491" spans="3:7" ht="14.25" customHeight="1" x14ac:dyDescent="0.25">
      <c r="C491" s="52"/>
      <c r="D491" s="52"/>
      <c r="E491" s="52"/>
      <c r="F491" s="52"/>
      <c r="G491" s="53"/>
    </row>
    <row r="492" spans="3:7" ht="14.25" customHeight="1" x14ac:dyDescent="0.25">
      <c r="C492" s="52"/>
      <c r="D492" s="52"/>
      <c r="E492" s="52"/>
      <c r="F492" s="52"/>
      <c r="G492" s="53"/>
    </row>
    <row r="493" spans="3:7" ht="14.25" customHeight="1" x14ac:dyDescent="0.25">
      <c r="C493" s="52"/>
      <c r="D493" s="52"/>
      <c r="E493" s="52"/>
      <c r="F493" s="52"/>
      <c r="G493" s="53"/>
    </row>
    <row r="494" spans="3:7" ht="14.25" customHeight="1" x14ac:dyDescent="0.25">
      <c r="C494" s="52"/>
      <c r="D494" s="52"/>
      <c r="E494" s="52"/>
      <c r="F494" s="52"/>
      <c r="G494" s="53"/>
    </row>
    <row r="495" spans="3:7" ht="14.25" customHeight="1" x14ac:dyDescent="0.25">
      <c r="C495" s="52"/>
      <c r="D495" s="52"/>
      <c r="E495" s="52"/>
      <c r="F495" s="52"/>
      <c r="G495" s="53"/>
    </row>
    <row r="496" spans="3:7" ht="14.25" customHeight="1" x14ac:dyDescent="0.25">
      <c r="C496" s="52"/>
      <c r="D496" s="52"/>
      <c r="E496" s="52"/>
      <c r="F496" s="52"/>
      <c r="G496" s="53"/>
    </row>
    <row r="497" spans="3:7" ht="14.25" customHeight="1" x14ac:dyDescent="0.25">
      <c r="C497" s="52"/>
      <c r="D497" s="52"/>
      <c r="E497" s="52"/>
      <c r="F497" s="52"/>
      <c r="G497" s="53"/>
    </row>
    <row r="498" spans="3:7" ht="14.25" customHeight="1" x14ac:dyDescent="0.25">
      <c r="C498" s="52"/>
      <c r="D498" s="52"/>
      <c r="E498" s="52"/>
      <c r="F498" s="52"/>
      <c r="G498" s="53"/>
    </row>
    <row r="499" spans="3:7" ht="14.25" customHeight="1" x14ac:dyDescent="0.25">
      <c r="C499" s="52"/>
      <c r="D499" s="52"/>
      <c r="E499" s="52"/>
      <c r="F499" s="52"/>
      <c r="G499" s="53"/>
    </row>
    <row r="500" spans="3:7" ht="14.25" customHeight="1" x14ac:dyDescent="0.25">
      <c r="C500" s="52"/>
      <c r="D500" s="52"/>
      <c r="E500" s="52"/>
      <c r="F500" s="52"/>
      <c r="G500" s="53"/>
    </row>
    <row r="501" spans="3:7" ht="14.25" customHeight="1" x14ac:dyDescent="0.25">
      <c r="C501" s="52"/>
      <c r="D501" s="52"/>
      <c r="E501" s="52"/>
      <c r="F501" s="52"/>
      <c r="G501" s="53"/>
    </row>
    <row r="502" spans="3:7" ht="14.25" customHeight="1" x14ac:dyDescent="0.25">
      <c r="C502" s="52"/>
      <c r="D502" s="52"/>
      <c r="E502" s="52"/>
      <c r="F502" s="52"/>
      <c r="G502" s="53"/>
    </row>
    <row r="503" spans="3:7" ht="14.25" customHeight="1" x14ac:dyDescent="0.25">
      <c r="C503" s="52"/>
      <c r="D503" s="52"/>
      <c r="E503" s="52"/>
      <c r="F503" s="52"/>
      <c r="G503" s="53"/>
    </row>
    <row r="504" spans="3:7" ht="14.25" customHeight="1" x14ac:dyDescent="0.25">
      <c r="C504" s="52"/>
      <c r="D504" s="52"/>
      <c r="E504" s="52"/>
      <c r="F504" s="52"/>
      <c r="G504" s="53"/>
    </row>
    <row r="505" spans="3:7" ht="14.25" customHeight="1" x14ac:dyDescent="0.25">
      <c r="C505" s="52"/>
      <c r="D505" s="52"/>
      <c r="E505" s="52"/>
      <c r="F505" s="52"/>
      <c r="G505" s="53"/>
    </row>
    <row r="506" spans="3:7" ht="14.25" customHeight="1" x14ac:dyDescent="0.25">
      <c r="C506" s="52"/>
      <c r="D506" s="52"/>
      <c r="E506" s="52"/>
      <c r="F506" s="52"/>
      <c r="G506" s="53"/>
    </row>
    <row r="507" spans="3:7" ht="14.25" customHeight="1" x14ac:dyDescent="0.25">
      <c r="C507" s="52"/>
      <c r="D507" s="52"/>
      <c r="E507" s="52"/>
      <c r="F507" s="52"/>
      <c r="G507" s="53"/>
    </row>
    <row r="508" spans="3:7" ht="14.25" customHeight="1" x14ac:dyDescent="0.25">
      <c r="C508" s="52"/>
      <c r="D508" s="52"/>
      <c r="E508" s="52"/>
      <c r="F508" s="52"/>
      <c r="G508" s="53"/>
    </row>
    <row r="509" spans="3:7" ht="14.25" customHeight="1" x14ac:dyDescent="0.25">
      <c r="C509" s="52"/>
      <c r="D509" s="52"/>
      <c r="E509" s="52"/>
      <c r="F509" s="52"/>
      <c r="G509" s="53"/>
    </row>
    <row r="510" spans="3:7" ht="14.25" customHeight="1" x14ac:dyDescent="0.25">
      <c r="C510" s="52"/>
      <c r="D510" s="52"/>
      <c r="E510" s="52"/>
      <c r="F510" s="52"/>
      <c r="G510" s="53"/>
    </row>
    <row r="511" spans="3:7" ht="14.25" customHeight="1" x14ac:dyDescent="0.25">
      <c r="C511" s="52"/>
      <c r="D511" s="52"/>
      <c r="E511" s="52"/>
      <c r="F511" s="52"/>
      <c r="G511" s="53"/>
    </row>
    <row r="512" spans="3:7" ht="14.25" customHeight="1" x14ac:dyDescent="0.25">
      <c r="C512" s="52"/>
      <c r="D512" s="52"/>
      <c r="E512" s="52"/>
      <c r="F512" s="52"/>
      <c r="G512" s="53"/>
    </row>
    <row r="513" spans="3:7" ht="14.25" customHeight="1" x14ac:dyDescent="0.25">
      <c r="C513" s="52"/>
      <c r="D513" s="52"/>
      <c r="E513" s="52"/>
      <c r="F513" s="52"/>
      <c r="G513" s="53"/>
    </row>
    <row r="514" spans="3:7" ht="14.25" customHeight="1" x14ac:dyDescent="0.25">
      <c r="C514" s="52"/>
      <c r="D514" s="52"/>
      <c r="E514" s="52"/>
      <c r="F514" s="52"/>
      <c r="G514" s="53"/>
    </row>
    <row r="515" spans="3:7" ht="14.25" customHeight="1" x14ac:dyDescent="0.25">
      <c r="C515" s="52"/>
      <c r="D515" s="52"/>
      <c r="E515" s="52"/>
      <c r="F515" s="52"/>
      <c r="G515" s="53"/>
    </row>
    <row r="516" spans="3:7" ht="14.25" customHeight="1" x14ac:dyDescent="0.25">
      <c r="C516" s="52"/>
      <c r="D516" s="52"/>
      <c r="E516" s="52"/>
      <c r="F516" s="52"/>
      <c r="G516" s="53"/>
    </row>
    <row r="517" spans="3:7" ht="14.25" customHeight="1" x14ac:dyDescent="0.25">
      <c r="C517" s="52"/>
      <c r="D517" s="52"/>
      <c r="E517" s="52"/>
      <c r="F517" s="52"/>
      <c r="G517" s="53"/>
    </row>
    <row r="518" spans="3:7" ht="14.25" customHeight="1" x14ac:dyDescent="0.25">
      <c r="C518" s="52"/>
      <c r="D518" s="52"/>
      <c r="E518" s="52"/>
      <c r="F518" s="52"/>
      <c r="G518" s="53"/>
    </row>
    <row r="519" spans="3:7" ht="14.25" customHeight="1" x14ac:dyDescent="0.25">
      <c r="C519" s="52"/>
      <c r="D519" s="52"/>
      <c r="E519" s="52"/>
      <c r="F519" s="52"/>
      <c r="G519" s="53"/>
    </row>
    <row r="520" spans="3:7" ht="14.25" customHeight="1" x14ac:dyDescent="0.25">
      <c r="C520" s="52"/>
      <c r="D520" s="52"/>
      <c r="E520" s="52"/>
      <c r="F520" s="52"/>
      <c r="G520" s="53"/>
    </row>
    <row r="521" spans="3:7" ht="14.25" customHeight="1" x14ac:dyDescent="0.25">
      <c r="C521" s="52"/>
      <c r="D521" s="52"/>
      <c r="E521" s="52"/>
      <c r="F521" s="52"/>
      <c r="G521" s="53"/>
    </row>
    <row r="522" spans="3:7" ht="14.25" customHeight="1" x14ac:dyDescent="0.25">
      <c r="C522" s="52"/>
      <c r="D522" s="52"/>
      <c r="E522" s="52"/>
      <c r="F522" s="52"/>
      <c r="G522" s="53"/>
    </row>
    <row r="523" spans="3:7" ht="14.25" customHeight="1" x14ac:dyDescent="0.25">
      <c r="C523" s="52"/>
      <c r="D523" s="52"/>
      <c r="E523" s="52"/>
      <c r="F523" s="52"/>
      <c r="G523" s="53"/>
    </row>
    <row r="524" spans="3:7" ht="14.25" customHeight="1" x14ac:dyDescent="0.25">
      <c r="C524" s="52"/>
      <c r="D524" s="52"/>
      <c r="E524" s="52"/>
      <c r="F524" s="52"/>
      <c r="G524" s="53"/>
    </row>
    <row r="525" spans="3:7" ht="14.25" customHeight="1" x14ac:dyDescent="0.25">
      <c r="C525" s="52"/>
      <c r="D525" s="52"/>
      <c r="E525" s="52"/>
      <c r="F525" s="52"/>
      <c r="G525" s="53"/>
    </row>
    <row r="526" spans="3:7" ht="14.25" customHeight="1" x14ac:dyDescent="0.25">
      <c r="C526" s="52"/>
      <c r="D526" s="52"/>
      <c r="E526" s="52"/>
      <c r="F526" s="52"/>
      <c r="G526" s="53"/>
    </row>
    <row r="527" spans="3:7" ht="14.25" customHeight="1" x14ac:dyDescent="0.25">
      <c r="C527" s="52"/>
      <c r="D527" s="52"/>
      <c r="E527" s="52"/>
      <c r="F527" s="52"/>
      <c r="G527" s="53"/>
    </row>
    <row r="528" spans="3:7" ht="14.25" customHeight="1" x14ac:dyDescent="0.25">
      <c r="C528" s="52"/>
      <c r="D528" s="52"/>
      <c r="E528" s="52"/>
      <c r="F528" s="52"/>
      <c r="G528" s="53"/>
    </row>
    <row r="529" spans="3:7" ht="14.25" customHeight="1" x14ac:dyDescent="0.25">
      <c r="C529" s="52"/>
      <c r="D529" s="52"/>
      <c r="E529" s="52"/>
      <c r="F529" s="52"/>
      <c r="G529" s="53"/>
    </row>
    <row r="530" spans="3:7" ht="14.25" customHeight="1" x14ac:dyDescent="0.25">
      <c r="C530" s="52"/>
      <c r="D530" s="52"/>
      <c r="E530" s="52"/>
      <c r="F530" s="52"/>
      <c r="G530" s="53"/>
    </row>
    <row r="531" spans="3:7" ht="14.25" customHeight="1" x14ac:dyDescent="0.25">
      <c r="C531" s="52"/>
      <c r="D531" s="52"/>
      <c r="E531" s="52"/>
      <c r="F531" s="52"/>
      <c r="G531" s="53"/>
    </row>
    <row r="532" spans="3:7" ht="14.25" customHeight="1" x14ac:dyDescent="0.25">
      <c r="C532" s="52"/>
      <c r="D532" s="52"/>
      <c r="E532" s="52"/>
      <c r="F532" s="52"/>
      <c r="G532" s="53"/>
    </row>
    <row r="533" spans="3:7" ht="14.25" customHeight="1" x14ac:dyDescent="0.25">
      <c r="C533" s="52"/>
      <c r="D533" s="52"/>
      <c r="E533" s="52"/>
      <c r="F533" s="52"/>
      <c r="G533" s="53"/>
    </row>
    <row r="534" spans="3:7" ht="14.25" customHeight="1" x14ac:dyDescent="0.25">
      <c r="C534" s="52"/>
      <c r="D534" s="52"/>
      <c r="E534" s="52"/>
      <c r="F534" s="52"/>
      <c r="G534" s="53"/>
    </row>
    <row r="535" spans="3:7" ht="14.25" customHeight="1" x14ac:dyDescent="0.25">
      <c r="C535" s="52"/>
      <c r="D535" s="52"/>
      <c r="E535" s="52"/>
      <c r="F535" s="52"/>
      <c r="G535" s="53"/>
    </row>
    <row r="536" spans="3:7" ht="14.25" customHeight="1" x14ac:dyDescent="0.25">
      <c r="C536" s="52"/>
      <c r="D536" s="52"/>
      <c r="E536" s="52"/>
      <c r="F536" s="52"/>
      <c r="G536" s="53"/>
    </row>
    <row r="537" spans="3:7" ht="14.25" customHeight="1" x14ac:dyDescent="0.25">
      <c r="C537" s="52"/>
      <c r="D537" s="52"/>
      <c r="E537" s="52"/>
      <c r="F537" s="52"/>
      <c r="G537" s="53"/>
    </row>
    <row r="538" spans="3:7" ht="14.25" customHeight="1" x14ac:dyDescent="0.25">
      <c r="C538" s="52"/>
      <c r="D538" s="52"/>
      <c r="E538" s="52"/>
      <c r="F538" s="52"/>
      <c r="G538" s="53"/>
    </row>
    <row r="539" spans="3:7" ht="14.25" customHeight="1" x14ac:dyDescent="0.25">
      <c r="C539" s="52"/>
      <c r="D539" s="52"/>
      <c r="E539" s="52"/>
      <c r="F539" s="52"/>
      <c r="G539" s="53"/>
    </row>
    <row r="540" spans="3:7" ht="14.25" customHeight="1" x14ac:dyDescent="0.25">
      <c r="C540" s="52"/>
      <c r="D540" s="52"/>
      <c r="E540" s="52"/>
      <c r="F540" s="52"/>
      <c r="G540" s="53"/>
    </row>
    <row r="541" spans="3:7" ht="14.25" customHeight="1" x14ac:dyDescent="0.25">
      <c r="C541" s="52"/>
      <c r="D541" s="52"/>
      <c r="E541" s="52"/>
      <c r="F541" s="52"/>
      <c r="G541" s="53"/>
    </row>
    <row r="542" spans="3:7" ht="14.25" customHeight="1" x14ac:dyDescent="0.25">
      <c r="C542" s="52"/>
      <c r="D542" s="52"/>
      <c r="E542" s="52"/>
      <c r="F542" s="52"/>
      <c r="G542" s="53"/>
    </row>
    <row r="543" spans="3:7" ht="14.25" customHeight="1" x14ac:dyDescent="0.25">
      <c r="C543" s="52"/>
      <c r="D543" s="52"/>
      <c r="E543" s="52"/>
      <c r="F543" s="52"/>
      <c r="G543" s="53"/>
    </row>
    <row r="544" spans="3:7" ht="14.25" customHeight="1" x14ac:dyDescent="0.25">
      <c r="C544" s="52"/>
      <c r="D544" s="52"/>
      <c r="E544" s="52"/>
      <c r="F544" s="52"/>
      <c r="G544" s="53"/>
    </row>
    <row r="545" spans="3:7" ht="14.25" customHeight="1" x14ac:dyDescent="0.25">
      <c r="C545" s="52"/>
      <c r="D545" s="52"/>
      <c r="E545" s="52"/>
      <c r="F545" s="52"/>
      <c r="G545" s="53"/>
    </row>
    <row r="546" spans="3:7" ht="14.25" customHeight="1" x14ac:dyDescent="0.25">
      <c r="C546" s="52"/>
      <c r="D546" s="52"/>
      <c r="E546" s="52"/>
      <c r="F546" s="52"/>
      <c r="G546" s="53"/>
    </row>
    <row r="547" spans="3:7" ht="14.25" customHeight="1" x14ac:dyDescent="0.25">
      <c r="C547" s="52"/>
      <c r="D547" s="52"/>
      <c r="E547" s="52"/>
      <c r="F547" s="52"/>
      <c r="G547" s="53"/>
    </row>
    <row r="548" spans="3:7" ht="14.25" customHeight="1" x14ac:dyDescent="0.25">
      <c r="C548" s="52"/>
      <c r="D548" s="52"/>
      <c r="E548" s="52"/>
      <c r="F548" s="52"/>
      <c r="G548" s="53"/>
    </row>
    <row r="549" spans="3:7" ht="14.25" customHeight="1" x14ac:dyDescent="0.25">
      <c r="C549" s="52"/>
      <c r="D549" s="52"/>
      <c r="E549" s="52"/>
      <c r="F549" s="52"/>
      <c r="G549" s="53"/>
    </row>
    <row r="550" spans="3:7" ht="14.25" customHeight="1" x14ac:dyDescent="0.25">
      <c r="C550" s="52"/>
      <c r="D550" s="52"/>
      <c r="E550" s="52"/>
      <c r="F550" s="52"/>
      <c r="G550" s="53"/>
    </row>
    <row r="551" spans="3:7" ht="14.25" customHeight="1" x14ac:dyDescent="0.25">
      <c r="C551" s="52"/>
      <c r="D551" s="52"/>
      <c r="E551" s="52"/>
      <c r="F551" s="52"/>
      <c r="G551" s="53"/>
    </row>
    <row r="552" spans="3:7" ht="14.25" customHeight="1" x14ac:dyDescent="0.25">
      <c r="C552" s="52"/>
      <c r="D552" s="52"/>
      <c r="E552" s="52"/>
      <c r="F552" s="52"/>
      <c r="G552" s="53"/>
    </row>
    <row r="553" spans="3:7" ht="14.25" customHeight="1" x14ac:dyDescent="0.25">
      <c r="C553" s="52"/>
      <c r="D553" s="52"/>
      <c r="E553" s="52"/>
      <c r="F553" s="52"/>
      <c r="G553" s="53"/>
    </row>
    <row r="554" spans="3:7" ht="14.25" customHeight="1" x14ac:dyDescent="0.25">
      <c r="C554" s="52"/>
      <c r="D554" s="52"/>
      <c r="E554" s="52"/>
      <c r="F554" s="52"/>
      <c r="G554" s="53"/>
    </row>
    <row r="555" spans="3:7" ht="14.25" customHeight="1" x14ac:dyDescent="0.25">
      <c r="C555" s="52"/>
      <c r="D555" s="52"/>
      <c r="E555" s="52"/>
      <c r="F555" s="52"/>
      <c r="G555" s="53"/>
    </row>
    <row r="556" spans="3:7" ht="14.25" customHeight="1" x14ac:dyDescent="0.25">
      <c r="C556" s="52"/>
      <c r="D556" s="52"/>
      <c r="E556" s="52"/>
      <c r="F556" s="52"/>
      <c r="G556" s="53"/>
    </row>
    <row r="557" spans="3:7" ht="14.25" customHeight="1" x14ac:dyDescent="0.25">
      <c r="C557" s="52"/>
      <c r="D557" s="52"/>
      <c r="E557" s="52"/>
      <c r="F557" s="52"/>
      <c r="G557" s="53"/>
    </row>
    <row r="558" spans="3:7" ht="14.25" customHeight="1" x14ac:dyDescent="0.25">
      <c r="C558" s="52"/>
      <c r="D558" s="52"/>
      <c r="E558" s="52"/>
      <c r="F558" s="52"/>
      <c r="G558" s="53"/>
    </row>
    <row r="559" spans="3:7" ht="14.25" customHeight="1" x14ac:dyDescent="0.25">
      <c r="C559" s="52"/>
      <c r="D559" s="52"/>
      <c r="E559" s="52"/>
      <c r="F559" s="52"/>
      <c r="G559" s="53"/>
    </row>
    <row r="560" spans="3:7" ht="14.25" customHeight="1" x14ac:dyDescent="0.25">
      <c r="C560" s="52"/>
      <c r="D560" s="52"/>
      <c r="E560" s="52"/>
      <c r="F560" s="52"/>
      <c r="G560" s="53"/>
    </row>
    <row r="561" spans="3:7" ht="14.25" customHeight="1" x14ac:dyDescent="0.25">
      <c r="C561" s="52"/>
      <c r="D561" s="52"/>
      <c r="E561" s="52"/>
      <c r="F561" s="52"/>
      <c r="G561" s="53"/>
    </row>
    <row r="562" spans="3:7" ht="14.25" customHeight="1" x14ac:dyDescent="0.25">
      <c r="C562" s="52"/>
      <c r="D562" s="52"/>
      <c r="E562" s="52"/>
      <c r="F562" s="52"/>
      <c r="G562" s="53"/>
    </row>
    <row r="563" spans="3:7" ht="14.25" customHeight="1" x14ac:dyDescent="0.25">
      <c r="C563" s="52"/>
      <c r="D563" s="52"/>
      <c r="E563" s="52"/>
      <c r="F563" s="52"/>
      <c r="G563" s="53"/>
    </row>
    <row r="564" spans="3:7" ht="14.25" customHeight="1" x14ac:dyDescent="0.25">
      <c r="C564" s="52"/>
      <c r="D564" s="52"/>
      <c r="E564" s="52"/>
      <c r="F564" s="52"/>
      <c r="G564" s="53"/>
    </row>
    <row r="565" spans="3:7" ht="14.25" customHeight="1" x14ac:dyDescent="0.25">
      <c r="C565" s="52"/>
      <c r="D565" s="52"/>
      <c r="E565" s="52"/>
      <c r="F565" s="52"/>
      <c r="G565" s="53"/>
    </row>
    <row r="566" spans="3:7" ht="14.25" customHeight="1" x14ac:dyDescent="0.25">
      <c r="C566" s="52"/>
      <c r="D566" s="52"/>
      <c r="E566" s="52"/>
      <c r="F566" s="52"/>
      <c r="G566" s="53"/>
    </row>
    <row r="567" spans="3:7" ht="14.25" customHeight="1" x14ac:dyDescent="0.25">
      <c r="C567" s="52"/>
      <c r="D567" s="52"/>
      <c r="E567" s="52"/>
      <c r="F567" s="52"/>
      <c r="G567" s="53"/>
    </row>
    <row r="568" spans="3:7" ht="14.25" customHeight="1" x14ac:dyDescent="0.25">
      <c r="C568" s="52"/>
      <c r="D568" s="52"/>
      <c r="E568" s="52"/>
      <c r="F568" s="52"/>
      <c r="G568" s="53"/>
    </row>
    <row r="569" spans="3:7" ht="14.25" customHeight="1" x14ac:dyDescent="0.25">
      <c r="C569" s="52"/>
      <c r="D569" s="52"/>
      <c r="E569" s="52"/>
      <c r="F569" s="52"/>
      <c r="G569" s="53"/>
    </row>
    <row r="570" spans="3:7" ht="14.25" customHeight="1" x14ac:dyDescent="0.25">
      <c r="C570" s="52"/>
      <c r="D570" s="52"/>
      <c r="E570" s="52"/>
      <c r="F570" s="52"/>
      <c r="G570" s="53"/>
    </row>
    <row r="571" spans="3:7" ht="14.25" customHeight="1" x14ac:dyDescent="0.25">
      <c r="C571" s="52"/>
      <c r="D571" s="52"/>
      <c r="E571" s="52"/>
      <c r="F571" s="52"/>
      <c r="G571" s="53"/>
    </row>
    <row r="572" spans="3:7" ht="14.25" customHeight="1" x14ac:dyDescent="0.25">
      <c r="C572" s="52"/>
      <c r="D572" s="52"/>
      <c r="E572" s="52"/>
      <c r="F572" s="52"/>
      <c r="G572" s="53"/>
    </row>
    <row r="573" spans="3:7" ht="14.25" customHeight="1" x14ac:dyDescent="0.25">
      <c r="C573" s="52"/>
      <c r="D573" s="52"/>
      <c r="E573" s="52"/>
      <c r="F573" s="52"/>
      <c r="G573" s="53"/>
    </row>
    <row r="574" spans="3:7" ht="14.25" customHeight="1" x14ac:dyDescent="0.25">
      <c r="C574" s="52"/>
      <c r="D574" s="52"/>
      <c r="E574" s="52"/>
      <c r="F574" s="52"/>
      <c r="G574" s="53"/>
    </row>
    <row r="575" spans="3:7" ht="14.25" customHeight="1" x14ac:dyDescent="0.25">
      <c r="C575" s="52"/>
      <c r="D575" s="52"/>
      <c r="E575" s="52"/>
      <c r="F575" s="52"/>
      <c r="G575" s="53"/>
    </row>
    <row r="576" spans="3:7" ht="14.25" customHeight="1" x14ac:dyDescent="0.25">
      <c r="C576" s="52"/>
      <c r="D576" s="52"/>
      <c r="E576" s="52"/>
      <c r="F576" s="52"/>
      <c r="G576" s="53"/>
    </row>
    <row r="577" spans="3:7" ht="14.25" customHeight="1" x14ac:dyDescent="0.25">
      <c r="C577" s="52"/>
      <c r="D577" s="52"/>
      <c r="E577" s="52"/>
      <c r="F577" s="52"/>
      <c r="G577" s="53"/>
    </row>
    <row r="578" spans="3:7" ht="14.25" customHeight="1" x14ac:dyDescent="0.25">
      <c r="C578" s="52"/>
      <c r="D578" s="52"/>
      <c r="E578" s="52"/>
      <c r="F578" s="52"/>
      <c r="G578" s="53"/>
    </row>
    <row r="579" spans="3:7" ht="14.25" customHeight="1" x14ac:dyDescent="0.25">
      <c r="C579" s="52"/>
      <c r="D579" s="52"/>
      <c r="E579" s="52"/>
      <c r="F579" s="52"/>
      <c r="G579" s="53"/>
    </row>
    <row r="580" spans="3:7" ht="14.25" customHeight="1" x14ac:dyDescent="0.25">
      <c r="C580" s="52"/>
      <c r="D580" s="52"/>
      <c r="E580" s="52"/>
      <c r="F580" s="52"/>
      <c r="G580" s="53"/>
    </row>
    <row r="581" spans="3:7" ht="14.25" customHeight="1" x14ac:dyDescent="0.25">
      <c r="C581" s="52"/>
      <c r="D581" s="52"/>
      <c r="E581" s="52"/>
      <c r="F581" s="52"/>
      <c r="G581" s="53"/>
    </row>
    <row r="582" spans="3:7" ht="14.25" customHeight="1" x14ac:dyDescent="0.25">
      <c r="C582" s="52"/>
      <c r="D582" s="52"/>
      <c r="E582" s="52"/>
      <c r="F582" s="52"/>
      <c r="G582" s="53"/>
    </row>
    <row r="583" spans="3:7" ht="14.25" customHeight="1" x14ac:dyDescent="0.25">
      <c r="C583" s="52"/>
      <c r="D583" s="52"/>
      <c r="E583" s="52"/>
      <c r="F583" s="52"/>
      <c r="G583" s="53"/>
    </row>
    <row r="584" spans="3:7" ht="14.25" customHeight="1" x14ac:dyDescent="0.25">
      <c r="C584" s="52"/>
      <c r="D584" s="52"/>
      <c r="E584" s="52"/>
      <c r="F584" s="52"/>
      <c r="G584" s="53"/>
    </row>
    <row r="585" spans="3:7" ht="14.25" customHeight="1" x14ac:dyDescent="0.25">
      <c r="C585" s="52"/>
      <c r="D585" s="52"/>
      <c r="E585" s="52"/>
      <c r="F585" s="52"/>
      <c r="G585" s="53"/>
    </row>
    <row r="586" spans="3:7" ht="14.25" customHeight="1" x14ac:dyDescent="0.25">
      <c r="C586" s="52"/>
      <c r="D586" s="52"/>
      <c r="E586" s="52"/>
      <c r="F586" s="52"/>
      <c r="G586" s="53"/>
    </row>
    <row r="587" spans="3:7" ht="14.25" customHeight="1" x14ac:dyDescent="0.25">
      <c r="C587" s="52"/>
      <c r="D587" s="52"/>
      <c r="E587" s="52"/>
      <c r="F587" s="52"/>
      <c r="G587" s="53"/>
    </row>
    <row r="588" spans="3:7" ht="14.25" customHeight="1" x14ac:dyDescent="0.25">
      <c r="C588" s="52"/>
      <c r="D588" s="52"/>
      <c r="E588" s="52"/>
      <c r="F588" s="52"/>
      <c r="G588" s="53"/>
    </row>
    <row r="589" spans="3:7" ht="14.25" customHeight="1" x14ac:dyDescent="0.25">
      <c r="C589" s="52"/>
      <c r="D589" s="52"/>
      <c r="E589" s="52"/>
      <c r="F589" s="52"/>
      <c r="G589" s="53"/>
    </row>
    <row r="590" spans="3:7" ht="14.25" customHeight="1" x14ac:dyDescent="0.25">
      <c r="C590" s="52"/>
      <c r="D590" s="52"/>
      <c r="E590" s="52"/>
      <c r="F590" s="52"/>
      <c r="G590" s="53"/>
    </row>
    <row r="591" spans="3:7" ht="14.25" customHeight="1" x14ac:dyDescent="0.25">
      <c r="C591" s="52"/>
      <c r="D591" s="52"/>
      <c r="E591" s="52"/>
      <c r="F591" s="52"/>
      <c r="G591" s="53"/>
    </row>
    <row r="592" spans="3:7" ht="14.25" customHeight="1" x14ac:dyDescent="0.25">
      <c r="C592" s="52"/>
      <c r="D592" s="52"/>
      <c r="E592" s="52"/>
      <c r="F592" s="52"/>
      <c r="G592" s="53"/>
    </row>
    <row r="593" spans="3:7" ht="14.25" customHeight="1" x14ac:dyDescent="0.25">
      <c r="C593" s="52"/>
      <c r="D593" s="52"/>
      <c r="E593" s="52"/>
      <c r="F593" s="52"/>
      <c r="G593" s="53"/>
    </row>
    <row r="594" spans="3:7" ht="14.25" customHeight="1" x14ac:dyDescent="0.25">
      <c r="C594" s="52"/>
      <c r="D594" s="52"/>
      <c r="E594" s="52"/>
      <c r="F594" s="52"/>
      <c r="G594" s="53"/>
    </row>
    <row r="595" spans="3:7" ht="14.25" customHeight="1" x14ac:dyDescent="0.25">
      <c r="C595" s="52"/>
      <c r="D595" s="52"/>
      <c r="E595" s="52"/>
      <c r="F595" s="52"/>
      <c r="G595" s="53"/>
    </row>
    <row r="596" spans="3:7" ht="14.25" customHeight="1" x14ac:dyDescent="0.25">
      <c r="C596" s="52"/>
      <c r="D596" s="52"/>
      <c r="E596" s="52"/>
      <c r="F596" s="52"/>
      <c r="G596" s="53"/>
    </row>
    <row r="597" spans="3:7" ht="14.25" customHeight="1" x14ac:dyDescent="0.25">
      <c r="C597" s="52"/>
      <c r="D597" s="52"/>
      <c r="E597" s="52"/>
      <c r="F597" s="52"/>
      <c r="G597" s="53"/>
    </row>
    <row r="598" spans="3:7" ht="14.25" customHeight="1" x14ac:dyDescent="0.25">
      <c r="C598" s="52"/>
      <c r="D598" s="52"/>
      <c r="E598" s="52"/>
      <c r="F598" s="52"/>
      <c r="G598" s="53"/>
    </row>
    <row r="599" spans="3:7" ht="14.25" customHeight="1" x14ac:dyDescent="0.25">
      <c r="C599" s="52"/>
      <c r="D599" s="52"/>
      <c r="E599" s="52"/>
      <c r="F599" s="52"/>
      <c r="G599" s="53"/>
    </row>
    <row r="600" spans="3:7" ht="14.25" customHeight="1" x14ac:dyDescent="0.25">
      <c r="C600" s="52"/>
      <c r="D600" s="52"/>
      <c r="E600" s="52"/>
      <c r="F600" s="52"/>
      <c r="G600" s="53"/>
    </row>
    <row r="601" spans="3:7" ht="14.25" customHeight="1" x14ac:dyDescent="0.25">
      <c r="C601" s="52"/>
      <c r="D601" s="52"/>
      <c r="E601" s="52"/>
      <c r="F601" s="52"/>
      <c r="G601" s="53"/>
    </row>
    <row r="602" spans="3:7" ht="14.25" customHeight="1" x14ac:dyDescent="0.25">
      <c r="C602" s="52"/>
      <c r="D602" s="52"/>
      <c r="E602" s="52"/>
      <c r="F602" s="52"/>
      <c r="G602" s="53"/>
    </row>
    <row r="603" spans="3:7" ht="14.25" customHeight="1" x14ac:dyDescent="0.25">
      <c r="C603" s="52"/>
      <c r="D603" s="52"/>
      <c r="E603" s="52"/>
      <c r="F603" s="52"/>
      <c r="G603" s="53"/>
    </row>
    <row r="604" spans="3:7" ht="14.25" customHeight="1" x14ac:dyDescent="0.25">
      <c r="C604" s="52"/>
      <c r="D604" s="52"/>
      <c r="E604" s="52"/>
      <c r="F604" s="52"/>
      <c r="G604" s="53"/>
    </row>
    <row r="605" spans="3:7" ht="14.25" customHeight="1" x14ac:dyDescent="0.25">
      <c r="C605" s="52"/>
      <c r="D605" s="52"/>
      <c r="E605" s="52"/>
      <c r="F605" s="52"/>
      <c r="G605" s="53"/>
    </row>
    <row r="606" spans="3:7" ht="14.25" customHeight="1" x14ac:dyDescent="0.25">
      <c r="C606" s="52"/>
      <c r="D606" s="52"/>
      <c r="E606" s="52"/>
      <c r="F606" s="52"/>
      <c r="G606" s="53"/>
    </row>
    <row r="607" spans="3:7" ht="14.25" customHeight="1" x14ac:dyDescent="0.25">
      <c r="C607" s="52"/>
      <c r="D607" s="52"/>
      <c r="E607" s="52"/>
      <c r="F607" s="52"/>
      <c r="G607" s="53"/>
    </row>
    <row r="608" spans="3:7" ht="14.25" customHeight="1" x14ac:dyDescent="0.25">
      <c r="C608" s="52"/>
      <c r="D608" s="52"/>
      <c r="E608" s="52"/>
      <c r="F608" s="52"/>
      <c r="G608" s="53"/>
    </row>
    <row r="609" spans="3:7" ht="14.25" customHeight="1" x14ac:dyDescent="0.25">
      <c r="C609" s="52"/>
      <c r="D609" s="52"/>
      <c r="E609" s="52"/>
      <c r="F609" s="52"/>
      <c r="G609" s="53"/>
    </row>
    <row r="610" spans="3:7" ht="14.25" customHeight="1" x14ac:dyDescent="0.25">
      <c r="C610" s="52"/>
      <c r="D610" s="52"/>
      <c r="E610" s="52"/>
      <c r="F610" s="52"/>
      <c r="G610" s="53"/>
    </row>
    <row r="611" spans="3:7" ht="14.25" customHeight="1" x14ac:dyDescent="0.25">
      <c r="C611" s="52"/>
      <c r="D611" s="52"/>
      <c r="E611" s="52"/>
      <c r="F611" s="52"/>
      <c r="G611" s="53"/>
    </row>
    <row r="612" spans="3:7" ht="14.25" customHeight="1" x14ac:dyDescent="0.25">
      <c r="C612" s="52"/>
      <c r="D612" s="52"/>
      <c r="E612" s="52"/>
      <c r="F612" s="52"/>
      <c r="G612" s="53"/>
    </row>
    <row r="613" spans="3:7" ht="14.25" customHeight="1" x14ac:dyDescent="0.25">
      <c r="C613" s="52"/>
      <c r="D613" s="52"/>
      <c r="E613" s="52"/>
      <c r="F613" s="52"/>
      <c r="G613" s="53"/>
    </row>
    <row r="614" spans="3:7" ht="14.25" customHeight="1" x14ac:dyDescent="0.25">
      <c r="C614" s="52"/>
      <c r="D614" s="52"/>
      <c r="E614" s="52"/>
      <c r="F614" s="52"/>
      <c r="G614" s="53"/>
    </row>
    <row r="615" spans="3:7" ht="14.25" customHeight="1" x14ac:dyDescent="0.25">
      <c r="C615" s="52"/>
      <c r="D615" s="52"/>
      <c r="E615" s="52"/>
      <c r="F615" s="52"/>
      <c r="G615" s="53"/>
    </row>
    <row r="616" spans="3:7" ht="14.25" customHeight="1" x14ac:dyDescent="0.25">
      <c r="C616" s="52"/>
      <c r="D616" s="52"/>
      <c r="E616" s="52"/>
      <c r="F616" s="52"/>
      <c r="G616" s="53"/>
    </row>
    <row r="617" spans="3:7" ht="14.25" customHeight="1" x14ac:dyDescent="0.25">
      <c r="C617" s="52"/>
      <c r="D617" s="52"/>
      <c r="E617" s="52"/>
      <c r="F617" s="52"/>
      <c r="G617" s="53"/>
    </row>
    <row r="618" spans="3:7" ht="14.25" customHeight="1" x14ac:dyDescent="0.25">
      <c r="C618" s="52"/>
      <c r="D618" s="52"/>
      <c r="E618" s="52"/>
      <c r="F618" s="52"/>
      <c r="G618" s="53"/>
    </row>
    <row r="619" spans="3:7" ht="14.25" customHeight="1" x14ac:dyDescent="0.25">
      <c r="C619" s="52"/>
      <c r="D619" s="52"/>
      <c r="E619" s="52"/>
      <c r="F619" s="52"/>
      <c r="G619" s="53"/>
    </row>
    <row r="620" spans="3:7" ht="14.25" customHeight="1" x14ac:dyDescent="0.25">
      <c r="C620" s="52"/>
      <c r="D620" s="52"/>
      <c r="E620" s="52"/>
      <c r="F620" s="52"/>
      <c r="G620" s="53"/>
    </row>
    <row r="621" spans="3:7" ht="14.25" customHeight="1" x14ac:dyDescent="0.25">
      <c r="C621" s="52"/>
      <c r="D621" s="52"/>
      <c r="E621" s="52"/>
      <c r="F621" s="52"/>
      <c r="G621" s="53"/>
    </row>
    <row r="622" spans="3:7" ht="14.25" customHeight="1" x14ac:dyDescent="0.25">
      <c r="C622" s="52"/>
      <c r="D622" s="52"/>
      <c r="E622" s="52"/>
      <c r="F622" s="52"/>
      <c r="G622" s="53"/>
    </row>
    <row r="623" spans="3:7" ht="14.25" customHeight="1" x14ac:dyDescent="0.25">
      <c r="C623" s="52"/>
      <c r="D623" s="52"/>
      <c r="E623" s="52"/>
      <c r="F623" s="52"/>
      <c r="G623" s="53"/>
    </row>
    <row r="624" spans="3:7" ht="14.25" customHeight="1" x14ac:dyDescent="0.25">
      <c r="C624" s="52"/>
      <c r="D624" s="52"/>
      <c r="E624" s="52"/>
      <c r="F624" s="52"/>
      <c r="G624" s="53"/>
    </row>
    <row r="625" spans="3:7" ht="14.25" customHeight="1" x14ac:dyDescent="0.25">
      <c r="C625" s="52"/>
      <c r="D625" s="52"/>
      <c r="E625" s="52"/>
      <c r="F625" s="52"/>
      <c r="G625" s="53"/>
    </row>
    <row r="626" spans="3:7" ht="14.25" customHeight="1" x14ac:dyDescent="0.25">
      <c r="C626" s="52"/>
      <c r="D626" s="52"/>
      <c r="E626" s="52"/>
      <c r="F626" s="52"/>
      <c r="G626" s="53"/>
    </row>
    <row r="627" spans="3:7" ht="14.25" customHeight="1" x14ac:dyDescent="0.25">
      <c r="C627" s="52"/>
      <c r="D627" s="52"/>
      <c r="E627" s="52"/>
      <c r="F627" s="52"/>
      <c r="G627" s="53"/>
    </row>
    <row r="628" spans="3:7" ht="14.25" customHeight="1" x14ac:dyDescent="0.25">
      <c r="C628" s="52"/>
      <c r="D628" s="52"/>
      <c r="E628" s="52"/>
      <c r="F628" s="52"/>
      <c r="G628" s="53"/>
    </row>
    <row r="629" spans="3:7" ht="14.25" customHeight="1" x14ac:dyDescent="0.25">
      <c r="C629" s="52"/>
      <c r="D629" s="52"/>
      <c r="E629" s="52"/>
      <c r="F629" s="52"/>
      <c r="G629" s="53"/>
    </row>
    <row r="630" spans="3:7" ht="14.25" customHeight="1" x14ac:dyDescent="0.25">
      <c r="C630" s="52"/>
      <c r="D630" s="52"/>
      <c r="E630" s="52"/>
      <c r="F630" s="52"/>
      <c r="G630" s="53"/>
    </row>
    <row r="631" spans="3:7" ht="14.25" customHeight="1" x14ac:dyDescent="0.25">
      <c r="C631" s="52"/>
      <c r="D631" s="52"/>
      <c r="E631" s="52"/>
      <c r="F631" s="52"/>
      <c r="G631" s="53"/>
    </row>
    <row r="632" spans="3:7" ht="14.25" customHeight="1" x14ac:dyDescent="0.25">
      <c r="C632" s="52"/>
      <c r="D632" s="52"/>
      <c r="E632" s="52"/>
      <c r="F632" s="52"/>
      <c r="G632" s="53"/>
    </row>
    <row r="633" spans="3:7" ht="14.25" customHeight="1" x14ac:dyDescent="0.25">
      <c r="C633" s="52"/>
      <c r="D633" s="52"/>
      <c r="E633" s="52"/>
      <c r="F633" s="52"/>
      <c r="G633" s="53"/>
    </row>
    <row r="634" spans="3:7" ht="14.25" customHeight="1" x14ac:dyDescent="0.25">
      <c r="C634" s="52"/>
      <c r="D634" s="52"/>
      <c r="E634" s="52"/>
      <c r="F634" s="52"/>
      <c r="G634" s="53"/>
    </row>
    <row r="635" spans="3:7" ht="14.25" customHeight="1" x14ac:dyDescent="0.25">
      <c r="C635" s="52"/>
      <c r="D635" s="52"/>
      <c r="E635" s="52"/>
      <c r="F635" s="52"/>
      <c r="G635" s="53"/>
    </row>
    <row r="636" spans="3:7" ht="14.25" customHeight="1" x14ac:dyDescent="0.25">
      <c r="C636" s="52"/>
      <c r="D636" s="52"/>
      <c r="E636" s="52"/>
      <c r="F636" s="52"/>
      <c r="G636" s="53"/>
    </row>
    <row r="637" spans="3:7" ht="14.25" customHeight="1" x14ac:dyDescent="0.25">
      <c r="C637" s="52"/>
      <c r="D637" s="52"/>
      <c r="E637" s="52"/>
      <c r="F637" s="52"/>
      <c r="G637" s="53"/>
    </row>
    <row r="638" spans="3:7" ht="14.25" customHeight="1" x14ac:dyDescent="0.25">
      <c r="C638" s="52"/>
      <c r="D638" s="52"/>
      <c r="E638" s="52"/>
      <c r="F638" s="52"/>
      <c r="G638" s="53"/>
    </row>
    <row r="639" spans="3:7" ht="14.25" customHeight="1" x14ac:dyDescent="0.25">
      <c r="C639" s="52"/>
      <c r="D639" s="52"/>
      <c r="E639" s="52"/>
      <c r="F639" s="52"/>
      <c r="G639" s="53"/>
    </row>
    <row r="640" spans="3:7" ht="14.25" customHeight="1" x14ac:dyDescent="0.25">
      <c r="C640" s="52"/>
      <c r="D640" s="52"/>
      <c r="E640" s="52"/>
      <c r="F640" s="52"/>
      <c r="G640" s="53"/>
    </row>
    <row r="641" spans="3:7" ht="14.25" customHeight="1" x14ac:dyDescent="0.25">
      <c r="C641" s="52"/>
      <c r="D641" s="52"/>
      <c r="E641" s="52"/>
      <c r="F641" s="52"/>
      <c r="G641" s="53"/>
    </row>
    <row r="642" spans="3:7" ht="14.25" customHeight="1" x14ac:dyDescent="0.25">
      <c r="C642" s="52"/>
      <c r="D642" s="52"/>
      <c r="E642" s="52"/>
      <c r="F642" s="52"/>
      <c r="G642" s="53"/>
    </row>
    <row r="643" spans="3:7" ht="14.25" customHeight="1" x14ac:dyDescent="0.25">
      <c r="C643" s="52"/>
      <c r="D643" s="52"/>
      <c r="E643" s="52"/>
      <c r="F643" s="52"/>
      <c r="G643" s="53"/>
    </row>
    <row r="644" spans="3:7" ht="14.25" customHeight="1" x14ac:dyDescent="0.25">
      <c r="C644" s="52"/>
      <c r="D644" s="52"/>
      <c r="E644" s="52"/>
      <c r="F644" s="52"/>
      <c r="G644" s="53"/>
    </row>
    <row r="645" spans="3:7" ht="14.25" customHeight="1" x14ac:dyDescent="0.25">
      <c r="C645" s="52"/>
      <c r="D645" s="52"/>
      <c r="E645" s="52"/>
      <c r="F645" s="52"/>
      <c r="G645" s="53"/>
    </row>
    <row r="646" spans="3:7" ht="14.25" customHeight="1" x14ac:dyDescent="0.25">
      <c r="C646" s="52"/>
      <c r="D646" s="52"/>
      <c r="E646" s="52"/>
      <c r="F646" s="52"/>
      <c r="G646" s="53"/>
    </row>
    <row r="647" spans="3:7" ht="14.25" customHeight="1" x14ac:dyDescent="0.25">
      <c r="C647" s="52"/>
      <c r="D647" s="52"/>
      <c r="E647" s="52"/>
      <c r="F647" s="52"/>
      <c r="G647" s="53"/>
    </row>
    <row r="648" spans="3:7" ht="14.25" customHeight="1" x14ac:dyDescent="0.25">
      <c r="C648" s="52"/>
      <c r="D648" s="52"/>
      <c r="E648" s="52"/>
      <c r="F648" s="52"/>
      <c r="G648" s="53"/>
    </row>
    <row r="649" spans="3:7" ht="14.25" customHeight="1" x14ac:dyDescent="0.25">
      <c r="C649" s="52"/>
      <c r="D649" s="52"/>
      <c r="E649" s="52"/>
      <c r="F649" s="52"/>
      <c r="G649" s="53"/>
    </row>
    <row r="650" spans="3:7" ht="14.25" customHeight="1" x14ac:dyDescent="0.25">
      <c r="C650" s="52"/>
      <c r="D650" s="52"/>
      <c r="E650" s="52"/>
      <c r="F650" s="52"/>
      <c r="G650" s="53"/>
    </row>
    <row r="651" spans="3:7" ht="14.25" customHeight="1" x14ac:dyDescent="0.25">
      <c r="C651" s="52"/>
      <c r="D651" s="52"/>
      <c r="E651" s="52"/>
      <c r="F651" s="52"/>
      <c r="G651" s="53"/>
    </row>
    <row r="652" spans="3:7" ht="14.25" customHeight="1" x14ac:dyDescent="0.25">
      <c r="C652" s="52"/>
      <c r="D652" s="52"/>
      <c r="E652" s="52"/>
      <c r="F652" s="52"/>
      <c r="G652" s="53"/>
    </row>
    <row r="653" spans="3:7" ht="14.25" customHeight="1" x14ac:dyDescent="0.25">
      <c r="C653" s="52"/>
      <c r="D653" s="52"/>
      <c r="E653" s="52"/>
      <c r="F653" s="52"/>
      <c r="G653" s="53"/>
    </row>
    <row r="654" spans="3:7" ht="14.25" customHeight="1" x14ac:dyDescent="0.25">
      <c r="C654" s="52"/>
      <c r="D654" s="52"/>
      <c r="E654" s="52"/>
      <c r="F654" s="52"/>
      <c r="G654" s="53"/>
    </row>
    <row r="655" spans="3:7" ht="14.25" customHeight="1" x14ac:dyDescent="0.25">
      <c r="C655" s="52"/>
      <c r="D655" s="52"/>
      <c r="E655" s="52"/>
      <c r="F655" s="52"/>
      <c r="G655" s="53"/>
    </row>
    <row r="656" spans="3:7" ht="14.25" customHeight="1" x14ac:dyDescent="0.25">
      <c r="C656" s="52"/>
      <c r="D656" s="52"/>
      <c r="E656" s="52"/>
      <c r="F656" s="52"/>
      <c r="G656" s="53"/>
    </row>
    <row r="657" spans="3:7" ht="14.25" customHeight="1" x14ac:dyDescent="0.25">
      <c r="C657" s="52"/>
      <c r="D657" s="52"/>
      <c r="E657" s="52"/>
      <c r="F657" s="52"/>
      <c r="G657" s="53"/>
    </row>
    <row r="658" spans="3:7" ht="14.25" customHeight="1" x14ac:dyDescent="0.25">
      <c r="C658" s="52"/>
      <c r="D658" s="52"/>
      <c r="E658" s="52"/>
      <c r="F658" s="52"/>
      <c r="G658" s="53"/>
    </row>
    <row r="659" spans="3:7" ht="14.25" customHeight="1" x14ac:dyDescent="0.25">
      <c r="C659" s="52"/>
      <c r="D659" s="52"/>
      <c r="E659" s="52"/>
      <c r="F659" s="52"/>
      <c r="G659" s="53"/>
    </row>
    <row r="660" spans="3:7" ht="14.25" customHeight="1" x14ac:dyDescent="0.25">
      <c r="C660" s="52"/>
      <c r="D660" s="52"/>
      <c r="E660" s="52"/>
      <c r="F660" s="52"/>
      <c r="G660" s="53"/>
    </row>
    <row r="661" spans="3:7" ht="14.25" customHeight="1" x14ac:dyDescent="0.25">
      <c r="C661" s="52"/>
      <c r="D661" s="52"/>
      <c r="E661" s="52"/>
      <c r="F661" s="52"/>
      <c r="G661" s="53"/>
    </row>
    <row r="662" spans="3:7" ht="14.25" customHeight="1" x14ac:dyDescent="0.25">
      <c r="C662" s="52"/>
      <c r="D662" s="52"/>
      <c r="E662" s="52"/>
      <c r="F662" s="52"/>
      <c r="G662" s="53"/>
    </row>
    <row r="663" spans="3:7" ht="14.25" customHeight="1" x14ac:dyDescent="0.25">
      <c r="C663" s="52"/>
      <c r="D663" s="52"/>
      <c r="E663" s="52"/>
      <c r="F663" s="52"/>
      <c r="G663" s="53"/>
    </row>
    <row r="664" spans="3:7" ht="14.25" customHeight="1" x14ac:dyDescent="0.25">
      <c r="C664" s="52"/>
      <c r="D664" s="52"/>
      <c r="E664" s="52"/>
      <c r="F664" s="52"/>
      <c r="G664" s="53"/>
    </row>
    <row r="665" spans="3:7" ht="14.25" customHeight="1" x14ac:dyDescent="0.25">
      <c r="C665" s="52"/>
      <c r="D665" s="52"/>
      <c r="E665" s="52"/>
      <c r="F665" s="52"/>
      <c r="G665" s="53"/>
    </row>
    <row r="666" spans="3:7" ht="14.25" customHeight="1" x14ac:dyDescent="0.25">
      <c r="C666" s="52"/>
      <c r="D666" s="52"/>
      <c r="E666" s="52"/>
      <c r="F666" s="52"/>
      <c r="G666" s="53"/>
    </row>
    <row r="667" spans="3:7" ht="14.25" customHeight="1" x14ac:dyDescent="0.25">
      <c r="C667" s="52"/>
      <c r="D667" s="52"/>
      <c r="E667" s="52"/>
      <c r="F667" s="52"/>
      <c r="G667" s="53"/>
    </row>
    <row r="668" spans="3:7" ht="14.25" customHeight="1" x14ac:dyDescent="0.25">
      <c r="C668" s="52"/>
      <c r="D668" s="52"/>
      <c r="E668" s="52"/>
      <c r="F668" s="52"/>
      <c r="G668" s="53"/>
    </row>
    <row r="669" spans="3:7" ht="14.25" customHeight="1" x14ac:dyDescent="0.25">
      <c r="C669" s="52"/>
      <c r="D669" s="52"/>
      <c r="E669" s="52"/>
      <c r="F669" s="52"/>
      <c r="G669" s="53"/>
    </row>
    <row r="670" spans="3:7" ht="14.25" customHeight="1" x14ac:dyDescent="0.25">
      <c r="C670" s="52"/>
      <c r="D670" s="52"/>
      <c r="E670" s="52"/>
      <c r="F670" s="52"/>
      <c r="G670" s="53"/>
    </row>
    <row r="671" spans="3:7" ht="14.25" customHeight="1" x14ac:dyDescent="0.25">
      <c r="C671" s="52"/>
      <c r="D671" s="52"/>
      <c r="E671" s="52"/>
      <c r="F671" s="52"/>
      <c r="G671" s="53"/>
    </row>
    <row r="672" spans="3:7" ht="14.25" customHeight="1" x14ac:dyDescent="0.25">
      <c r="C672" s="52"/>
      <c r="D672" s="52"/>
      <c r="E672" s="52"/>
      <c r="F672" s="52"/>
      <c r="G672" s="53"/>
    </row>
    <row r="673" spans="3:7" ht="14.25" customHeight="1" x14ac:dyDescent="0.25">
      <c r="C673" s="52"/>
      <c r="D673" s="52"/>
      <c r="E673" s="52"/>
      <c r="F673" s="52"/>
      <c r="G673" s="53"/>
    </row>
    <row r="674" spans="3:7" ht="14.25" customHeight="1" x14ac:dyDescent="0.25">
      <c r="C674" s="52"/>
      <c r="D674" s="52"/>
      <c r="E674" s="52"/>
      <c r="F674" s="52"/>
      <c r="G674" s="53"/>
    </row>
    <row r="675" spans="3:7" ht="14.25" customHeight="1" x14ac:dyDescent="0.25">
      <c r="C675" s="52"/>
      <c r="D675" s="52"/>
      <c r="E675" s="52"/>
      <c r="F675" s="52"/>
      <c r="G675" s="53"/>
    </row>
    <row r="676" spans="3:7" ht="14.25" customHeight="1" x14ac:dyDescent="0.25">
      <c r="C676" s="52"/>
      <c r="D676" s="52"/>
      <c r="E676" s="52"/>
      <c r="F676" s="52"/>
      <c r="G676" s="53"/>
    </row>
    <row r="677" spans="3:7" ht="14.25" customHeight="1" x14ac:dyDescent="0.25">
      <c r="C677" s="52"/>
      <c r="D677" s="52"/>
      <c r="E677" s="52"/>
      <c r="F677" s="52"/>
      <c r="G677" s="53"/>
    </row>
    <row r="678" spans="3:7" ht="14.25" customHeight="1" x14ac:dyDescent="0.25">
      <c r="C678" s="52"/>
      <c r="D678" s="52"/>
      <c r="E678" s="52"/>
      <c r="F678" s="52"/>
      <c r="G678" s="53"/>
    </row>
    <row r="679" spans="3:7" ht="14.25" customHeight="1" x14ac:dyDescent="0.25">
      <c r="C679" s="52"/>
      <c r="D679" s="52"/>
      <c r="E679" s="52"/>
      <c r="F679" s="52"/>
      <c r="G679" s="53"/>
    </row>
    <row r="680" spans="3:7" ht="14.25" customHeight="1" x14ac:dyDescent="0.25">
      <c r="C680" s="52"/>
      <c r="D680" s="52"/>
      <c r="E680" s="52"/>
      <c r="F680" s="52"/>
      <c r="G680" s="53"/>
    </row>
    <row r="681" spans="3:7" ht="14.25" customHeight="1" x14ac:dyDescent="0.25">
      <c r="C681" s="52"/>
      <c r="D681" s="52"/>
      <c r="E681" s="52"/>
      <c r="F681" s="52"/>
      <c r="G681" s="53"/>
    </row>
    <row r="682" spans="3:7" ht="14.25" customHeight="1" x14ac:dyDescent="0.25">
      <c r="C682" s="52"/>
      <c r="D682" s="52"/>
      <c r="E682" s="52"/>
      <c r="F682" s="52"/>
      <c r="G682" s="53"/>
    </row>
    <row r="683" spans="3:7" ht="14.25" customHeight="1" x14ac:dyDescent="0.25">
      <c r="C683" s="52"/>
      <c r="D683" s="52"/>
      <c r="E683" s="52"/>
      <c r="F683" s="52"/>
      <c r="G683" s="53"/>
    </row>
    <row r="684" spans="3:7" ht="14.25" customHeight="1" x14ac:dyDescent="0.25">
      <c r="C684" s="52"/>
      <c r="D684" s="52"/>
      <c r="E684" s="52"/>
      <c r="F684" s="52"/>
      <c r="G684" s="53"/>
    </row>
    <row r="685" spans="3:7" ht="14.25" customHeight="1" x14ac:dyDescent="0.25">
      <c r="C685" s="52"/>
      <c r="D685" s="52"/>
      <c r="E685" s="52"/>
      <c r="F685" s="52"/>
      <c r="G685" s="53"/>
    </row>
    <row r="686" spans="3:7" ht="14.25" customHeight="1" x14ac:dyDescent="0.25">
      <c r="C686" s="52"/>
      <c r="D686" s="52"/>
      <c r="E686" s="52"/>
      <c r="F686" s="52"/>
      <c r="G686" s="53"/>
    </row>
    <row r="687" spans="3:7" ht="14.25" customHeight="1" x14ac:dyDescent="0.25">
      <c r="C687" s="52"/>
      <c r="D687" s="52"/>
      <c r="E687" s="52"/>
      <c r="F687" s="52"/>
      <c r="G687" s="53"/>
    </row>
    <row r="688" spans="3:7" ht="14.25" customHeight="1" x14ac:dyDescent="0.25">
      <c r="C688" s="52"/>
      <c r="D688" s="52"/>
      <c r="E688" s="52"/>
      <c r="F688" s="52"/>
      <c r="G688" s="53"/>
    </row>
    <row r="689" spans="3:7" ht="14.25" customHeight="1" x14ac:dyDescent="0.25">
      <c r="C689" s="52"/>
      <c r="D689" s="52"/>
      <c r="E689" s="52"/>
      <c r="F689" s="52"/>
      <c r="G689" s="53"/>
    </row>
    <row r="690" spans="3:7" ht="14.25" customHeight="1" x14ac:dyDescent="0.25">
      <c r="C690" s="52"/>
      <c r="D690" s="52"/>
      <c r="E690" s="52"/>
      <c r="F690" s="52"/>
      <c r="G690" s="53"/>
    </row>
    <row r="691" spans="3:7" ht="14.25" customHeight="1" x14ac:dyDescent="0.25">
      <c r="C691" s="52"/>
      <c r="D691" s="52"/>
      <c r="E691" s="52"/>
      <c r="F691" s="52"/>
      <c r="G691" s="53"/>
    </row>
    <row r="692" spans="3:7" ht="14.25" customHeight="1" x14ac:dyDescent="0.25">
      <c r="C692" s="52"/>
      <c r="D692" s="52"/>
      <c r="E692" s="52"/>
      <c r="F692" s="52"/>
      <c r="G692" s="53"/>
    </row>
    <row r="693" spans="3:7" ht="14.25" customHeight="1" x14ac:dyDescent="0.25">
      <c r="C693" s="52"/>
      <c r="D693" s="52"/>
      <c r="E693" s="52"/>
      <c r="F693" s="52"/>
      <c r="G693" s="53"/>
    </row>
    <row r="694" spans="3:7" ht="14.25" customHeight="1" x14ac:dyDescent="0.25">
      <c r="C694" s="52"/>
      <c r="D694" s="52"/>
      <c r="E694" s="52"/>
      <c r="F694" s="52"/>
      <c r="G694" s="53"/>
    </row>
    <row r="695" spans="3:7" ht="14.25" customHeight="1" x14ac:dyDescent="0.25">
      <c r="C695" s="52"/>
      <c r="D695" s="52"/>
      <c r="E695" s="52"/>
      <c r="F695" s="52"/>
      <c r="G695" s="53"/>
    </row>
    <row r="696" spans="3:7" ht="14.25" customHeight="1" x14ac:dyDescent="0.25">
      <c r="C696" s="52"/>
      <c r="D696" s="52"/>
      <c r="E696" s="52"/>
      <c r="F696" s="52"/>
      <c r="G696" s="53"/>
    </row>
    <row r="697" spans="3:7" ht="14.25" customHeight="1" x14ac:dyDescent="0.25">
      <c r="C697" s="52"/>
      <c r="D697" s="52"/>
      <c r="E697" s="52"/>
      <c r="F697" s="52"/>
      <c r="G697" s="53"/>
    </row>
    <row r="698" spans="3:7" ht="14.25" customHeight="1" x14ac:dyDescent="0.25">
      <c r="C698" s="52"/>
      <c r="D698" s="52"/>
      <c r="E698" s="52"/>
      <c r="F698" s="52"/>
      <c r="G698" s="53"/>
    </row>
    <row r="699" spans="3:7" ht="14.25" customHeight="1" x14ac:dyDescent="0.25">
      <c r="C699" s="52"/>
      <c r="D699" s="52"/>
      <c r="E699" s="52"/>
      <c r="F699" s="52"/>
      <c r="G699" s="53"/>
    </row>
    <row r="700" spans="3:7" ht="14.25" customHeight="1" x14ac:dyDescent="0.25">
      <c r="C700" s="52"/>
      <c r="D700" s="52"/>
      <c r="E700" s="52"/>
      <c r="F700" s="52"/>
      <c r="G700" s="53"/>
    </row>
    <row r="701" spans="3:7" ht="14.25" customHeight="1" x14ac:dyDescent="0.25">
      <c r="C701" s="52"/>
      <c r="D701" s="52"/>
      <c r="E701" s="52"/>
      <c r="F701" s="52"/>
      <c r="G701" s="53"/>
    </row>
    <row r="702" spans="3:7" ht="14.25" customHeight="1" x14ac:dyDescent="0.25">
      <c r="C702" s="52"/>
      <c r="D702" s="52"/>
      <c r="E702" s="52"/>
      <c r="F702" s="52"/>
      <c r="G702" s="53"/>
    </row>
    <row r="703" spans="3:7" ht="14.25" customHeight="1" x14ac:dyDescent="0.25">
      <c r="C703" s="52"/>
      <c r="D703" s="52"/>
      <c r="E703" s="52"/>
      <c r="F703" s="52"/>
      <c r="G703" s="53"/>
    </row>
    <row r="704" spans="3:7" ht="14.25" customHeight="1" x14ac:dyDescent="0.25">
      <c r="C704" s="52"/>
      <c r="D704" s="52"/>
      <c r="E704" s="52"/>
      <c r="F704" s="52"/>
      <c r="G704" s="53"/>
    </row>
    <row r="705" spans="3:7" ht="14.25" customHeight="1" x14ac:dyDescent="0.25">
      <c r="C705" s="52"/>
      <c r="D705" s="52"/>
      <c r="E705" s="52"/>
      <c r="F705" s="52"/>
      <c r="G705" s="53"/>
    </row>
    <row r="706" spans="3:7" ht="14.25" customHeight="1" x14ac:dyDescent="0.25">
      <c r="C706" s="52"/>
      <c r="D706" s="52"/>
      <c r="E706" s="52"/>
      <c r="F706" s="52"/>
      <c r="G706" s="53"/>
    </row>
    <row r="707" spans="3:7" ht="14.25" customHeight="1" x14ac:dyDescent="0.25">
      <c r="C707" s="52"/>
      <c r="D707" s="52"/>
      <c r="E707" s="52"/>
      <c r="F707" s="52"/>
      <c r="G707" s="53"/>
    </row>
    <row r="708" spans="3:7" ht="14.25" customHeight="1" x14ac:dyDescent="0.25">
      <c r="C708" s="52"/>
      <c r="D708" s="52"/>
      <c r="E708" s="52"/>
      <c r="F708" s="52"/>
      <c r="G708" s="53"/>
    </row>
    <row r="709" spans="3:7" ht="14.25" customHeight="1" x14ac:dyDescent="0.25">
      <c r="C709" s="52"/>
      <c r="D709" s="52"/>
      <c r="E709" s="52"/>
      <c r="F709" s="52"/>
      <c r="G709" s="53"/>
    </row>
    <row r="710" spans="3:7" ht="14.25" customHeight="1" x14ac:dyDescent="0.25">
      <c r="C710" s="52"/>
      <c r="D710" s="52"/>
      <c r="E710" s="52"/>
      <c r="F710" s="52"/>
      <c r="G710" s="53"/>
    </row>
    <row r="711" spans="3:7" ht="14.25" customHeight="1" x14ac:dyDescent="0.25">
      <c r="C711" s="52"/>
      <c r="D711" s="52"/>
      <c r="E711" s="52"/>
      <c r="F711" s="52"/>
      <c r="G711" s="53"/>
    </row>
    <row r="712" spans="3:7" ht="14.25" customHeight="1" x14ac:dyDescent="0.25">
      <c r="C712" s="52"/>
      <c r="D712" s="52"/>
      <c r="E712" s="52"/>
      <c r="F712" s="52"/>
      <c r="G712" s="53"/>
    </row>
    <row r="713" spans="3:7" ht="14.25" customHeight="1" x14ac:dyDescent="0.25">
      <c r="C713" s="52"/>
      <c r="D713" s="52"/>
      <c r="E713" s="52"/>
      <c r="F713" s="52"/>
      <c r="G713" s="53"/>
    </row>
    <row r="714" spans="3:7" ht="14.25" customHeight="1" x14ac:dyDescent="0.25">
      <c r="C714" s="52"/>
      <c r="D714" s="52"/>
      <c r="E714" s="52"/>
      <c r="F714" s="52"/>
      <c r="G714" s="53"/>
    </row>
    <row r="715" spans="3:7" ht="14.25" customHeight="1" x14ac:dyDescent="0.25">
      <c r="C715" s="52"/>
      <c r="D715" s="52"/>
      <c r="E715" s="52"/>
      <c r="F715" s="52"/>
      <c r="G715" s="53"/>
    </row>
    <row r="716" spans="3:7" ht="14.25" customHeight="1" x14ac:dyDescent="0.25">
      <c r="C716" s="52"/>
      <c r="D716" s="52"/>
      <c r="E716" s="52"/>
      <c r="F716" s="52"/>
      <c r="G716" s="53"/>
    </row>
    <row r="717" spans="3:7" ht="14.25" customHeight="1" x14ac:dyDescent="0.25">
      <c r="C717" s="52"/>
      <c r="D717" s="52"/>
      <c r="E717" s="52"/>
      <c r="F717" s="52"/>
      <c r="G717" s="53"/>
    </row>
    <row r="718" spans="3:7" ht="14.25" customHeight="1" x14ac:dyDescent="0.25">
      <c r="C718" s="52"/>
      <c r="D718" s="52"/>
      <c r="E718" s="52"/>
      <c r="F718" s="52"/>
      <c r="G718" s="53"/>
    </row>
    <row r="719" spans="3:7" ht="14.25" customHeight="1" x14ac:dyDescent="0.25">
      <c r="C719" s="52"/>
      <c r="D719" s="52"/>
      <c r="E719" s="52"/>
      <c r="F719" s="52"/>
      <c r="G719" s="53"/>
    </row>
    <row r="720" spans="3:7" ht="14.25" customHeight="1" x14ac:dyDescent="0.25">
      <c r="C720" s="52"/>
      <c r="D720" s="52"/>
      <c r="E720" s="52"/>
      <c r="F720" s="52"/>
      <c r="G720" s="53"/>
    </row>
    <row r="721" spans="3:7" ht="14.25" customHeight="1" x14ac:dyDescent="0.25">
      <c r="C721" s="52"/>
      <c r="D721" s="52"/>
      <c r="E721" s="52"/>
      <c r="F721" s="52"/>
      <c r="G721" s="53"/>
    </row>
    <row r="722" spans="3:7" ht="14.25" customHeight="1" x14ac:dyDescent="0.25">
      <c r="C722" s="52"/>
      <c r="D722" s="52"/>
      <c r="E722" s="52"/>
      <c r="F722" s="52"/>
      <c r="G722" s="53"/>
    </row>
    <row r="723" spans="3:7" ht="14.25" customHeight="1" x14ac:dyDescent="0.25">
      <c r="C723" s="52"/>
      <c r="D723" s="52"/>
      <c r="E723" s="52"/>
      <c r="F723" s="52"/>
      <c r="G723" s="53"/>
    </row>
    <row r="724" spans="3:7" ht="14.25" customHeight="1" x14ac:dyDescent="0.25">
      <c r="C724" s="52"/>
      <c r="D724" s="52"/>
      <c r="E724" s="52"/>
      <c r="F724" s="52"/>
      <c r="G724" s="53"/>
    </row>
    <row r="725" spans="3:7" ht="14.25" customHeight="1" x14ac:dyDescent="0.25">
      <c r="C725" s="52"/>
      <c r="D725" s="52"/>
      <c r="E725" s="52"/>
      <c r="F725" s="52"/>
      <c r="G725" s="53"/>
    </row>
    <row r="726" spans="3:7" ht="14.25" customHeight="1" x14ac:dyDescent="0.25">
      <c r="C726" s="52"/>
      <c r="D726" s="52"/>
      <c r="E726" s="52"/>
      <c r="F726" s="52"/>
      <c r="G726" s="53"/>
    </row>
    <row r="727" spans="3:7" ht="14.25" customHeight="1" x14ac:dyDescent="0.25">
      <c r="C727" s="52"/>
      <c r="D727" s="52"/>
      <c r="E727" s="52"/>
      <c r="F727" s="52"/>
      <c r="G727" s="53"/>
    </row>
    <row r="728" spans="3:7" ht="14.25" customHeight="1" x14ac:dyDescent="0.25">
      <c r="C728" s="52"/>
      <c r="D728" s="52"/>
      <c r="E728" s="52"/>
      <c r="F728" s="52"/>
      <c r="G728" s="53"/>
    </row>
    <row r="729" spans="3:7" ht="14.25" customHeight="1" x14ac:dyDescent="0.25">
      <c r="C729" s="52"/>
      <c r="D729" s="52"/>
      <c r="E729" s="52"/>
      <c r="F729" s="52"/>
      <c r="G729" s="53"/>
    </row>
    <row r="730" spans="3:7" ht="14.25" customHeight="1" x14ac:dyDescent="0.25">
      <c r="C730" s="52"/>
      <c r="D730" s="52"/>
      <c r="E730" s="52"/>
      <c r="F730" s="52"/>
      <c r="G730" s="53"/>
    </row>
    <row r="731" spans="3:7" ht="14.25" customHeight="1" x14ac:dyDescent="0.25">
      <c r="C731" s="52"/>
      <c r="D731" s="52"/>
      <c r="E731" s="52"/>
      <c r="F731" s="52"/>
      <c r="G731" s="53"/>
    </row>
    <row r="732" spans="3:7" ht="14.25" customHeight="1" x14ac:dyDescent="0.25">
      <c r="C732" s="52"/>
      <c r="D732" s="52"/>
      <c r="E732" s="52"/>
      <c r="F732" s="52"/>
      <c r="G732" s="53"/>
    </row>
    <row r="733" spans="3:7" ht="14.25" customHeight="1" x14ac:dyDescent="0.25">
      <c r="C733" s="52"/>
      <c r="D733" s="52"/>
      <c r="E733" s="52"/>
      <c r="F733" s="52"/>
      <c r="G733" s="53"/>
    </row>
    <row r="734" spans="3:7" ht="14.25" customHeight="1" x14ac:dyDescent="0.25">
      <c r="C734" s="52"/>
      <c r="D734" s="52"/>
      <c r="E734" s="52"/>
      <c r="F734" s="52"/>
      <c r="G734" s="53"/>
    </row>
    <row r="735" spans="3:7" ht="14.25" customHeight="1" x14ac:dyDescent="0.25">
      <c r="C735" s="52"/>
      <c r="D735" s="52"/>
      <c r="E735" s="52"/>
      <c r="F735" s="52"/>
      <c r="G735" s="53"/>
    </row>
    <row r="736" spans="3:7" ht="14.25" customHeight="1" x14ac:dyDescent="0.25">
      <c r="C736" s="52"/>
      <c r="D736" s="52"/>
      <c r="E736" s="52"/>
      <c r="F736" s="52"/>
      <c r="G736" s="53"/>
    </row>
    <row r="737" spans="3:7" ht="14.25" customHeight="1" x14ac:dyDescent="0.25">
      <c r="C737" s="52"/>
      <c r="D737" s="52"/>
      <c r="E737" s="52"/>
      <c r="F737" s="52"/>
      <c r="G737" s="53"/>
    </row>
    <row r="738" spans="3:7" ht="14.25" customHeight="1" x14ac:dyDescent="0.25">
      <c r="C738" s="52"/>
      <c r="D738" s="52"/>
      <c r="E738" s="52"/>
      <c r="F738" s="52"/>
      <c r="G738" s="53"/>
    </row>
    <row r="739" spans="3:7" ht="14.25" customHeight="1" x14ac:dyDescent="0.25">
      <c r="C739" s="52"/>
      <c r="D739" s="52"/>
      <c r="E739" s="52"/>
      <c r="F739" s="52"/>
      <c r="G739" s="53"/>
    </row>
    <row r="740" spans="3:7" ht="14.25" customHeight="1" x14ac:dyDescent="0.25">
      <c r="C740" s="52"/>
      <c r="D740" s="52"/>
      <c r="E740" s="52"/>
      <c r="F740" s="52"/>
      <c r="G740" s="53"/>
    </row>
    <row r="741" spans="3:7" ht="14.25" customHeight="1" x14ac:dyDescent="0.25">
      <c r="C741" s="52"/>
      <c r="D741" s="52"/>
      <c r="E741" s="52"/>
      <c r="F741" s="52"/>
      <c r="G741" s="53"/>
    </row>
    <row r="742" spans="3:7" ht="14.25" customHeight="1" x14ac:dyDescent="0.25">
      <c r="C742" s="52"/>
      <c r="D742" s="52"/>
      <c r="E742" s="52"/>
      <c r="F742" s="52"/>
      <c r="G742" s="53"/>
    </row>
    <row r="743" spans="3:7" ht="14.25" customHeight="1" x14ac:dyDescent="0.25">
      <c r="C743" s="52"/>
      <c r="D743" s="52"/>
      <c r="E743" s="52"/>
      <c r="F743" s="52"/>
      <c r="G743" s="53"/>
    </row>
    <row r="744" spans="3:7" ht="14.25" customHeight="1" x14ac:dyDescent="0.25">
      <c r="C744" s="52"/>
      <c r="D744" s="52"/>
      <c r="E744" s="52"/>
      <c r="F744" s="52"/>
      <c r="G744" s="53"/>
    </row>
    <row r="745" spans="3:7" ht="14.25" customHeight="1" x14ac:dyDescent="0.25">
      <c r="C745" s="52"/>
      <c r="D745" s="52"/>
      <c r="E745" s="52"/>
      <c r="F745" s="52"/>
      <c r="G745" s="53"/>
    </row>
    <row r="746" spans="3:7" ht="14.25" customHeight="1" x14ac:dyDescent="0.25">
      <c r="C746" s="52"/>
      <c r="D746" s="52"/>
      <c r="E746" s="52"/>
      <c r="F746" s="52"/>
      <c r="G746" s="53"/>
    </row>
    <row r="747" spans="3:7" ht="14.25" customHeight="1" x14ac:dyDescent="0.25">
      <c r="C747" s="52"/>
      <c r="D747" s="52"/>
      <c r="E747" s="52"/>
      <c r="F747" s="52"/>
      <c r="G747" s="53"/>
    </row>
    <row r="748" spans="3:7" ht="14.25" customHeight="1" x14ac:dyDescent="0.25">
      <c r="C748" s="52"/>
      <c r="D748" s="52"/>
      <c r="E748" s="52"/>
      <c r="F748" s="52"/>
      <c r="G748" s="53"/>
    </row>
    <row r="749" spans="3:7" ht="14.25" customHeight="1" x14ac:dyDescent="0.25">
      <c r="C749" s="52"/>
      <c r="D749" s="52"/>
      <c r="E749" s="52"/>
      <c r="F749" s="52"/>
      <c r="G749" s="53"/>
    </row>
    <row r="750" spans="3:7" ht="14.25" customHeight="1" x14ac:dyDescent="0.25">
      <c r="C750" s="52"/>
      <c r="D750" s="52"/>
      <c r="E750" s="52"/>
      <c r="F750" s="52"/>
      <c r="G750" s="53"/>
    </row>
    <row r="751" spans="3:7" ht="14.25" customHeight="1" x14ac:dyDescent="0.25">
      <c r="C751" s="52"/>
      <c r="D751" s="52"/>
      <c r="E751" s="52"/>
      <c r="F751" s="52"/>
      <c r="G751" s="53"/>
    </row>
    <row r="752" spans="3:7" ht="14.25" customHeight="1" x14ac:dyDescent="0.25">
      <c r="C752" s="52"/>
      <c r="D752" s="52"/>
      <c r="E752" s="52"/>
      <c r="F752" s="52"/>
      <c r="G752" s="53"/>
    </row>
    <row r="753" spans="3:7" ht="14.25" customHeight="1" x14ac:dyDescent="0.25">
      <c r="C753" s="52"/>
      <c r="D753" s="52"/>
      <c r="E753" s="52"/>
      <c r="F753" s="52"/>
      <c r="G753" s="53"/>
    </row>
    <row r="754" spans="3:7" ht="14.25" customHeight="1" x14ac:dyDescent="0.25">
      <c r="C754" s="52"/>
      <c r="D754" s="52"/>
      <c r="E754" s="52"/>
      <c r="F754" s="52"/>
      <c r="G754" s="53"/>
    </row>
    <row r="755" spans="3:7" ht="14.25" customHeight="1" x14ac:dyDescent="0.25">
      <c r="C755" s="52"/>
      <c r="D755" s="52"/>
      <c r="E755" s="52"/>
      <c r="F755" s="52"/>
      <c r="G755" s="53"/>
    </row>
    <row r="756" spans="3:7" ht="14.25" customHeight="1" x14ac:dyDescent="0.25">
      <c r="C756" s="52"/>
      <c r="D756" s="52"/>
      <c r="E756" s="52"/>
      <c r="F756" s="52"/>
      <c r="G756" s="53"/>
    </row>
    <row r="757" spans="3:7" ht="14.25" customHeight="1" x14ac:dyDescent="0.25">
      <c r="C757" s="52"/>
      <c r="D757" s="52"/>
      <c r="E757" s="52"/>
      <c r="F757" s="52"/>
      <c r="G757" s="53"/>
    </row>
    <row r="758" spans="3:7" ht="14.25" customHeight="1" x14ac:dyDescent="0.25">
      <c r="C758" s="52"/>
      <c r="D758" s="52"/>
      <c r="E758" s="52"/>
      <c r="F758" s="52"/>
      <c r="G758" s="53"/>
    </row>
    <row r="759" spans="3:7" ht="14.25" customHeight="1" x14ac:dyDescent="0.25">
      <c r="C759" s="52"/>
      <c r="D759" s="52"/>
      <c r="E759" s="52"/>
      <c r="F759" s="52"/>
      <c r="G759" s="53"/>
    </row>
    <row r="760" spans="3:7" ht="14.25" customHeight="1" x14ac:dyDescent="0.25">
      <c r="C760" s="52"/>
      <c r="D760" s="52"/>
      <c r="E760" s="52"/>
      <c r="F760" s="52"/>
      <c r="G760" s="53"/>
    </row>
    <row r="761" spans="3:7" ht="14.25" customHeight="1" x14ac:dyDescent="0.25">
      <c r="C761" s="52"/>
      <c r="D761" s="52"/>
      <c r="E761" s="52"/>
      <c r="F761" s="52"/>
      <c r="G761" s="53"/>
    </row>
    <row r="762" spans="3:7" ht="14.25" customHeight="1" x14ac:dyDescent="0.25">
      <c r="C762" s="52"/>
      <c r="D762" s="52"/>
      <c r="E762" s="52"/>
      <c r="F762" s="52"/>
      <c r="G762" s="53"/>
    </row>
    <row r="763" spans="3:7" ht="14.25" customHeight="1" x14ac:dyDescent="0.25">
      <c r="C763" s="52"/>
      <c r="D763" s="52"/>
      <c r="E763" s="52"/>
      <c r="F763" s="52"/>
      <c r="G763" s="53"/>
    </row>
    <row r="764" spans="3:7" ht="14.25" customHeight="1" x14ac:dyDescent="0.25">
      <c r="C764" s="52"/>
      <c r="D764" s="52"/>
      <c r="E764" s="52"/>
      <c r="F764" s="52"/>
      <c r="G764" s="53"/>
    </row>
    <row r="765" spans="3:7" ht="14.25" customHeight="1" x14ac:dyDescent="0.25">
      <c r="C765" s="52"/>
      <c r="D765" s="52"/>
      <c r="E765" s="52"/>
      <c r="F765" s="52"/>
      <c r="G765" s="53"/>
    </row>
    <row r="766" spans="3:7" ht="14.25" customHeight="1" x14ac:dyDescent="0.25">
      <c r="C766" s="52"/>
      <c r="D766" s="52"/>
      <c r="E766" s="52"/>
      <c r="F766" s="52"/>
      <c r="G766" s="53"/>
    </row>
    <row r="767" spans="3:7" ht="14.25" customHeight="1" x14ac:dyDescent="0.25">
      <c r="C767" s="52"/>
      <c r="D767" s="52"/>
      <c r="E767" s="52"/>
      <c r="F767" s="52"/>
      <c r="G767" s="53"/>
    </row>
    <row r="768" spans="3:7" ht="14.25" customHeight="1" x14ac:dyDescent="0.25">
      <c r="C768" s="52"/>
      <c r="D768" s="52"/>
      <c r="E768" s="52"/>
      <c r="F768" s="52"/>
      <c r="G768" s="53"/>
    </row>
    <row r="769" spans="3:7" ht="14.25" customHeight="1" x14ac:dyDescent="0.25">
      <c r="C769" s="52"/>
      <c r="D769" s="52"/>
      <c r="E769" s="52"/>
      <c r="F769" s="52"/>
      <c r="G769" s="53"/>
    </row>
    <row r="770" spans="3:7" ht="14.25" customHeight="1" x14ac:dyDescent="0.25">
      <c r="C770" s="52"/>
      <c r="D770" s="52"/>
      <c r="E770" s="52"/>
      <c r="F770" s="52"/>
      <c r="G770" s="53"/>
    </row>
    <row r="771" spans="3:7" ht="14.25" customHeight="1" x14ac:dyDescent="0.25">
      <c r="C771" s="52"/>
      <c r="D771" s="52"/>
      <c r="E771" s="52"/>
      <c r="F771" s="52"/>
      <c r="G771" s="53"/>
    </row>
    <row r="772" spans="3:7" ht="14.25" customHeight="1" x14ac:dyDescent="0.25">
      <c r="C772" s="52"/>
      <c r="D772" s="52"/>
      <c r="E772" s="52"/>
      <c r="F772" s="52"/>
      <c r="G772" s="53"/>
    </row>
    <row r="773" spans="3:7" ht="14.25" customHeight="1" x14ac:dyDescent="0.25">
      <c r="C773" s="52"/>
      <c r="D773" s="52"/>
      <c r="E773" s="52"/>
      <c r="F773" s="52"/>
      <c r="G773" s="53"/>
    </row>
    <row r="774" spans="3:7" ht="14.25" customHeight="1" x14ac:dyDescent="0.25">
      <c r="C774" s="52"/>
      <c r="D774" s="52"/>
      <c r="E774" s="52"/>
      <c r="F774" s="52"/>
      <c r="G774" s="53"/>
    </row>
    <row r="775" spans="3:7" ht="14.25" customHeight="1" x14ac:dyDescent="0.25">
      <c r="C775" s="52"/>
      <c r="D775" s="52"/>
      <c r="E775" s="52"/>
      <c r="F775" s="52"/>
      <c r="G775" s="53"/>
    </row>
    <row r="776" spans="3:7" ht="14.25" customHeight="1" x14ac:dyDescent="0.25">
      <c r="C776" s="52"/>
      <c r="D776" s="52"/>
      <c r="E776" s="52"/>
      <c r="F776" s="52"/>
      <c r="G776" s="53"/>
    </row>
    <row r="777" spans="3:7" ht="14.25" customHeight="1" x14ac:dyDescent="0.25">
      <c r="C777" s="52"/>
      <c r="D777" s="52"/>
      <c r="E777" s="52"/>
      <c r="F777" s="52"/>
      <c r="G777" s="53"/>
    </row>
    <row r="778" spans="3:7" ht="14.25" customHeight="1" x14ac:dyDescent="0.25">
      <c r="C778" s="52"/>
      <c r="D778" s="52"/>
      <c r="E778" s="52"/>
      <c r="F778" s="52"/>
      <c r="G778" s="53"/>
    </row>
    <row r="779" spans="3:7" ht="14.25" customHeight="1" x14ac:dyDescent="0.25">
      <c r="C779" s="52"/>
      <c r="D779" s="52"/>
      <c r="E779" s="52"/>
      <c r="F779" s="52"/>
      <c r="G779" s="53"/>
    </row>
    <row r="780" spans="3:7" ht="14.25" customHeight="1" x14ac:dyDescent="0.25">
      <c r="C780" s="52"/>
      <c r="D780" s="52"/>
      <c r="E780" s="52"/>
      <c r="F780" s="52"/>
      <c r="G780" s="53"/>
    </row>
    <row r="781" spans="3:7" ht="14.25" customHeight="1" x14ac:dyDescent="0.25">
      <c r="C781" s="52"/>
      <c r="D781" s="52"/>
      <c r="E781" s="52"/>
      <c r="F781" s="52"/>
      <c r="G781" s="53"/>
    </row>
    <row r="782" spans="3:7" ht="14.25" customHeight="1" x14ac:dyDescent="0.25">
      <c r="C782" s="52"/>
      <c r="D782" s="52"/>
      <c r="E782" s="52"/>
      <c r="F782" s="52"/>
      <c r="G782" s="53"/>
    </row>
    <row r="783" spans="3:7" ht="14.25" customHeight="1" x14ac:dyDescent="0.25">
      <c r="C783" s="52"/>
      <c r="D783" s="52"/>
      <c r="E783" s="52"/>
      <c r="F783" s="52"/>
      <c r="G783" s="53"/>
    </row>
    <row r="784" spans="3:7" ht="14.25" customHeight="1" x14ac:dyDescent="0.25">
      <c r="C784" s="52"/>
      <c r="D784" s="52"/>
      <c r="E784" s="52"/>
      <c r="F784" s="52"/>
      <c r="G784" s="53"/>
    </row>
    <row r="785" spans="3:7" ht="14.25" customHeight="1" x14ac:dyDescent="0.25">
      <c r="C785" s="52"/>
      <c r="D785" s="52"/>
      <c r="E785" s="52"/>
      <c r="F785" s="52"/>
      <c r="G785" s="53"/>
    </row>
    <row r="786" spans="3:7" ht="14.25" customHeight="1" x14ac:dyDescent="0.25">
      <c r="C786" s="52"/>
      <c r="D786" s="52"/>
      <c r="E786" s="52"/>
      <c r="F786" s="52"/>
      <c r="G786" s="53"/>
    </row>
    <row r="787" spans="3:7" ht="14.25" customHeight="1" x14ac:dyDescent="0.25">
      <c r="C787" s="52"/>
      <c r="D787" s="52"/>
      <c r="E787" s="52"/>
      <c r="F787" s="52"/>
      <c r="G787" s="53"/>
    </row>
    <row r="788" spans="3:7" ht="14.25" customHeight="1" x14ac:dyDescent="0.25">
      <c r="C788" s="52"/>
      <c r="D788" s="52"/>
      <c r="E788" s="52"/>
      <c r="F788" s="52"/>
      <c r="G788" s="53"/>
    </row>
    <row r="789" spans="3:7" ht="14.25" customHeight="1" x14ac:dyDescent="0.25">
      <c r="C789" s="52"/>
      <c r="D789" s="52"/>
      <c r="E789" s="52"/>
      <c r="F789" s="52"/>
      <c r="G789" s="53"/>
    </row>
    <row r="790" spans="3:7" ht="14.25" customHeight="1" x14ac:dyDescent="0.25">
      <c r="C790" s="52"/>
      <c r="D790" s="52"/>
      <c r="E790" s="52"/>
      <c r="F790" s="52"/>
      <c r="G790" s="53"/>
    </row>
    <row r="791" spans="3:7" ht="14.25" customHeight="1" x14ac:dyDescent="0.25">
      <c r="C791" s="52"/>
      <c r="D791" s="52"/>
      <c r="E791" s="52"/>
      <c r="F791" s="52"/>
      <c r="G791" s="53"/>
    </row>
    <row r="792" spans="3:7" ht="14.25" customHeight="1" x14ac:dyDescent="0.25">
      <c r="C792" s="52"/>
      <c r="D792" s="52"/>
      <c r="E792" s="52"/>
      <c r="F792" s="52"/>
      <c r="G792" s="53"/>
    </row>
    <row r="793" spans="3:7" ht="14.25" customHeight="1" x14ac:dyDescent="0.25">
      <c r="C793" s="52"/>
      <c r="D793" s="52"/>
      <c r="E793" s="52"/>
      <c r="F793" s="52"/>
      <c r="G793" s="53"/>
    </row>
    <row r="794" spans="3:7" ht="14.25" customHeight="1" x14ac:dyDescent="0.25">
      <c r="C794" s="52"/>
      <c r="D794" s="52"/>
      <c r="E794" s="52"/>
      <c r="F794" s="52"/>
      <c r="G794" s="53"/>
    </row>
    <row r="795" spans="3:7" ht="14.25" customHeight="1" x14ac:dyDescent="0.25">
      <c r="C795" s="52"/>
      <c r="D795" s="52"/>
      <c r="E795" s="52"/>
      <c r="F795" s="52"/>
      <c r="G795" s="53"/>
    </row>
    <row r="796" spans="3:7" ht="14.25" customHeight="1" x14ac:dyDescent="0.25">
      <c r="C796" s="52"/>
      <c r="D796" s="52"/>
      <c r="E796" s="52"/>
      <c r="F796" s="52"/>
      <c r="G796" s="53"/>
    </row>
    <row r="797" spans="3:7" ht="14.25" customHeight="1" x14ac:dyDescent="0.25">
      <c r="C797" s="52"/>
      <c r="D797" s="52"/>
      <c r="E797" s="52"/>
      <c r="F797" s="52"/>
      <c r="G797" s="53"/>
    </row>
    <row r="798" spans="3:7" ht="14.25" customHeight="1" x14ac:dyDescent="0.25">
      <c r="C798" s="52"/>
      <c r="D798" s="52"/>
      <c r="E798" s="52"/>
      <c r="F798" s="52"/>
      <c r="G798" s="53"/>
    </row>
    <row r="799" spans="3:7" ht="14.25" customHeight="1" x14ac:dyDescent="0.25">
      <c r="C799" s="52"/>
      <c r="D799" s="52"/>
      <c r="E799" s="52"/>
      <c r="F799" s="52"/>
      <c r="G799" s="53"/>
    </row>
    <row r="800" spans="3:7" ht="14.25" customHeight="1" x14ac:dyDescent="0.25">
      <c r="C800" s="52"/>
      <c r="D800" s="52"/>
      <c r="E800" s="52"/>
      <c r="F800" s="52"/>
      <c r="G800" s="53"/>
    </row>
    <row r="801" spans="3:7" ht="14.25" customHeight="1" x14ac:dyDescent="0.25">
      <c r="C801" s="52"/>
      <c r="D801" s="52"/>
      <c r="E801" s="52"/>
      <c r="F801" s="52"/>
      <c r="G801" s="53"/>
    </row>
    <row r="802" spans="3:7" ht="14.25" customHeight="1" x14ac:dyDescent="0.25">
      <c r="C802" s="52"/>
      <c r="D802" s="52"/>
      <c r="E802" s="52"/>
      <c r="F802" s="52"/>
      <c r="G802" s="53"/>
    </row>
    <row r="803" spans="3:7" ht="14.25" customHeight="1" x14ac:dyDescent="0.25">
      <c r="C803" s="52"/>
      <c r="D803" s="52"/>
      <c r="E803" s="52"/>
      <c r="F803" s="52"/>
      <c r="G803" s="53"/>
    </row>
    <row r="804" spans="3:7" ht="14.25" customHeight="1" x14ac:dyDescent="0.25">
      <c r="C804" s="52"/>
      <c r="D804" s="52"/>
      <c r="E804" s="52"/>
      <c r="F804" s="52"/>
      <c r="G804" s="53"/>
    </row>
    <row r="805" spans="3:7" ht="14.25" customHeight="1" x14ac:dyDescent="0.25">
      <c r="C805" s="52"/>
      <c r="D805" s="52"/>
      <c r="E805" s="52"/>
      <c r="F805" s="52"/>
      <c r="G805" s="53"/>
    </row>
    <row r="806" spans="3:7" ht="14.25" customHeight="1" x14ac:dyDescent="0.25">
      <c r="C806" s="52"/>
      <c r="D806" s="52"/>
      <c r="E806" s="52"/>
      <c r="F806" s="52"/>
      <c r="G806" s="53"/>
    </row>
    <row r="807" spans="3:7" ht="14.25" customHeight="1" x14ac:dyDescent="0.25">
      <c r="C807" s="52"/>
      <c r="D807" s="52"/>
      <c r="E807" s="52"/>
      <c r="F807" s="52"/>
      <c r="G807" s="53"/>
    </row>
    <row r="808" spans="3:7" ht="14.25" customHeight="1" x14ac:dyDescent="0.25">
      <c r="C808" s="52"/>
      <c r="D808" s="52"/>
      <c r="E808" s="52"/>
      <c r="F808" s="52"/>
      <c r="G808" s="53"/>
    </row>
    <row r="809" spans="3:7" ht="14.25" customHeight="1" x14ac:dyDescent="0.25">
      <c r="C809" s="52"/>
      <c r="D809" s="52"/>
      <c r="E809" s="52"/>
      <c r="F809" s="52"/>
      <c r="G809" s="53"/>
    </row>
    <row r="810" spans="3:7" ht="14.25" customHeight="1" x14ac:dyDescent="0.25">
      <c r="C810" s="52"/>
      <c r="D810" s="52"/>
      <c r="E810" s="52"/>
      <c r="F810" s="52"/>
      <c r="G810" s="53"/>
    </row>
    <row r="811" spans="3:7" ht="14.25" customHeight="1" x14ac:dyDescent="0.25">
      <c r="C811" s="52"/>
      <c r="D811" s="52"/>
      <c r="E811" s="52"/>
      <c r="F811" s="52"/>
      <c r="G811" s="53"/>
    </row>
    <row r="812" spans="3:7" ht="14.25" customHeight="1" x14ac:dyDescent="0.25">
      <c r="C812" s="52"/>
      <c r="D812" s="52"/>
      <c r="E812" s="52"/>
      <c r="F812" s="52"/>
      <c r="G812" s="53"/>
    </row>
    <row r="813" spans="3:7" ht="14.25" customHeight="1" x14ac:dyDescent="0.25">
      <c r="C813" s="52"/>
      <c r="D813" s="52"/>
      <c r="E813" s="52"/>
      <c r="F813" s="52"/>
      <c r="G813" s="53"/>
    </row>
    <row r="814" spans="3:7" ht="14.25" customHeight="1" x14ac:dyDescent="0.25">
      <c r="C814" s="52"/>
      <c r="D814" s="52"/>
      <c r="E814" s="52"/>
      <c r="F814" s="52"/>
      <c r="G814" s="53"/>
    </row>
    <row r="815" spans="3:7" ht="14.25" customHeight="1" x14ac:dyDescent="0.25">
      <c r="C815" s="52"/>
      <c r="D815" s="52"/>
      <c r="E815" s="52"/>
      <c r="F815" s="52"/>
      <c r="G815" s="53"/>
    </row>
    <row r="816" spans="3:7" ht="14.25" customHeight="1" x14ac:dyDescent="0.25">
      <c r="C816" s="52"/>
      <c r="D816" s="52"/>
      <c r="E816" s="52"/>
      <c r="F816" s="52"/>
      <c r="G816" s="53"/>
    </row>
    <row r="817" spans="3:7" ht="14.25" customHeight="1" x14ac:dyDescent="0.25">
      <c r="C817" s="52"/>
      <c r="D817" s="52"/>
      <c r="E817" s="52"/>
      <c r="F817" s="52"/>
      <c r="G817" s="53"/>
    </row>
    <row r="818" spans="3:7" ht="14.25" customHeight="1" x14ac:dyDescent="0.25">
      <c r="C818" s="52"/>
      <c r="D818" s="52"/>
      <c r="E818" s="52"/>
      <c r="F818" s="52"/>
      <c r="G818" s="53"/>
    </row>
    <row r="819" spans="3:7" ht="14.25" customHeight="1" x14ac:dyDescent="0.25">
      <c r="C819" s="52"/>
      <c r="D819" s="52"/>
      <c r="E819" s="52"/>
      <c r="F819" s="52"/>
      <c r="G819" s="53"/>
    </row>
    <row r="820" spans="3:7" ht="14.25" customHeight="1" x14ac:dyDescent="0.25">
      <c r="C820" s="52"/>
      <c r="D820" s="52"/>
      <c r="E820" s="52"/>
      <c r="F820" s="52"/>
      <c r="G820" s="53"/>
    </row>
    <row r="821" spans="3:7" ht="14.25" customHeight="1" x14ac:dyDescent="0.25">
      <c r="C821" s="52"/>
      <c r="D821" s="52"/>
      <c r="E821" s="52"/>
      <c r="F821" s="52"/>
      <c r="G821" s="53"/>
    </row>
    <row r="822" spans="3:7" ht="14.25" customHeight="1" x14ac:dyDescent="0.25">
      <c r="C822" s="52"/>
      <c r="D822" s="52"/>
      <c r="E822" s="52"/>
      <c r="F822" s="52"/>
      <c r="G822" s="53"/>
    </row>
    <row r="823" spans="3:7" ht="14.25" customHeight="1" x14ac:dyDescent="0.25">
      <c r="C823" s="52"/>
      <c r="D823" s="52"/>
      <c r="E823" s="52"/>
      <c r="F823" s="52"/>
      <c r="G823" s="53"/>
    </row>
    <row r="824" spans="3:7" ht="14.25" customHeight="1" x14ac:dyDescent="0.25">
      <c r="C824" s="52"/>
      <c r="D824" s="52"/>
      <c r="E824" s="52"/>
      <c r="F824" s="52"/>
      <c r="G824" s="53"/>
    </row>
    <row r="825" spans="3:7" ht="14.25" customHeight="1" x14ac:dyDescent="0.25">
      <c r="C825" s="52"/>
      <c r="D825" s="52"/>
      <c r="E825" s="52"/>
      <c r="F825" s="52"/>
      <c r="G825" s="53"/>
    </row>
    <row r="826" spans="3:7" ht="14.25" customHeight="1" x14ac:dyDescent="0.25">
      <c r="C826" s="52"/>
      <c r="D826" s="52"/>
      <c r="E826" s="52"/>
      <c r="F826" s="52"/>
      <c r="G826" s="53"/>
    </row>
    <row r="827" spans="3:7" ht="14.25" customHeight="1" x14ac:dyDescent="0.25">
      <c r="C827" s="52"/>
      <c r="D827" s="52"/>
      <c r="E827" s="52"/>
      <c r="F827" s="52"/>
      <c r="G827" s="53"/>
    </row>
    <row r="828" spans="3:7" ht="14.25" customHeight="1" x14ac:dyDescent="0.25">
      <c r="C828" s="52"/>
      <c r="D828" s="52"/>
      <c r="E828" s="52"/>
      <c r="F828" s="52"/>
      <c r="G828" s="53"/>
    </row>
    <row r="829" spans="3:7" ht="14.25" customHeight="1" x14ac:dyDescent="0.25">
      <c r="C829" s="52"/>
      <c r="D829" s="52"/>
      <c r="E829" s="52"/>
      <c r="F829" s="52"/>
      <c r="G829" s="53"/>
    </row>
    <row r="830" spans="3:7" ht="14.25" customHeight="1" x14ac:dyDescent="0.25">
      <c r="C830" s="52"/>
      <c r="D830" s="52"/>
      <c r="E830" s="52"/>
      <c r="F830" s="52"/>
      <c r="G830" s="53"/>
    </row>
    <row r="831" spans="3:7" ht="14.25" customHeight="1" x14ac:dyDescent="0.25">
      <c r="C831" s="52"/>
      <c r="D831" s="52"/>
      <c r="E831" s="52"/>
      <c r="F831" s="52"/>
      <c r="G831" s="53"/>
    </row>
    <row r="832" spans="3:7" ht="14.25" customHeight="1" x14ac:dyDescent="0.25">
      <c r="C832" s="52"/>
      <c r="D832" s="52"/>
      <c r="E832" s="52"/>
      <c r="F832" s="52"/>
      <c r="G832" s="53"/>
    </row>
    <row r="833" spans="3:7" ht="14.25" customHeight="1" x14ac:dyDescent="0.25">
      <c r="C833" s="52"/>
      <c r="D833" s="52"/>
      <c r="E833" s="52"/>
      <c r="F833" s="52"/>
      <c r="G833" s="53"/>
    </row>
    <row r="834" spans="3:7" ht="14.25" customHeight="1" x14ac:dyDescent="0.25">
      <c r="C834" s="52"/>
      <c r="D834" s="52"/>
      <c r="E834" s="52"/>
      <c r="F834" s="52"/>
      <c r="G834" s="53"/>
    </row>
    <row r="835" spans="3:7" ht="14.25" customHeight="1" x14ac:dyDescent="0.25">
      <c r="C835" s="52"/>
      <c r="D835" s="52"/>
      <c r="E835" s="52"/>
      <c r="F835" s="52"/>
      <c r="G835" s="53"/>
    </row>
    <row r="836" spans="3:7" ht="14.25" customHeight="1" x14ac:dyDescent="0.25">
      <c r="C836" s="52"/>
      <c r="D836" s="52"/>
      <c r="E836" s="52"/>
      <c r="F836" s="52"/>
      <c r="G836" s="53"/>
    </row>
    <row r="837" spans="3:7" ht="14.25" customHeight="1" x14ac:dyDescent="0.25">
      <c r="C837" s="52"/>
      <c r="D837" s="52"/>
      <c r="E837" s="52"/>
      <c r="F837" s="52"/>
      <c r="G837" s="53"/>
    </row>
    <row r="838" spans="3:7" ht="14.25" customHeight="1" x14ac:dyDescent="0.25">
      <c r="C838" s="52"/>
      <c r="D838" s="52"/>
      <c r="E838" s="52"/>
      <c r="F838" s="52"/>
      <c r="G838" s="53"/>
    </row>
    <row r="839" spans="3:7" ht="14.25" customHeight="1" x14ac:dyDescent="0.25">
      <c r="C839" s="52"/>
      <c r="D839" s="52"/>
      <c r="E839" s="52"/>
      <c r="F839" s="52"/>
      <c r="G839" s="53"/>
    </row>
    <row r="840" spans="3:7" ht="14.25" customHeight="1" x14ac:dyDescent="0.25">
      <c r="C840" s="52"/>
      <c r="D840" s="52"/>
      <c r="E840" s="52"/>
      <c r="F840" s="52"/>
      <c r="G840" s="53"/>
    </row>
    <row r="841" spans="3:7" ht="14.25" customHeight="1" x14ac:dyDescent="0.25">
      <c r="C841" s="52"/>
      <c r="D841" s="52"/>
      <c r="E841" s="52"/>
      <c r="F841" s="52"/>
      <c r="G841" s="53"/>
    </row>
    <row r="842" spans="3:7" ht="14.25" customHeight="1" x14ac:dyDescent="0.25">
      <c r="C842" s="52"/>
      <c r="D842" s="52"/>
      <c r="E842" s="52"/>
      <c r="F842" s="52"/>
      <c r="G842" s="53"/>
    </row>
    <row r="843" spans="3:7" ht="14.25" customHeight="1" x14ac:dyDescent="0.25">
      <c r="C843" s="52"/>
      <c r="D843" s="52"/>
      <c r="E843" s="52"/>
      <c r="F843" s="52"/>
      <c r="G843" s="53"/>
    </row>
    <row r="844" spans="3:7" ht="14.25" customHeight="1" x14ac:dyDescent="0.25">
      <c r="C844" s="52"/>
      <c r="D844" s="52"/>
      <c r="E844" s="52"/>
      <c r="F844" s="52"/>
      <c r="G844" s="53"/>
    </row>
    <row r="845" spans="3:7" ht="14.25" customHeight="1" x14ac:dyDescent="0.25">
      <c r="C845" s="52"/>
      <c r="D845" s="52"/>
      <c r="E845" s="52"/>
      <c r="F845" s="52"/>
      <c r="G845" s="53"/>
    </row>
    <row r="846" spans="3:7" ht="14.25" customHeight="1" x14ac:dyDescent="0.25">
      <c r="C846" s="52"/>
      <c r="D846" s="52"/>
      <c r="E846" s="52"/>
      <c r="F846" s="52"/>
      <c r="G846" s="53"/>
    </row>
    <row r="847" spans="3:7" ht="14.25" customHeight="1" x14ac:dyDescent="0.25">
      <c r="C847" s="52"/>
      <c r="D847" s="52"/>
      <c r="E847" s="52"/>
      <c r="F847" s="52"/>
      <c r="G847" s="53"/>
    </row>
    <row r="848" spans="3:7" ht="14.25" customHeight="1" x14ac:dyDescent="0.25">
      <c r="C848" s="52"/>
      <c r="D848" s="52"/>
      <c r="E848" s="52"/>
      <c r="F848" s="52"/>
      <c r="G848" s="53"/>
    </row>
    <row r="849" spans="3:7" ht="14.25" customHeight="1" x14ac:dyDescent="0.25">
      <c r="C849" s="52"/>
      <c r="D849" s="52"/>
      <c r="E849" s="52"/>
      <c r="F849" s="52"/>
      <c r="G849" s="53"/>
    </row>
    <row r="850" spans="3:7" ht="14.25" customHeight="1" x14ac:dyDescent="0.25">
      <c r="C850" s="52"/>
      <c r="D850" s="52"/>
      <c r="E850" s="52"/>
      <c r="F850" s="52"/>
      <c r="G850" s="53"/>
    </row>
    <row r="851" spans="3:7" ht="14.25" customHeight="1" x14ac:dyDescent="0.25">
      <c r="C851" s="52"/>
      <c r="D851" s="52"/>
      <c r="E851" s="52"/>
      <c r="F851" s="52"/>
      <c r="G851" s="53"/>
    </row>
    <row r="852" spans="3:7" ht="14.25" customHeight="1" x14ac:dyDescent="0.25">
      <c r="C852" s="52"/>
      <c r="D852" s="52"/>
      <c r="E852" s="52"/>
      <c r="F852" s="52"/>
      <c r="G852" s="53"/>
    </row>
    <row r="853" spans="3:7" ht="14.25" customHeight="1" x14ac:dyDescent="0.25">
      <c r="C853" s="52"/>
      <c r="D853" s="52"/>
      <c r="E853" s="52"/>
      <c r="F853" s="52"/>
      <c r="G853" s="53"/>
    </row>
    <row r="854" spans="3:7" ht="14.25" customHeight="1" x14ac:dyDescent="0.25">
      <c r="C854" s="52"/>
      <c r="D854" s="52"/>
      <c r="E854" s="52"/>
      <c r="F854" s="52"/>
      <c r="G854" s="53"/>
    </row>
    <row r="855" spans="3:7" ht="14.25" customHeight="1" x14ac:dyDescent="0.25">
      <c r="C855" s="52"/>
      <c r="D855" s="52"/>
      <c r="E855" s="52"/>
      <c r="F855" s="52"/>
      <c r="G855" s="53"/>
    </row>
    <row r="856" spans="3:7" ht="14.25" customHeight="1" x14ac:dyDescent="0.25">
      <c r="C856" s="52"/>
      <c r="D856" s="52"/>
      <c r="E856" s="52"/>
      <c r="F856" s="52"/>
      <c r="G856" s="53"/>
    </row>
    <row r="857" spans="3:7" ht="14.25" customHeight="1" x14ac:dyDescent="0.25">
      <c r="C857" s="52"/>
      <c r="D857" s="52"/>
      <c r="E857" s="52"/>
      <c r="F857" s="52"/>
      <c r="G857" s="53"/>
    </row>
    <row r="858" spans="3:7" ht="14.25" customHeight="1" x14ac:dyDescent="0.25">
      <c r="C858" s="52"/>
      <c r="D858" s="52"/>
      <c r="E858" s="52"/>
      <c r="F858" s="52"/>
      <c r="G858" s="53"/>
    </row>
    <row r="859" spans="3:7" ht="14.25" customHeight="1" x14ac:dyDescent="0.25">
      <c r="C859" s="52"/>
      <c r="D859" s="52"/>
      <c r="E859" s="52"/>
      <c r="F859" s="52"/>
      <c r="G859" s="53"/>
    </row>
    <row r="860" spans="3:7" ht="14.25" customHeight="1" x14ac:dyDescent="0.25">
      <c r="C860" s="52"/>
      <c r="D860" s="52"/>
      <c r="E860" s="52"/>
      <c r="F860" s="52"/>
      <c r="G860" s="53"/>
    </row>
    <row r="861" spans="3:7" ht="14.25" customHeight="1" x14ac:dyDescent="0.25">
      <c r="C861" s="52"/>
      <c r="D861" s="52"/>
      <c r="E861" s="52"/>
      <c r="F861" s="52"/>
      <c r="G861" s="53"/>
    </row>
    <row r="862" spans="3:7" ht="14.25" customHeight="1" x14ac:dyDescent="0.25">
      <c r="C862" s="52"/>
      <c r="D862" s="52"/>
      <c r="E862" s="52"/>
      <c r="F862" s="52"/>
      <c r="G862" s="53"/>
    </row>
    <row r="863" spans="3:7" ht="14.25" customHeight="1" x14ac:dyDescent="0.25">
      <c r="C863" s="52"/>
      <c r="D863" s="52"/>
      <c r="E863" s="52"/>
      <c r="F863" s="52"/>
      <c r="G863" s="53"/>
    </row>
    <row r="864" spans="3:7" ht="14.25" customHeight="1" x14ac:dyDescent="0.25">
      <c r="C864" s="52"/>
      <c r="D864" s="52"/>
      <c r="E864" s="52"/>
      <c r="F864" s="52"/>
      <c r="G864" s="53"/>
    </row>
    <row r="865" spans="3:7" ht="14.25" customHeight="1" x14ac:dyDescent="0.25">
      <c r="C865" s="52"/>
      <c r="D865" s="52"/>
      <c r="E865" s="52"/>
      <c r="F865" s="52"/>
      <c r="G865" s="53"/>
    </row>
    <row r="866" spans="3:7" ht="14.25" customHeight="1" x14ac:dyDescent="0.25">
      <c r="C866" s="52"/>
      <c r="D866" s="52"/>
      <c r="E866" s="52"/>
      <c r="F866" s="52"/>
      <c r="G866" s="53"/>
    </row>
    <row r="867" spans="3:7" ht="14.25" customHeight="1" x14ac:dyDescent="0.25">
      <c r="C867" s="52"/>
      <c r="D867" s="52"/>
      <c r="E867" s="52"/>
      <c r="F867" s="52"/>
      <c r="G867" s="53"/>
    </row>
    <row r="868" spans="3:7" ht="14.25" customHeight="1" x14ac:dyDescent="0.25">
      <c r="C868" s="52"/>
      <c r="D868" s="52"/>
      <c r="E868" s="52"/>
      <c r="F868" s="52"/>
      <c r="G868" s="53"/>
    </row>
    <row r="869" spans="3:7" ht="14.25" customHeight="1" x14ac:dyDescent="0.25">
      <c r="C869" s="52"/>
      <c r="D869" s="52"/>
      <c r="E869" s="52"/>
      <c r="F869" s="52"/>
      <c r="G869" s="53"/>
    </row>
    <row r="870" spans="3:7" ht="14.25" customHeight="1" x14ac:dyDescent="0.25">
      <c r="C870" s="52"/>
      <c r="D870" s="52"/>
      <c r="E870" s="52"/>
      <c r="F870" s="52"/>
      <c r="G870" s="53"/>
    </row>
    <row r="871" spans="3:7" ht="14.25" customHeight="1" x14ac:dyDescent="0.25">
      <c r="C871" s="52"/>
      <c r="D871" s="52"/>
      <c r="E871" s="52"/>
      <c r="F871" s="52"/>
      <c r="G871" s="53"/>
    </row>
    <row r="872" spans="3:7" ht="14.25" customHeight="1" x14ac:dyDescent="0.25">
      <c r="C872" s="52"/>
      <c r="D872" s="52"/>
      <c r="E872" s="52"/>
      <c r="F872" s="52"/>
      <c r="G872" s="53"/>
    </row>
    <row r="873" spans="3:7" ht="14.25" customHeight="1" x14ac:dyDescent="0.25">
      <c r="C873" s="52"/>
      <c r="D873" s="52"/>
      <c r="E873" s="52"/>
      <c r="F873" s="52"/>
      <c r="G873" s="53"/>
    </row>
    <row r="874" spans="3:7" ht="14.25" customHeight="1" x14ac:dyDescent="0.25">
      <c r="C874" s="52"/>
      <c r="D874" s="52"/>
      <c r="E874" s="52"/>
      <c r="F874" s="52"/>
      <c r="G874" s="53"/>
    </row>
    <row r="875" spans="3:7" ht="14.25" customHeight="1" x14ac:dyDescent="0.25">
      <c r="C875" s="52"/>
      <c r="D875" s="52"/>
      <c r="E875" s="52"/>
      <c r="F875" s="52"/>
      <c r="G875" s="53"/>
    </row>
    <row r="876" spans="3:7" ht="14.25" customHeight="1" x14ac:dyDescent="0.25">
      <c r="C876" s="52"/>
      <c r="D876" s="52"/>
      <c r="E876" s="52"/>
      <c r="F876" s="52"/>
      <c r="G876" s="53"/>
    </row>
    <row r="877" spans="3:7" ht="14.25" customHeight="1" x14ac:dyDescent="0.25">
      <c r="C877" s="52"/>
      <c r="D877" s="52"/>
      <c r="E877" s="52"/>
      <c r="F877" s="52"/>
      <c r="G877" s="53"/>
    </row>
    <row r="878" spans="3:7" ht="14.25" customHeight="1" x14ac:dyDescent="0.25">
      <c r="C878" s="52"/>
      <c r="D878" s="52"/>
      <c r="E878" s="52"/>
      <c r="F878" s="52"/>
      <c r="G878" s="53"/>
    </row>
    <row r="879" spans="3:7" ht="14.25" customHeight="1" x14ac:dyDescent="0.25">
      <c r="C879" s="52"/>
      <c r="D879" s="52"/>
      <c r="E879" s="52"/>
      <c r="F879" s="52"/>
      <c r="G879" s="53"/>
    </row>
    <row r="880" spans="3:7" ht="14.25" customHeight="1" x14ac:dyDescent="0.25">
      <c r="C880" s="52"/>
      <c r="D880" s="52"/>
      <c r="E880" s="52"/>
      <c r="F880" s="52"/>
      <c r="G880" s="53"/>
    </row>
    <row r="881" spans="3:7" ht="14.25" customHeight="1" x14ac:dyDescent="0.25">
      <c r="C881" s="52"/>
      <c r="D881" s="52"/>
      <c r="E881" s="52"/>
      <c r="F881" s="52"/>
      <c r="G881" s="53"/>
    </row>
    <row r="882" spans="3:7" ht="14.25" customHeight="1" x14ac:dyDescent="0.25">
      <c r="C882" s="52"/>
      <c r="D882" s="52"/>
      <c r="E882" s="52"/>
      <c r="F882" s="52"/>
      <c r="G882" s="53"/>
    </row>
    <row r="883" spans="3:7" ht="14.25" customHeight="1" x14ac:dyDescent="0.25">
      <c r="C883" s="52"/>
      <c r="D883" s="52"/>
      <c r="E883" s="52"/>
      <c r="F883" s="52"/>
      <c r="G883" s="53"/>
    </row>
    <row r="884" spans="3:7" ht="14.25" customHeight="1" x14ac:dyDescent="0.25">
      <c r="C884" s="52"/>
      <c r="D884" s="52"/>
      <c r="E884" s="52"/>
      <c r="F884" s="52"/>
      <c r="G884" s="53"/>
    </row>
    <row r="885" spans="3:7" ht="14.25" customHeight="1" x14ac:dyDescent="0.25">
      <c r="C885" s="52"/>
      <c r="D885" s="52"/>
      <c r="E885" s="52"/>
      <c r="F885" s="52"/>
      <c r="G885" s="53"/>
    </row>
    <row r="886" spans="3:7" ht="14.25" customHeight="1" x14ac:dyDescent="0.25">
      <c r="C886" s="52"/>
      <c r="D886" s="52"/>
      <c r="E886" s="52"/>
      <c r="F886" s="52"/>
      <c r="G886" s="53"/>
    </row>
    <row r="887" spans="3:7" ht="14.25" customHeight="1" x14ac:dyDescent="0.25">
      <c r="C887" s="52"/>
      <c r="D887" s="52"/>
      <c r="E887" s="52"/>
      <c r="F887" s="52"/>
      <c r="G887" s="53"/>
    </row>
    <row r="888" spans="3:7" ht="14.25" customHeight="1" x14ac:dyDescent="0.25">
      <c r="C888" s="52"/>
      <c r="D888" s="52"/>
      <c r="E888" s="52"/>
      <c r="F888" s="52"/>
      <c r="G888" s="53"/>
    </row>
    <row r="889" spans="3:7" ht="14.25" customHeight="1" x14ac:dyDescent="0.25">
      <c r="C889" s="52"/>
      <c r="D889" s="52"/>
      <c r="E889" s="52"/>
      <c r="F889" s="52"/>
      <c r="G889" s="53"/>
    </row>
    <row r="890" spans="3:7" ht="14.25" customHeight="1" x14ac:dyDescent="0.25">
      <c r="C890" s="52"/>
      <c r="D890" s="52"/>
      <c r="E890" s="52"/>
      <c r="F890" s="52"/>
      <c r="G890" s="53"/>
    </row>
    <row r="891" spans="3:7" ht="14.25" customHeight="1" x14ac:dyDescent="0.25">
      <c r="C891" s="52"/>
      <c r="D891" s="52"/>
      <c r="E891" s="52"/>
      <c r="F891" s="52"/>
      <c r="G891" s="53"/>
    </row>
    <row r="892" spans="3:7" ht="14.25" customHeight="1" x14ac:dyDescent="0.25">
      <c r="C892" s="52"/>
      <c r="D892" s="52"/>
      <c r="E892" s="52"/>
      <c r="F892" s="52"/>
      <c r="G892" s="53"/>
    </row>
    <row r="893" spans="3:7" ht="14.25" customHeight="1" x14ac:dyDescent="0.25">
      <c r="C893" s="52"/>
      <c r="D893" s="52"/>
      <c r="E893" s="52"/>
      <c r="F893" s="52"/>
      <c r="G893" s="53"/>
    </row>
    <row r="894" spans="3:7" ht="14.25" customHeight="1" x14ac:dyDescent="0.25">
      <c r="C894" s="52"/>
      <c r="D894" s="52"/>
      <c r="E894" s="52"/>
      <c r="F894" s="52"/>
      <c r="G894" s="53"/>
    </row>
    <row r="895" spans="3:7" ht="14.25" customHeight="1" x14ac:dyDescent="0.25">
      <c r="C895" s="52"/>
      <c r="D895" s="52"/>
      <c r="E895" s="52"/>
      <c r="F895" s="52"/>
      <c r="G895" s="53"/>
    </row>
    <row r="896" spans="3:7" ht="14.25" customHeight="1" x14ac:dyDescent="0.25">
      <c r="C896" s="52"/>
      <c r="D896" s="52"/>
      <c r="E896" s="52"/>
      <c r="F896" s="52"/>
      <c r="G896" s="53"/>
    </row>
    <row r="897" spans="3:7" ht="14.25" customHeight="1" x14ac:dyDescent="0.25">
      <c r="C897" s="52"/>
      <c r="D897" s="52"/>
      <c r="E897" s="52"/>
      <c r="F897" s="52"/>
      <c r="G897" s="53"/>
    </row>
    <row r="898" spans="3:7" ht="14.25" customHeight="1" x14ac:dyDescent="0.25">
      <c r="C898" s="52"/>
      <c r="D898" s="52"/>
      <c r="E898" s="52"/>
      <c r="F898" s="52"/>
      <c r="G898" s="53"/>
    </row>
    <row r="899" spans="3:7" ht="14.25" customHeight="1" x14ac:dyDescent="0.25">
      <c r="C899" s="52"/>
      <c r="D899" s="52"/>
      <c r="E899" s="52"/>
      <c r="F899" s="52"/>
      <c r="G899" s="53"/>
    </row>
    <row r="900" spans="3:7" ht="14.25" customHeight="1" x14ac:dyDescent="0.25">
      <c r="C900" s="52"/>
      <c r="D900" s="52"/>
      <c r="E900" s="52"/>
      <c r="F900" s="52"/>
      <c r="G900" s="53"/>
    </row>
    <row r="901" spans="3:7" ht="14.25" customHeight="1" x14ac:dyDescent="0.25">
      <c r="C901" s="52"/>
      <c r="D901" s="52"/>
      <c r="E901" s="52"/>
      <c r="F901" s="52"/>
      <c r="G901" s="53"/>
    </row>
    <row r="902" spans="3:7" ht="14.25" customHeight="1" x14ac:dyDescent="0.25">
      <c r="C902" s="52"/>
      <c r="D902" s="52"/>
      <c r="E902" s="52"/>
      <c r="F902" s="52"/>
      <c r="G902" s="53"/>
    </row>
    <row r="903" spans="3:7" ht="14.25" customHeight="1" x14ac:dyDescent="0.25">
      <c r="C903" s="52"/>
      <c r="D903" s="52"/>
      <c r="E903" s="52"/>
      <c r="F903" s="52"/>
      <c r="G903" s="53"/>
    </row>
    <row r="904" spans="3:7" ht="14.25" customHeight="1" x14ac:dyDescent="0.25">
      <c r="C904" s="52"/>
      <c r="D904" s="52"/>
      <c r="E904" s="52"/>
      <c r="F904" s="52"/>
      <c r="G904" s="53"/>
    </row>
    <row r="905" spans="3:7" ht="14.25" customHeight="1" x14ac:dyDescent="0.25">
      <c r="C905" s="52"/>
      <c r="D905" s="52"/>
      <c r="E905" s="52"/>
      <c r="F905" s="52"/>
      <c r="G905" s="53"/>
    </row>
    <row r="906" spans="3:7" ht="14.25" customHeight="1" x14ac:dyDescent="0.25">
      <c r="C906" s="52"/>
      <c r="D906" s="52"/>
      <c r="E906" s="52"/>
      <c r="F906" s="52"/>
      <c r="G906" s="53"/>
    </row>
    <row r="907" spans="3:7" ht="14.25" customHeight="1" x14ac:dyDescent="0.25">
      <c r="C907" s="52"/>
      <c r="D907" s="52"/>
      <c r="E907" s="52"/>
      <c r="F907" s="52"/>
      <c r="G907" s="53"/>
    </row>
    <row r="908" spans="3:7" ht="14.25" customHeight="1" x14ac:dyDescent="0.25">
      <c r="C908" s="52"/>
      <c r="D908" s="52"/>
      <c r="E908" s="52"/>
      <c r="F908" s="52"/>
      <c r="G908" s="53"/>
    </row>
    <row r="909" spans="3:7" ht="14.25" customHeight="1" x14ac:dyDescent="0.25">
      <c r="C909" s="52"/>
      <c r="D909" s="52"/>
      <c r="E909" s="52"/>
      <c r="F909" s="52"/>
      <c r="G909" s="53"/>
    </row>
    <row r="910" spans="3:7" ht="14.25" customHeight="1" x14ac:dyDescent="0.25">
      <c r="C910" s="52"/>
      <c r="D910" s="52"/>
      <c r="E910" s="52"/>
      <c r="F910" s="52"/>
      <c r="G910" s="53"/>
    </row>
    <row r="911" spans="3:7" ht="14.25" customHeight="1" x14ac:dyDescent="0.25">
      <c r="C911" s="52"/>
      <c r="D911" s="52"/>
      <c r="E911" s="52"/>
      <c r="F911" s="52"/>
      <c r="G911" s="53"/>
    </row>
    <row r="912" spans="3:7" ht="14.25" customHeight="1" x14ac:dyDescent="0.25">
      <c r="C912" s="52"/>
      <c r="D912" s="52"/>
      <c r="E912" s="52"/>
      <c r="F912" s="52"/>
      <c r="G912" s="53"/>
    </row>
    <row r="913" spans="3:7" ht="14.25" customHeight="1" x14ac:dyDescent="0.25">
      <c r="C913" s="52"/>
      <c r="D913" s="52"/>
      <c r="E913" s="52"/>
      <c r="F913" s="52"/>
      <c r="G913" s="53"/>
    </row>
    <row r="914" spans="3:7" ht="14.25" customHeight="1" x14ac:dyDescent="0.25">
      <c r="C914" s="52"/>
      <c r="D914" s="52"/>
      <c r="E914" s="52"/>
      <c r="F914" s="52"/>
      <c r="G914" s="53"/>
    </row>
    <row r="915" spans="3:7" ht="14.25" customHeight="1" x14ac:dyDescent="0.25">
      <c r="C915" s="52"/>
      <c r="D915" s="52"/>
      <c r="E915" s="52"/>
      <c r="F915" s="52"/>
      <c r="G915" s="53"/>
    </row>
    <row r="916" spans="3:7" ht="14.25" customHeight="1" x14ac:dyDescent="0.25">
      <c r="C916" s="52"/>
      <c r="D916" s="52"/>
      <c r="E916" s="52"/>
      <c r="F916" s="52"/>
      <c r="G916" s="53"/>
    </row>
    <row r="917" spans="3:7" ht="14.25" customHeight="1" x14ac:dyDescent="0.25">
      <c r="C917" s="52"/>
      <c r="D917" s="52"/>
      <c r="E917" s="52"/>
      <c r="F917" s="52"/>
      <c r="G917" s="53"/>
    </row>
    <row r="918" spans="3:7" ht="14.25" customHeight="1" x14ac:dyDescent="0.25">
      <c r="C918" s="52"/>
      <c r="D918" s="52"/>
      <c r="E918" s="52"/>
      <c r="F918" s="52"/>
      <c r="G918" s="53"/>
    </row>
    <row r="919" spans="3:7" ht="14.25" customHeight="1" x14ac:dyDescent="0.25">
      <c r="C919" s="52"/>
      <c r="D919" s="52"/>
      <c r="E919" s="52"/>
      <c r="F919" s="52"/>
      <c r="G919" s="53"/>
    </row>
    <row r="920" spans="3:7" ht="14.25" customHeight="1" x14ac:dyDescent="0.25">
      <c r="C920" s="52"/>
      <c r="D920" s="52"/>
      <c r="E920" s="52"/>
      <c r="F920" s="52"/>
      <c r="G920" s="53"/>
    </row>
    <row r="921" spans="3:7" ht="14.25" customHeight="1" x14ac:dyDescent="0.25">
      <c r="C921" s="52"/>
      <c r="D921" s="52"/>
      <c r="E921" s="52"/>
      <c r="F921" s="52"/>
      <c r="G921" s="53"/>
    </row>
    <row r="922" spans="3:7" ht="14.25" customHeight="1" x14ac:dyDescent="0.25">
      <c r="C922" s="52"/>
      <c r="D922" s="52"/>
      <c r="E922" s="52"/>
      <c r="F922" s="52"/>
      <c r="G922" s="53"/>
    </row>
    <row r="923" spans="3:7" ht="14.25" customHeight="1" x14ac:dyDescent="0.25">
      <c r="C923" s="52"/>
      <c r="D923" s="52"/>
      <c r="E923" s="52"/>
      <c r="F923" s="52"/>
      <c r="G923" s="53"/>
    </row>
    <row r="924" spans="3:7" ht="14.25" customHeight="1" x14ac:dyDescent="0.25">
      <c r="C924" s="52"/>
      <c r="D924" s="52"/>
      <c r="E924" s="52"/>
      <c r="F924" s="52"/>
      <c r="G924" s="53"/>
    </row>
    <row r="925" spans="3:7" ht="14.25" customHeight="1" x14ac:dyDescent="0.25">
      <c r="C925" s="52"/>
      <c r="D925" s="52"/>
      <c r="E925" s="52"/>
      <c r="F925" s="52"/>
      <c r="G925" s="53"/>
    </row>
    <row r="926" spans="3:7" ht="14.25" customHeight="1" x14ac:dyDescent="0.25">
      <c r="C926" s="52"/>
      <c r="D926" s="52"/>
      <c r="E926" s="52"/>
      <c r="F926" s="52"/>
      <c r="G926" s="53"/>
    </row>
    <row r="927" spans="3:7" ht="14.25" customHeight="1" x14ac:dyDescent="0.25">
      <c r="C927" s="52"/>
      <c r="D927" s="52"/>
      <c r="E927" s="52"/>
      <c r="F927" s="52"/>
      <c r="G927" s="53"/>
    </row>
    <row r="928" spans="3:7" ht="14.25" customHeight="1" x14ac:dyDescent="0.25">
      <c r="C928" s="52"/>
      <c r="D928" s="52"/>
      <c r="E928" s="52"/>
      <c r="F928" s="52"/>
      <c r="G928" s="53"/>
    </row>
    <row r="929" spans="3:7" ht="14.25" customHeight="1" x14ac:dyDescent="0.25">
      <c r="C929" s="52"/>
      <c r="D929" s="52"/>
      <c r="E929" s="52"/>
      <c r="F929" s="52"/>
      <c r="G929" s="53"/>
    </row>
    <row r="930" spans="3:7" ht="14.25" customHeight="1" x14ac:dyDescent="0.25">
      <c r="C930" s="52"/>
      <c r="D930" s="52"/>
      <c r="E930" s="52"/>
      <c r="F930" s="52"/>
      <c r="G930" s="53"/>
    </row>
    <row r="931" spans="3:7" ht="14.25" customHeight="1" x14ac:dyDescent="0.25">
      <c r="C931" s="52"/>
      <c r="D931" s="52"/>
      <c r="E931" s="52"/>
      <c r="F931" s="52"/>
      <c r="G931" s="53"/>
    </row>
    <row r="932" spans="3:7" ht="14.25" customHeight="1" x14ac:dyDescent="0.25">
      <c r="C932" s="52"/>
      <c r="D932" s="52"/>
      <c r="E932" s="52"/>
      <c r="F932" s="52"/>
      <c r="G932" s="53"/>
    </row>
    <row r="933" spans="3:7" ht="14.25" customHeight="1" x14ac:dyDescent="0.25">
      <c r="C933" s="52"/>
      <c r="D933" s="52"/>
      <c r="E933" s="52"/>
      <c r="F933" s="52"/>
      <c r="G933" s="53"/>
    </row>
    <row r="934" spans="3:7" ht="14.25" customHeight="1" x14ac:dyDescent="0.25">
      <c r="C934" s="52"/>
      <c r="D934" s="52"/>
      <c r="E934" s="52"/>
      <c r="F934" s="52"/>
      <c r="G934" s="53"/>
    </row>
    <row r="935" spans="3:7" ht="14.25" customHeight="1" x14ac:dyDescent="0.25">
      <c r="C935" s="52"/>
      <c r="D935" s="52"/>
      <c r="E935" s="52"/>
      <c r="F935" s="52"/>
      <c r="G935" s="53"/>
    </row>
    <row r="936" spans="3:7" ht="14.25" customHeight="1" x14ac:dyDescent="0.25">
      <c r="C936" s="52"/>
      <c r="D936" s="52"/>
      <c r="E936" s="52"/>
      <c r="F936" s="52"/>
      <c r="G936" s="53"/>
    </row>
    <row r="937" spans="3:7" ht="14.25" customHeight="1" x14ac:dyDescent="0.25">
      <c r="C937" s="52"/>
      <c r="D937" s="52"/>
      <c r="E937" s="52"/>
      <c r="F937" s="52"/>
      <c r="G937" s="53"/>
    </row>
    <row r="938" spans="3:7" ht="14.25" customHeight="1" x14ac:dyDescent="0.25">
      <c r="C938" s="52"/>
      <c r="D938" s="52"/>
      <c r="E938" s="52"/>
      <c r="F938" s="52"/>
      <c r="G938" s="53"/>
    </row>
    <row r="939" spans="3:7" ht="14.25" customHeight="1" x14ac:dyDescent="0.25">
      <c r="C939" s="52"/>
      <c r="D939" s="52"/>
      <c r="E939" s="52"/>
      <c r="F939" s="52"/>
      <c r="G939" s="53"/>
    </row>
    <row r="940" spans="3:7" ht="14.25" customHeight="1" x14ac:dyDescent="0.25">
      <c r="C940" s="52"/>
      <c r="D940" s="52"/>
      <c r="E940" s="52"/>
      <c r="F940" s="52"/>
      <c r="G940" s="53"/>
    </row>
    <row r="941" spans="3:7" ht="14.25" customHeight="1" x14ac:dyDescent="0.25">
      <c r="C941" s="52"/>
      <c r="D941" s="52"/>
      <c r="E941" s="52"/>
      <c r="F941" s="52"/>
      <c r="G941" s="53"/>
    </row>
    <row r="942" spans="3:7" ht="14.25" customHeight="1" x14ac:dyDescent="0.25">
      <c r="C942" s="52"/>
      <c r="D942" s="52"/>
      <c r="E942" s="52"/>
      <c r="F942" s="52"/>
      <c r="G942" s="53"/>
    </row>
    <row r="943" spans="3:7" ht="14.25" customHeight="1" x14ac:dyDescent="0.25">
      <c r="C943" s="52"/>
      <c r="D943" s="52"/>
      <c r="E943" s="52"/>
      <c r="F943" s="52"/>
      <c r="G943" s="53"/>
    </row>
    <row r="944" spans="3:7" ht="14.25" customHeight="1" x14ac:dyDescent="0.25">
      <c r="C944" s="52"/>
      <c r="D944" s="52"/>
      <c r="E944" s="52"/>
      <c r="F944" s="52"/>
      <c r="G944" s="53"/>
    </row>
    <row r="945" spans="3:7" ht="14.25" customHeight="1" x14ac:dyDescent="0.25">
      <c r="C945" s="52"/>
      <c r="D945" s="52"/>
      <c r="E945" s="52"/>
      <c r="F945" s="52"/>
      <c r="G945" s="53"/>
    </row>
    <row r="946" spans="3:7" ht="14.25" customHeight="1" x14ac:dyDescent="0.25">
      <c r="C946" s="52"/>
      <c r="D946" s="52"/>
      <c r="E946" s="52"/>
      <c r="F946" s="52"/>
      <c r="G946" s="53"/>
    </row>
    <row r="947" spans="3:7" ht="14.25" customHeight="1" x14ac:dyDescent="0.25">
      <c r="C947" s="52"/>
      <c r="D947" s="52"/>
      <c r="E947" s="52"/>
      <c r="F947" s="52"/>
      <c r="G947" s="53"/>
    </row>
    <row r="948" spans="3:7" ht="14.25" customHeight="1" x14ac:dyDescent="0.25">
      <c r="C948" s="52"/>
      <c r="D948" s="52"/>
      <c r="E948" s="52"/>
      <c r="F948" s="52"/>
      <c r="G948" s="53"/>
    </row>
    <row r="949" spans="3:7" ht="14.25" customHeight="1" x14ac:dyDescent="0.25">
      <c r="C949" s="52"/>
      <c r="D949" s="52"/>
      <c r="E949" s="52"/>
      <c r="F949" s="52"/>
      <c r="G949" s="53"/>
    </row>
    <row r="950" spans="3:7" ht="14.25" customHeight="1" x14ac:dyDescent="0.25">
      <c r="C950" s="52"/>
      <c r="D950" s="52"/>
      <c r="E950" s="52"/>
      <c r="F950" s="52"/>
      <c r="G950" s="53"/>
    </row>
    <row r="951" spans="3:7" ht="14.25" customHeight="1" x14ac:dyDescent="0.25">
      <c r="C951" s="52"/>
      <c r="D951" s="52"/>
      <c r="E951" s="52"/>
      <c r="F951" s="52"/>
      <c r="G951" s="53"/>
    </row>
    <row r="952" spans="3:7" ht="14.25" customHeight="1" x14ac:dyDescent="0.25">
      <c r="C952" s="52"/>
      <c r="D952" s="52"/>
      <c r="E952" s="52"/>
      <c r="F952" s="52"/>
      <c r="G952" s="53"/>
    </row>
    <row r="953" spans="3:7" ht="14.25" customHeight="1" x14ac:dyDescent="0.25">
      <c r="C953" s="52"/>
      <c r="D953" s="52"/>
      <c r="E953" s="52"/>
      <c r="F953" s="52"/>
      <c r="G953" s="53"/>
    </row>
    <row r="954" spans="3:7" ht="14.25" customHeight="1" x14ac:dyDescent="0.25">
      <c r="C954" s="52"/>
      <c r="D954" s="52"/>
      <c r="E954" s="52"/>
      <c r="F954" s="52"/>
      <c r="G954" s="53"/>
    </row>
    <row r="955" spans="3:7" ht="14.25" customHeight="1" x14ac:dyDescent="0.25">
      <c r="C955" s="52"/>
      <c r="D955" s="52"/>
      <c r="E955" s="52"/>
      <c r="F955" s="52"/>
      <c r="G955" s="53"/>
    </row>
    <row r="956" spans="3:7" ht="14.25" customHeight="1" x14ac:dyDescent="0.25">
      <c r="C956" s="52"/>
      <c r="D956" s="52"/>
      <c r="E956" s="52"/>
      <c r="F956" s="52"/>
      <c r="G956" s="53"/>
    </row>
    <row r="957" spans="3:7" ht="14.25" customHeight="1" x14ac:dyDescent="0.25">
      <c r="C957" s="52"/>
      <c r="D957" s="52"/>
      <c r="E957" s="52"/>
      <c r="F957" s="52"/>
      <c r="G957" s="53"/>
    </row>
    <row r="958" spans="3:7" ht="14.25" customHeight="1" x14ac:dyDescent="0.25">
      <c r="C958" s="52"/>
      <c r="D958" s="52"/>
      <c r="E958" s="52"/>
      <c r="F958" s="52"/>
      <c r="G958" s="53"/>
    </row>
    <row r="959" spans="3:7" ht="14.25" customHeight="1" x14ac:dyDescent="0.25">
      <c r="C959" s="52"/>
      <c r="D959" s="52"/>
      <c r="E959" s="52"/>
      <c r="F959" s="52"/>
      <c r="G959" s="53"/>
    </row>
    <row r="960" spans="3:7" ht="14.25" customHeight="1" x14ac:dyDescent="0.25">
      <c r="C960" s="52"/>
      <c r="D960" s="52"/>
      <c r="E960" s="52"/>
      <c r="F960" s="52"/>
      <c r="G960" s="53"/>
    </row>
    <row r="961" spans="3:7" ht="14.25" customHeight="1" x14ac:dyDescent="0.25">
      <c r="C961" s="52"/>
      <c r="D961" s="52"/>
      <c r="E961" s="52"/>
      <c r="F961" s="52"/>
      <c r="G961" s="53"/>
    </row>
    <row r="962" spans="3:7" ht="14.25" customHeight="1" x14ac:dyDescent="0.25">
      <c r="C962" s="52"/>
      <c r="D962" s="52"/>
      <c r="E962" s="52"/>
      <c r="F962" s="52"/>
      <c r="G962" s="53"/>
    </row>
    <row r="963" spans="3:7" ht="14.25" customHeight="1" x14ac:dyDescent="0.25">
      <c r="C963" s="52"/>
      <c r="D963" s="52"/>
      <c r="E963" s="52"/>
      <c r="F963" s="52"/>
      <c r="G963" s="53"/>
    </row>
    <row r="964" spans="3:7" ht="14.25" customHeight="1" x14ac:dyDescent="0.25">
      <c r="C964" s="52"/>
      <c r="D964" s="52"/>
      <c r="E964" s="52"/>
      <c r="F964" s="52"/>
      <c r="G964" s="53"/>
    </row>
    <row r="965" spans="3:7" ht="14.25" customHeight="1" x14ac:dyDescent="0.25">
      <c r="C965" s="52"/>
      <c r="D965" s="52"/>
      <c r="E965" s="52"/>
      <c r="F965" s="52"/>
      <c r="G965" s="53"/>
    </row>
    <row r="966" spans="3:7" ht="14.25" customHeight="1" x14ac:dyDescent="0.25">
      <c r="C966" s="52"/>
      <c r="D966" s="52"/>
      <c r="E966" s="52"/>
      <c r="F966" s="52"/>
      <c r="G966" s="53"/>
    </row>
    <row r="967" spans="3:7" ht="14.25" customHeight="1" x14ac:dyDescent="0.25">
      <c r="C967" s="52"/>
      <c r="D967" s="52"/>
      <c r="E967" s="52"/>
      <c r="F967" s="52"/>
      <c r="G967" s="53"/>
    </row>
    <row r="968" spans="3:7" ht="14.25" customHeight="1" x14ac:dyDescent="0.25">
      <c r="C968" s="52"/>
      <c r="D968" s="52"/>
      <c r="E968" s="52"/>
      <c r="F968" s="52"/>
      <c r="G968" s="53"/>
    </row>
    <row r="969" spans="3:7" ht="14.25" customHeight="1" x14ac:dyDescent="0.25">
      <c r="C969" s="52"/>
      <c r="D969" s="52"/>
      <c r="E969" s="52"/>
      <c r="F969" s="52"/>
      <c r="G969" s="53"/>
    </row>
    <row r="970" spans="3:7" ht="14.25" customHeight="1" x14ac:dyDescent="0.25">
      <c r="C970" s="52"/>
      <c r="D970" s="52"/>
      <c r="E970" s="52"/>
      <c r="F970" s="52"/>
      <c r="G970" s="53"/>
    </row>
    <row r="971" spans="3:7" ht="14.25" customHeight="1" x14ac:dyDescent="0.25">
      <c r="C971" s="52"/>
      <c r="D971" s="52"/>
      <c r="E971" s="52"/>
      <c r="F971" s="52"/>
      <c r="G971" s="53"/>
    </row>
    <row r="972" spans="3:7" ht="14.25" customHeight="1" x14ac:dyDescent="0.25">
      <c r="C972" s="52"/>
      <c r="D972" s="52"/>
      <c r="E972" s="52"/>
      <c r="F972" s="52"/>
      <c r="G972" s="53"/>
    </row>
    <row r="973" spans="3:7" ht="14.25" customHeight="1" x14ac:dyDescent="0.25">
      <c r="C973" s="52"/>
      <c r="D973" s="52"/>
      <c r="E973" s="52"/>
      <c r="F973" s="52"/>
      <c r="G973" s="53"/>
    </row>
    <row r="974" spans="3:7" ht="14.25" customHeight="1" x14ac:dyDescent="0.25">
      <c r="C974" s="52"/>
      <c r="D974" s="52"/>
      <c r="E974" s="52"/>
      <c r="F974" s="52"/>
      <c r="G974" s="53"/>
    </row>
    <row r="975" spans="3:7" ht="14.25" customHeight="1" x14ac:dyDescent="0.25">
      <c r="C975" s="52"/>
      <c r="D975" s="52"/>
      <c r="E975" s="52"/>
      <c r="F975" s="52"/>
      <c r="G975" s="53"/>
    </row>
    <row r="976" spans="3:7" ht="14.25" customHeight="1" x14ac:dyDescent="0.25">
      <c r="C976" s="52"/>
      <c r="D976" s="52"/>
      <c r="E976" s="52"/>
      <c r="F976" s="52"/>
      <c r="G976" s="53"/>
    </row>
    <row r="977" spans="3:7" ht="14.25" customHeight="1" x14ac:dyDescent="0.25">
      <c r="C977" s="52"/>
      <c r="D977" s="52"/>
      <c r="E977" s="52"/>
      <c r="F977" s="52"/>
      <c r="G977" s="53"/>
    </row>
    <row r="978" spans="3:7" ht="14.25" customHeight="1" x14ac:dyDescent="0.25">
      <c r="C978" s="52"/>
      <c r="D978" s="52"/>
      <c r="E978" s="52"/>
      <c r="F978" s="52"/>
      <c r="G978" s="53"/>
    </row>
    <row r="979" spans="3:7" ht="14.25" customHeight="1" x14ac:dyDescent="0.25">
      <c r="C979" s="52"/>
      <c r="D979" s="52"/>
      <c r="E979" s="52"/>
      <c r="F979" s="52"/>
      <c r="G979" s="53"/>
    </row>
    <row r="980" spans="3:7" ht="14.25" customHeight="1" x14ac:dyDescent="0.25">
      <c r="C980" s="52"/>
      <c r="D980" s="52"/>
      <c r="E980" s="52"/>
      <c r="F980" s="52"/>
      <c r="G980" s="53"/>
    </row>
    <row r="981" spans="3:7" ht="14.25" customHeight="1" x14ac:dyDescent="0.25">
      <c r="C981" s="52"/>
      <c r="D981" s="52"/>
      <c r="E981" s="52"/>
      <c r="F981" s="52"/>
      <c r="G981" s="53"/>
    </row>
    <row r="982" spans="3:7" ht="14.25" customHeight="1" x14ac:dyDescent="0.25">
      <c r="C982" s="52"/>
      <c r="D982" s="52"/>
      <c r="E982" s="52"/>
      <c r="F982" s="52"/>
      <c r="G982" s="53"/>
    </row>
    <row r="983" spans="3:7" ht="14.25" customHeight="1" x14ac:dyDescent="0.25">
      <c r="C983" s="52"/>
      <c r="D983" s="52"/>
      <c r="E983" s="52"/>
      <c r="F983" s="52"/>
      <c r="G983" s="53"/>
    </row>
    <row r="984" spans="3:7" ht="14.25" customHeight="1" x14ac:dyDescent="0.25">
      <c r="C984" s="52"/>
      <c r="D984" s="52"/>
      <c r="E984" s="52"/>
      <c r="F984" s="52"/>
      <c r="G984" s="53"/>
    </row>
    <row r="985" spans="3:7" ht="14.25" customHeight="1" x14ac:dyDescent="0.25">
      <c r="C985" s="52"/>
      <c r="D985" s="52"/>
      <c r="E985" s="52"/>
      <c r="F985" s="52"/>
      <c r="G985" s="53"/>
    </row>
    <row r="986" spans="3:7" ht="14.25" customHeight="1" x14ac:dyDescent="0.25">
      <c r="C986" s="52"/>
      <c r="D986" s="52"/>
      <c r="E986" s="52"/>
      <c r="F986" s="52"/>
      <c r="G986" s="53"/>
    </row>
    <row r="987" spans="3:7" ht="14.25" customHeight="1" x14ac:dyDescent="0.25">
      <c r="C987" s="52"/>
      <c r="D987" s="52"/>
      <c r="E987" s="52"/>
      <c r="F987" s="52"/>
      <c r="G987" s="53"/>
    </row>
    <row r="988" spans="3:7" ht="14.25" customHeight="1" x14ac:dyDescent="0.25">
      <c r="C988" s="52"/>
      <c r="D988" s="52"/>
      <c r="E988" s="52"/>
      <c r="F988" s="52"/>
      <c r="G988" s="53"/>
    </row>
    <row r="989" spans="3:7" ht="14.25" customHeight="1" x14ac:dyDescent="0.25">
      <c r="C989" s="52"/>
      <c r="D989" s="52"/>
      <c r="E989" s="52"/>
      <c r="F989" s="52"/>
      <c r="G989" s="53"/>
    </row>
    <row r="990" spans="3:7" ht="14.25" customHeight="1" x14ac:dyDescent="0.25">
      <c r="C990" s="52"/>
      <c r="D990" s="52"/>
      <c r="E990" s="52"/>
      <c r="F990" s="52"/>
      <c r="G990" s="53"/>
    </row>
    <row r="991" spans="3:7" ht="14.25" customHeight="1" x14ac:dyDescent="0.25">
      <c r="C991" s="52"/>
      <c r="D991" s="52"/>
      <c r="E991" s="52"/>
      <c r="F991" s="52"/>
      <c r="G991" s="53"/>
    </row>
    <row r="992" spans="3:7" ht="14.25" customHeight="1" x14ac:dyDescent="0.25">
      <c r="C992" s="52"/>
      <c r="D992" s="52"/>
      <c r="E992" s="52"/>
      <c r="F992" s="52"/>
      <c r="G992" s="53"/>
    </row>
    <row r="993" spans="3:7" ht="14.25" customHeight="1" x14ac:dyDescent="0.25">
      <c r="C993" s="52"/>
      <c r="D993" s="52"/>
      <c r="E993" s="52"/>
      <c r="F993" s="52"/>
      <c r="G993" s="53"/>
    </row>
    <row r="994" spans="3:7" ht="14.25" customHeight="1" x14ac:dyDescent="0.25">
      <c r="C994" s="52"/>
      <c r="D994" s="52"/>
      <c r="E994" s="52"/>
      <c r="F994" s="52"/>
      <c r="G994" s="53"/>
    </row>
    <row r="995" spans="3:7" ht="14.25" customHeight="1" x14ac:dyDescent="0.25">
      <c r="C995" s="52"/>
      <c r="D995" s="52"/>
      <c r="E995" s="52"/>
      <c r="F995" s="52"/>
      <c r="G995" s="53"/>
    </row>
    <row r="996" spans="3:7" ht="14.25" customHeight="1" x14ac:dyDescent="0.25">
      <c r="C996" s="52"/>
      <c r="D996" s="52"/>
      <c r="E996" s="52"/>
      <c r="F996" s="52"/>
      <c r="G996" s="53"/>
    </row>
    <row r="997" spans="3:7" ht="14.25" customHeight="1" x14ac:dyDescent="0.25">
      <c r="C997" s="52"/>
      <c r="D997" s="52"/>
      <c r="E997" s="52"/>
      <c r="F997" s="52"/>
      <c r="G997" s="53"/>
    </row>
    <row r="998" spans="3:7" ht="14.25" customHeight="1" x14ac:dyDescent="0.25">
      <c r="C998" s="52"/>
      <c r="D998" s="52"/>
      <c r="E998" s="52"/>
      <c r="F998" s="52"/>
      <c r="G998" s="53"/>
    </row>
    <row r="999" spans="3:7" ht="14.25" customHeight="1" x14ac:dyDescent="0.25">
      <c r="C999" s="52"/>
      <c r="D999" s="52"/>
      <c r="E999" s="52"/>
      <c r="F999" s="52"/>
      <c r="G999" s="53"/>
    </row>
    <row r="1000" spans="3:7" ht="14.25" customHeight="1" x14ac:dyDescent="0.25">
      <c r="C1000" s="52"/>
      <c r="D1000" s="52"/>
      <c r="E1000" s="52"/>
      <c r="F1000" s="52"/>
      <c r="G1000" s="53"/>
    </row>
  </sheetData>
  <autoFilter ref="A1:N338"/>
  <conditionalFormatting sqref="B137:F139">
    <cfRule type="containsText" dxfId="133" priority="1" operator="containsText" text="Х">
      <formula>NOT(ISERROR(SEARCH(("Х"),(B137))))</formula>
    </cfRule>
  </conditionalFormatting>
  <conditionalFormatting sqref="B137:F139">
    <cfRule type="containsText" dxfId="132" priority="2" operator="containsText" text="x">
      <formula>NOT(ISERROR(SEARCH(("x"),(B137))))</formula>
    </cfRule>
  </conditionalFormatting>
  <conditionalFormatting sqref="J2:J175">
    <cfRule type="containsText" dxfId="131" priority="3" operator="containsText" text="C">
      <formula>NOT(ISERROR(SEARCH(("C"),(J2))))</formula>
    </cfRule>
  </conditionalFormatting>
  <conditionalFormatting sqref="J2:J175">
    <cfRule type="containsText" dxfId="130" priority="4" operator="containsText" text="B">
      <formula>NOT(ISERROR(SEARCH(("B"),(J2))))</formula>
    </cfRule>
  </conditionalFormatting>
  <conditionalFormatting sqref="J2:J175">
    <cfRule type="containsText" dxfId="129" priority="5" operator="containsText" text="A">
      <formula>NOT(ISERROR(SEARCH(("A"),(J2))))</formula>
    </cfRule>
  </conditionalFormatting>
  <conditionalFormatting sqref="L2:L175">
    <cfRule type="containsText" dxfId="128" priority="6" operator="containsText" text="ложь">
      <formula>NOT(ISERROR(SEARCH(("ложь"),(L2))))</formula>
    </cfRule>
  </conditionalFormatting>
  <conditionalFormatting sqref="M2:M175">
    <cfRule type="containsText" dxfId="127" priority="7" operator="containsText" text="X">
      <formula>NOT(ISERROR(SEARCH(("X"),(M2))))</formula>
    </cfRule>
  </conditionalFormatting>
  <conditionalFormatting sqref="M2:M175">
    <cfRule type="containsText" dxfId="126" priority="8" operator="containsText" text="Y">
      <formula>NOT(ISERROR(SEARCH(("Y"),(M2))))</formula>
    </cfRule>
  </conditionalFormatting>
  <conditionalFormatting sqref="M2:M175">
    <cfRule type="containsText" dxfId="125" priority="9" operator="containsText" text="Z">
      <formula>NOT(ISERROR(SEARCH(("Z"),(M2))))</formula>
    </cfRule>
  </conditionalFormatting>
  <conditionalFormatting sqref="M2:M175">
    <cfRule type="containsText" dxfId="124" priority="10" operator="containsText" text="C">
      <formula>NOT(ISERROR(SEARCH(("C"),(M2))))</formula>
    </cfRule>
  </conditionalFormatting>
  <conditionalFormatting sqref="M2:M175">
    <cfRule type="containsText" dxfId="123" priority="11" operator="containsText" text="B">
      <formula>NOT(ISERROR(SEARCH(("B"),(M2))))</formula>
    </cfRule>
  </conditionalFormatting>
  <conditionalFormatting sqref="M2:M175">
    <cfRule type="containsText" dxfId="122" priority="12" operator="containsText" text="A">
      <formula>NOT(ISERROR(SEARCH(("A"),(M2))))</formula>
    </cfRule>
  </conditionalFormatting>
  <conditionalFormatting sqref="N2:N338">
    <cfRule type="containsText" dxfId="121" priority="13" operator="containsText" text="cy">
      <formula>NOT(ISERROR(SEARCH(("cy"),(N2))))</formula>
    </cfRule>
  </conditionalFormatting>
  <conditionalFormatting sqref="N2:N338">
    <cfRule type="containsText" dxfId="120" priority="14" operator="containsText" text="cx">
      <formula>NOT(ISERROR(SEARCH(("cx"),(N2))))</formula>
    </cfRule>
  </conditionalFormatting>
  <conditionalFormatting sqref="N2:N338">
    <cfRule type="containsText" dxfId="119" priority="15" operator="containsText" text="CZ">
      <formula>NOT(ISERROR(SEARCH(("CZ"),(N2))))</formula>
    </cfRule>
  </conditionalFormatting>
  <conditionalFormatting sqref="N2:N338">
    <cfRule type="containsText" dxfId="118" priority="16" operator="containsText" text="BZ">
      <formula>NOT(ISERROR(SEARCH(("BZ"),(N2))))</formula>
    </cfRule>
  </conditionalFormatting>
  <conditionalFormatting sqref="N2:N338">
    <cfRule type="containsText" dxfId="117" priority="17" operator="containsText" text="BY">
      <formula>NOT(ISERROR(SEARCH(("BY"),(N2))))</formula>
    </cfRule>
  </conditionalFormatting>
  <conditionalFormatting sqref="N2:N338">
    <cfRule type="containsText" dxfId="116" priority="18" operator="containsText" text="BX">
      <formula>NOT(ISERROR(SEARCH(("BX"),(N2))))</formula>
    </cfRule>
  </conditionalFormatting>
  <conditionalFormatting sqref="N2:N338">
    <cfRule type="containsText" dxfId="115" priority="19" operator="containsText" text="AZ">
      <formula>NOT(ISERROR(SEARCH(("AZ"),(N2))))</formula>
    </cfRule>
  </conditionalFormatting>
  <conditionalFormatting sqref="N2:N338">
    <cfRule type="containsText" dxfId="114" priority="20" operator="containsText" text="AY">
      <formula>NOT(ISERROR(SEARCH(("AY"),(N2))))</formula>
    </cfRule>
  </conditionalFormatting>
  <conditionalFormatting sqref="N2:N338">
    <cfRule type="containsText" dxfId="113" priority="21" operator="containsText" text="AX">
      <formula>NOT(ISERROR(SEARCH(("AX"),(N2))))</formula>
    </cfRule>
  </conditionalFormatting>
  <conditionalFormatting sqref="J176:J275">
    <cfRule type="containsText" dxfId="112" priority="22" operator="containsText" text="C">
      <formula>NOT(ISERROR(SEARCH(("C"),(J176))))</formula>
    </cfRule>
  </conditionalFormatting>
  <conditionalFormatting sqref="J176:J275">
    <cfRule type="containsText" dxfId="111" priority="23" operator="containsText" text="B">
      <formula>NOT(ISERROR(SEARCH(("B"),(J176))))</formula>
    </cfRule>
  </conditionalFormatting>
  <conditionalFormatting sqref="J176:J275">
    <cfRule type="containsText" dxfId="110" priority="24" operator="containsText" text="A">
      <formula>NOT(ISERROR(SEARCH(("A"),(J176))))</formula>
    </cfRule>
  </conditionalFormatting>
  <conditionalFormatting sqref="L176:L275">
    <cfRule type="containsText" dxfId="109" priority="25" operator="containsText" text="ложь">
      <formula>NOT(ISERROR(SEARCH(("ложь"),(L176))))</formula>
    </cfRule>
  </conditionalFormatting>
  <conditionalFormatting sqref="M176:M275">
    <cfRule type="containsText" dxfId="108" priority="26" operator="containsText" text="X">
      <formula>NOT(ISERROR(SEARCH(("X"),(M176))))</formula>
    </cfRule>
  </conditionalFormatting>
  <conditionalFormatting sqref="M176:M275">
    <cfRule type="containsText" dxfId="107" priority="27" operator="containsText" text="Y">
      <formula>NOT(ISERROR(SEARCH(("Y"),(M176))))</formula>
    </cfRule>
  </conditionalFormatting>
  <conditionalFormatting sqref="M176:M275">
    <cfRule type="containsText" dxfId="106" priority="28" operator="containsText" text="Z">
      <formula>NOT(ISERROR(SEARCH(("Z"),(M176))))</formula>
    </cfRule>
  </conditionalFormatting>
  <conditionalFormatting sqref="M176:M275">
    <cfRule type="containsText" dxfId="105" priority="29" operator="containsText" text="C">
      <formula>NOT(ISERROR(SEARCH(("C"),(M176))))</formula>
    </cfRule>
  </conditionalFormatting>
  <conditionalFormatting sqref="M176:M275">
    <cfRule type="containsText" dxfId="104" priority="30" operator="containsText" text="B">
      <formula>NOT(ISERROR(SEARCH(("B"),(M176))))</formula>
    </cfRule>
  </conditionalFormatting>
  <conditionalFormatting sqref="M176:M275">
    <cfRule type="containsText" dxfId="103" priority="31" operator="containsText" text="A">
      <formula>NOT(ISERROR(SEARCH(("A"),(M176))))</formula>
    </cfRule>
  </conditionalFormatting>
  <conditionalFormatting sqref="J276:J338">
    <cfRule type="containsText" dxfId="102" priority="32" operator="containsText" text="C">
      <formula>NOT(ISERROR(SEARCH(("C"),(J276))))</formula>
    </cfRule>
  </conditionalFormatting>
  <conditionalFormatting sqref="J276:J338">
    <cfRule type="containsText" dxfId="101" priority="33" operator="containsText" text="B">
      <formula>NOT(ISERROR(SEARCH(("B"),(J276))))</formula>
    </cfRule>
  </conditionalFormatting>
  <conditionalFormatting sqref="J276:J338">
    <cfRule type="containsText" dxfId="100" priority="34" operator="containsText" text="A">
      <formula>NOT(ISERROR(SEARCH(("A"),(J276))))</formula>
    </cfRule>
  </conditionalFormatting>
  <conditionalFormatting sqref="L276:L338">
    <cfRule type="containsText" dxfId="99" priority="35" operator="containsText" text="ложь">
      <formula>NOT(ISERROR(SEARCH(("ложь"),(L276))))</formula>
    </cfRule>
  </conditionalFormatting>
  <conditionalFormatting sqref="M276:M338">
    <cfRule type="containsText" dxfId="98" priority="36" operator="containsText" text="X">
      <formula>NOT(ISERROR(SEARCH(("X"),(M276))))</formula>
    </cfRule>
  </conditionalFormatting>
  <conditionalFormatting sqref="M276:M338">
    <cfRule type="containsText" dxfId="97" priority="37" operator="containsText" text="Y">
      <formula>NOT(ISERROR(SEARCH(("Y"),(M276))))</formula>
    </cfRule>
  </conditionalFormatting>
  <conditionalFormatting sqref="M276:M338">
    <cfRule type="containsText" dxfId="96" priority="38" operator="containsText" text="Z">
      <formula>NOT(ISERROR(SEARCH(("Z"),(M276))))</formula>
    </cfRule>
  </conditionalFormatting>
  <conditionalFormatting sqref="M276:M338">
    <cfRule type="containsText" dxfId="95" priority="39" operator="containsText" text="C">
      <formula>NOT(ISERROR(SEARCH(("C"),(M276))))</formula>
    </cfRule>
  </conditionalFormatting>
  <conditionalFormatting sqref="M276:M338">
    <cfRule type="containsText" dxfId="94" priority="40" operator="containsText" text="B">
      <formula>NOT(ISERROR(SEARCH(("B"),(M276))))</formula>
    </cfRule>
  </conditionalFormatting>
  <conditionalFormatting sqref="M276:M338">
    <cfRule type="containsText" dxfId="93" priority="41" operator="containsText" text="A">
      <formula>NOT(ISERROR(SEARCH(("A"),(M276))))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6"/>
  <sheetViews>
    <sheetView workbookViewId="0"/>
  </sheetViews>
  <sheetFormatPr defaultColWidth="14.42578125" defaultRowHeight="15" customHeight="1" x14ac:dyDescent="0.25"/>
  <cols>
    <col min="1" max="1" width="57" customWidth="1"/>
  </cols>
  <sheetData>
    <row r="1" spans="1:1" x14ac:dyDescent="0.25">
      <c r="A1" s="54" t="s">
        <v>745</v>
      </c>
    </row>
    <row r="2" spans="1:1" x14ac:dyDescent="0.25">
      <c r="A2" s="25" t="s">
        <v>746</v>
      </c>
    </row>
    <row r="3" spans="1:1" x14ac:dyDescent="0.25">
      <c r="A3" s="25" t="s">
        <v>747</v>
      </c>
    </row>
    <row r="4" spans="1:1" x14ac:dyDescent="0.25">
      <c r="A4" s="25" t="s">
        <v>748</v>
      </c>
    </row>
    <row r="5" spans="1:1" x14ac:dyDescent="0.25">
      <c r="A5" s="25" t="s">
        <v>749</v>
      </c>
    </row>
    <row r="6" spans="1:1" x14ac:dyDescent="0.25">
      <c r="A6" s="25" t="s">
        <v>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26"/>
  <sheetViews>
    <sheetView workbookViewId="0"/>
  </sheetViews>
  <sheetFormatPr defaultColWidth="14.42578125" defaultRowHeight="15" customHeight="1" x14ac:dyDescent="0.25"/>
  <sheetData>
    <row r="1" spans="1:2" x14ac:dyDescent="0.25">
      <c r="A1" s="34" t="s">
        <v>2</v>
      </c>
      <c r="B1" s="34" t="s">
        <v>751</v>
      </c>
    </row>
    <row r="2" spans="1:2" x14ac:dyDescent="0.25">
      <c r="A2" s="34">
        <v>399631072</v>
      </c>
      <c r="B2" s="34">
        <v>5429415</v>
      </c>
    </row>
    <row r="3" spans="1:2" x14ac:dyDescent="0.25">
      <c r="A3" s="34">
        <v>181159572</v>
      </c>
      <c r="B3" s="34">
        <v>4206398</v>
      </c>
    </row>
    <row r="4" spans="1:2" x14ac:dyDescent="0.25">
      <c r="A4" s="34">
        <v>197256813</v>
      </c>
      <c r="B4" s="34">
        <v>2835146</v>
      </c>
    </row>
    <row r="5" spans="1:2" x14ac:dyDescent="0.25">
      <c r="A5" s="34">
        <v>403330100</v>
      </c>
      <c r="B5" s="34">
        <v>2650117</v>
      </c>
    </row>
    <row r="6" spans="1:2" x14ac:dyDescent="0.25">
      <c r="A6" s="34">
        <v>273500080</v>
      </c>
      <c r="B6" s="34">
        <v>2605478</v>
      </c>
    </row>
    <row r="7" spans="1:2" x14ac:dyDescent="0.25">
      <c r="A7" s="34">
        <v>30561101</v>
      </c>
      <c r="B7" s="34">
        <v>2465673</v>
      </c>
    </row>
    <row r="8" spans="1:2" x14ac:dyDescent="0.25">
      <c r="A8" s="34">
        <v>30593662</v>
      </c>
      <c r="B8" s="34">
        <v>2446219</v>
      </c>
    </row>
    <row r="9" spans="1:2" x14ac:dyDescent="0.25">
      <c r="A9" s="34">
        <v>190882936</v>
      </c>
      <c r="B9" s="34">
        <v>2242619</v>
      </c>
    </row>
    <row r="10" spans="1:2" x14ac:dyDescent="0.25">
      <c r="A10" s="34">
        <v>246638184</v>
      </c>
      <c r="B10" s="34">
        <v>1815096</v>
      </c>
    </row>
    <row r="11" spans="1:2" x14ac:dyDescent="0.25">
      <c r="A11" s="34">
        <v>300904125</v>
      </c>
      <c r="B11" s="34">
        <v>1438674</v>
      </c>
    </row>
    <row r="12" spans="1:2" x14ac:dyDescent="0.25">
      <c r="A12" s="34">
        <v>30590270</v>
      </c>
      <c r="B12" s="34">
        <v>1422644</v>
      </c>
    </row>
    <row r="13" spans="1:2" x14ac:dyDescent="0.25">
      <c r="A13" s="34">
        <v>403339705</v>
      </c>
      <c r="B13" s="34">
        <v>1311974</v>
      </c>
    </row>
    <row r="14" spans="1:2" x14ac:dyDescent="0.25">
      <c r="A14" s="34">
        <v>171768570</v>
      </c>
      <c r="B14" s="34">
        <v>1273184</v>
      </c>
    </row>
    <row r="15" spans="1:2" x14ac:dyDescent="0.25">
      <c r="A15" s="34">
        <v>197891321</v>
      </c>
      <c r="B15" s="34">
        <v>1237071</v>
      </c>
    </row>
    <row r="16" spans="1:2" x14ac:dyDescent="0.25">
      <c r="A16" s="34">
        <v>273514132</v>
      </c>
      <c r="B16" s="34">
        <v>1116382</v>
      </c>
    </row>
    <row r="17" spans="1:2" x14ac:dyDescent="0.25">
      <c r="A17" s="34">
        <v>273529918</v>
      </c>
      <c r="B17" s="34">
        <v>1092329</v>
      </c>
    </row>
    <row r="18" spans="1:2" x14ac:dyDescent="0.25">
      <c r="A18" s="34">
        <v>86180716</v>
      </c>
      <c r="B18" s="34">
        <v>1067750</v>
      </c>
    </row>
    <row r="19" spans="1:2" x14ac:dyDescent="0.25">
      <c r="A19" s="34">
        <v>316801438</v>
      </c>
      <c r="B19" s="34">
        <v>1018642</v>
      </c>
    </row>
    <row r="20" spans="1:2" x14ac:dyDescent="0.25">
      <c r="A20" s="34">
        <v>30969871</v>
      </c>
      <c r="B20" s="34">
        <v>999918</v>
      </c>
    </row>
    <row r="21" spans="1:2" x14ac:dyDescent="0.25">
      <c r="A21" s="34">
        <v>399655167</v>
      </c>
      <c r="B21" s="34">
        <v>877076</v>
      </c>
    </row>
    <row r="22" spans="1:2" x14ac:dyDescent="0.25">
      <c r="A22" s="34">
        <v>277034230</v>
      </c>
      <c r="B22" s="34">
        <v>870246</v>
      </c>
    </row>
    <row r="23" spans="1:2" x14ac:dyDescent="0.25">
      <c r="A23" s="34">
        <v>299571660</v>
      </c>
      <c r="B23" s="34">
        <v>775579</v>
      </c>
    </row>
    <row r="24" spans="1:2" x14ac:dyDescent="0.25">
      <c r="A24" s="34">
        <v>376632043</v>
      </c>
      <c r="B24" s="34">
        <v>677195</v>
      </c>
    </row>
    <row r="25" spans="1:2" x14ac:dyDescent="0.25">
      <c r="A25" s="34">
        <v>85949780</v>
      </c>
      <c r="B25" s="34">
        <v>613369</v>
      </c>
    </row>
    <row r="26" spans="1:2" x14ac:dyDescent="0.25">
      <c r="A26" s="34">
        <v>397533248</v>
      </c>
      <c r="B26" s="34">
        <v>545649</v>
      </c>
    </row>
    <row r="27" spans="1:2" x14ac:dyDescent="0.25">
      <c r="A27" s="34">
        <v>440401239</v>
      </c>
      <c r="B27" s="34">
        <v>468537</v>
      </c>
    </row>
    <row r="28" spans="1:2" x14ac:dyDescent="0.25">
      <c r="A28" s="34">
        <v>431627871</v>
      </c>
      <c r="B28" s="34">
        <v>460265</v>
      </c>
    </row>
    <row r="29" spans="1:2" x14ac:dyDescent="0.25">
      <c r="A29" s="34">
        <v>403325430</v>
      </c>
      <c r="B29" s="34">
        <v>365581</v>
      </c>
    </row>
    <row r="30" spans="1:2" x14ac:dyDescent="0.25">
      <c r="A30" s="34">
        <v>299575125</v>
      </c>
      <c r="B30" s="34">
        <v>311864</v>
      </c>
    </row>
    <row r="31" spans="1:2" x14ac:dyDescent="0.25">
      <c r="A31" s="34">
        <v>386702384</v>
      </c>
      <c r="B31" s="34">
        <v>296043</v>
      </c>
    </row>
    <row r="32" spans="1:2" x14ac:dyDescent="0.25">
      <c r="A32" s="34">
        <v>399391125</v>
      </c>
      <c r="B32" s="34">
        <v>269962</v>
      </c>
    </row>
    <row r="33" spans="1:2" x14ac:dyDescent="0.25">
      <c r="A33" s="34">
        <v>399382897</v>
      </c>
      <c r="B33" s="34">
        <v>269760</v>
      </c>
    </row>
    <row r="34" spans="1:2" x14ac:dyDescent="0.25">
      <c r="A34" s="34">
        <v>303764491</v>
      </c>
      <c r="B34" s="34">
        <v>255185</v>
      </c>
    </row>
    <row r="35" spans="1:2" x14ac:dyDescent="0.25">
      <c r="A35" s="34">
        <v>376665664</v>
      </c>
      <c r="B35" s="34">
        <v>246210</v>
      </c>
    </row>
    <row r="36" spans="1:2" x14ac:dyDescent="0.25">
      <c r="A36" s="34">
        <v>152155977</v>
      </c>
      <c r="B36" s="34">
        <v>226082</v>
      </c>
    </row>
    <row r="37" spans="1:2" x14ac:dyDescent="0.25">
      <c r="A37" s="34">
        <v>303442333</v>
      </c>
      <c r="B37" s="34">
        <v>216218</v>
      </c>
    </row>
    <row r="38" spans="1:2" x14ac:dyDescent="0.25">
      <c r="A38" s="34">
        <v>403335621</v>
      </c>
      <c r="B38" s="34">
        <v>196536</v>
      </c>
    </row>
    <row r="39" spans="1:2" x14ac:dyDescent="0.25">
      <c r="A39" s="34">
        <v>293320706</v>
      </c>
      <c r="B39" s="34">
        <v>186759</v>
      </c>
    </row>
    <row r="40" spans="1:2" x14ac:dyDescent="0.25">
      <c r="A40" s="34">
        <v>303765114</v>
      </c>
      <c r="B40" s="34">
        <v>136825</v>
      </c>
    </row>
    <row r="41" spans="1:2" x14ac:dyDescent="0.25">
      <c r="A41" s="34">
        <v>431632351</v>
      </c>
      <c r="B41" s="34">
        <v>89822</v>
      </c>
    </row>
    <row r="42" spans="1:2" x14ac:dyDescent="0.25">
      <c r="A42" s="34">
        <v>268333027</v>
      </c>
      <c r="B42" s="34">
        <v>51234</v>
      </c>
    </row>
    <row r="43" spans="1:2" x14ac:dyDescent="0.25">
      <c r="A43" s="34">
        <v>300965838</v>
      </c>
      <c r="B43" s="34">
        <v>42123</v>
      </c>
    </row>
    <row r="44" spans="1:2" x14ac:dyDescent="0.25">
      <c r="A44" s="34">
        <v>485198069</v>
      </c>
      <c r="B44" s="34">
        <v>36777</v>
      </c>
    </row>
    <row r="45" spans="1:2" x14ac:dyDescent="0.25">
      <c r="A45" s="34">
        <v>486575472</v>
      </c>
      <c r="B45" s="34">
        <v>36019</v>
      </c>
    </row>
    <row r="46" spans="1:2" x14ac:dyDescent="0.25">
      <c r="A46" s="34">
        <v>273508707</v>
      </c>
      <c r="B46" s="34">
        <v>26069</v>
      </c>
    </row>
    <row r="47" spans="1:2" x14ac:dyDescent="0.25">
      <c r="A47" s="34">
        <v>273525998</v>
      </c>
      <c r="B47" s="34">
        <v>20294</v>
      </c>
    </row>
    <row r="48" spans="1:2" x14ac:dyDescent="0.25">
      <c r="A48" s="34">
        <v>460056037</v>
      </c>
      <c r="B48" s="34">
        <v>20160</v>
      </c>
    </row>
    <row r="49" spans="1:2" x14ac:dyDescent="0.25">
      <c r="A49" s="34">
        <v>276068101</v>
      </c>
      <c r="B49" s="34">
        <v>16344</v>
      </c>
    </row>
    <row r="50" spans="1:2" x14ac:dyDescent="0.25">
      <c r="A50" s="34">
        <v>453211281</v>
      </c>
      <c r="B50" s="34">
        <v>10731</v>
      </c>
    </row>
    <row r="51" spans="1:2" x14ac:dyDescent="0.25">
      <c r="A51" s="34">
        <v>486573541</v>
      </c>
      <c r="B51" s="34">
        <v>10024</v>
      </c>
    </row>
    <row r="52" spans="1:2" x14ac:dyDescent="0.25">
      <c r="A52" s="34">
        <v>482100353</v>
      </c>
      <c r="B52" s="34">
        <v>8855</v>
      </c>
    </row>
    <row r="53" spans="1:2" x14ac:dyDescent="0.25">
      <c r="A53" s="34">
        <v>482089841</v>
      </c>
      <c r="B53" s="34">
        <v>7533</v>
      </c>
    </row>
    <row r="54" spans="1:2" x14ac:dyDescent="0.25">
      <c r="A54" s="34">
        <v>418749948</v>
      </c>
      <c r="B54" s="34">
        <v>5824</v>
      </c>
    </row>
    <row r="55" spans="1:2" x14ac:dyDescent="0.25">
      <c r="A55" s="34">
        <v>453213368</v>
      </c>
      <c r="B55" s="34">
        <v>3234</v>
      </c>
    </row>
    <row r="56" spans="1:2" x14ac:dyDescent="0.25">
      <c r="A56" s="34">
        <v>453209328</v>
      </c>
      <c r="B56" s="34">
        <v>1800</v>
      </c>
    </row>
    <row r="57" spans="1:2" x14ac:dyDescent="0.25">
      <c r="A57" s="34">
        <v>486570793</v>
      </c>
      <c r="B57" s="34">
        <v>1675</v>
      </c>
    </row>
    <row r="58" spans="1:2" x14ac:dyDescent="0.25">
      <c r="A58" s="34">
        <v>481238317</v>
      </c>
      <c r="B58" s="34">
        <v>1325</v>
      </c>
    </row>
    <row r="59" spans="1:2" x14ac:dyDescent="0.25">
      <c r="A59" s="34">
        <v>478456400</v>
      </c>
      <c r="B59" s="34">
        <v>870</v>
      </c>
    </row>
    <row r="60" spans="1:2" x14ac:dyDescent="0.25">
      <c r="A60" s="34">
        <v>174538699</v>
      </c>
      <c r="B60" s="34">
        <v>866</v>
      </c>
    </row>
    <row r="61" spans="1:2" x14ac:dyDescent="0.25">
      <c r="A61" s="34">
        <v>299561922</v>
      </c>
      <c r="B61" s="34">
        <v>806</v>
      </c>
    </row>
    <row r="62" spans="1:2" x14ac:dyDescent="0.25">
      <c r="A62" s="34">
        <v>273520672</v>
      </c>
      <c r="B62" s="34">
        <v>630</v>
      </c>
    </row>
    <row r="63" spans="1:2" x14ac:dyDescent="0.25">
      <c r="A63" s="34">
        <v>144521782</v>
      </c>
      <c r="B63" s="34">
        <v>0</v>
      </c>
    </row>
    <row r="64" spans="1:2" x14ac:dyDescent="0.25">
      <c r="A64" s="34">
        <v>495575782</v>
      </c>
      <c r="B64" s="34">
        <v>0</v>
      </c>
    </row>
    <row r="65" spans="1:2" x14ac:dyDescent="0.25">
      <c r="A65" s="34">
        <v>482107162</v>
      </c>
      <c r="B65" s="34">
        <v>0</v>
      </c>
    </row>
    <row r="66" spans="1:2" x14ac:dyDescent="0.25">
      <c r="A66" s="34">
        <v>111643969</v>
      </c>
      <c r="B66" s="34">
        <v>0</v>
      </c>
    </row>
    <row r="67" spans="1:2" x14ac:dyDescent="0.25">
      <c r="A67" s="34">
        <v>111522139</v>
      </c>
      <c r="B67" s="34">
        <v>0</v>
      </c>
    </row>
    <row r="68" spans="1:2" x14ac:dyDescent="0.25">
      <c r="A68" s="34">
        <v>235322445</v>
      </c>
      <c r="B68" s="34">
        <v>0</v>
      </c>
    </row>
    <row r="69" spans="1:2" x14ac:dyDescent="0.25">
      <c r="A69" s="34">
        <v>494144955</v>
      </c>
      <c r="B69" s="34">
        <v>0</v>
      </c>
    </row>
    <row r="70" spans="1:2" x14ac:dyDescent="0.25">
      <c r="A70" s="34">
        <v>111459552</v>
      </c>
      <c r="B70" s="34">
        <v>0</v>
      </c>
    </row>
    <row r="71" spans="1:2" x14ac:dyDescent="0.25">
      <c r="A71" s="34">
        <v>111522137</v>
      </c>
      <c r="B71" s="34">
        <v>0</v>
      </c>
    </row>
    <row r="72" spans="1:2" x14ac:dyDescent="0.25">
      <c r="A72" s="34">
        <v>412228733</v>
      </c>
      <c r="B72" s="34">
        <v>0</v>
      </c>
    </row>
    <row r="73" spans="1:2" x14ac:dyDescent="0.25">
      <c r="A73" s="34">
        <v>386827313</v>
      </c>
      <c r="B73" s="34">
        <v>0</v>
      </c>
    </row>
    <row r="74" spans="1:2" x14ac:dyDescent="0.25">
      <c r="A74" s="34">
        <v>386591956</v>
      </c>
      <c r="B74" s="34">
        <v>0</v>
      </c>
    </row>
    <row r="75" spans="1:2" x14ac:dyDescent="0.25">
      <c r="A75" s="34">
        <v>305308816</v>
      </c>
      <c r="B75" s="34">
        <v>0</v>
      </c>
    </row>
    <row r="76" spans="1:2" x14ac:dyDescent="0.25">
      <c r="A76" s="34">
        <v>494162733</v>
      </c>
      <c r="B76" s="34">
        <v>0</v>
      </c>
    </row>
    <row r="77" spans="1:2" x14ac:dyDescent="0.25">
      <c r="A77" s="34">
        <v>81703353</v>
      </c>
      <c r="B77" s="34">
        <v>0</v>
      </c>
    </row>
    <row r="78" spans="1:2" x14ac:dyDescent="0.25">
      <c r="A78" s="34">
        <v>120706179</v>
      </c>
      <c r="B78" s="34">
        <v>0</v>
      </c>
    </row>
    <row r="79" spans="1:2" x14ac:dyDescent="0.25">
      <c r="A79" s="34">
        <v>494109564</v>
      </c>
      <c r="B79" s="34">
        <v>0</v>
      </c>
    </row>
    <row r="80" spans="1:2" x14ac:dyDescent="0.25">
      <c r="A80" s="34">
        <v>120706178</v>
      </c>
      <c r="B80" s="34">
        <v>0</v>
      </c>
    </row>
    <row r="81" spans="1:2" x14ac:dyDescent="0.25">
      <c r="A81" s="34">
        <v>111549998</v>
      </c>
      <c r="B81" s="34">
        <v>0</v>
      </c>
    </row>
    <row r="82" spans="1:2" x14ac:dyDescent="0.25">
      <c r="A82" s="34">
        <v>494134508</v>
      </c>
      <c r="B82" s="34">
        <v>0</v>
      </c>
    </row>
    <row r="83" spans="1:2" x14ac:dyDescent="0.25">
      <c r="A83" s="34">
        <v>111852284</v>
      </c>
      <c r="B83" s="34">
        <v>0</v>
      </c>
    </row>
    <row r="84" spans="1:2" x14ac:dyDescent="0.25">
      <c r="A84" s="34">
        <v>111459551</v>
      </c>
      <c r="B84" s="34">
        <v>0</v>
      </c>
    </row>
    <row r="85" spans="1:2" x14ac:dyDescent="0.25">
      <c r="A85" s="34">
        <v>144523795</v>
      </c>
      <c r="B85" s="34">
        <v>0</v>
      </c>
    </row>
    <row r="86" spans="1:2" x14ac:dyDescent="0.25">
      <c r="A86" s="34">
        <v>386791675</v>
      </c>
      <c r="B86" s="34">
        <v>0</v>
      </c>
    </row>
    <row r="87" spans="1:2" x14ac:dyDescent="0.25">
      <c r="A87" s="34">
        <v>386812135</v>
      </c>
      <c r="B87" s="34">
        <v>0</v>
      </c>
    </row>
    <row r="88" spans="1:2" x14ac:dyDescent="0.25">
      <c r="A88" s="34">
        <v>494118655</v>
      </c>
      <c r="B88" s="34">
        <v>0</v>
      </c>
    </row>
    <row r="89" spans="1:2" x14ac:dyDescent="0.25">
      <c r="A89" s="34">
        <v>111643970</v>
      </c>
      <c r="B89" s="34">
        <v>0</v>
      </c>
    </row>
    <row r="90" spans="1:2" x14ac:dyDescent="0.25">
      <c r="A90" s="34">
        <v>386597916</v>
      </c>
      <c r="B90" s="34">
        <v>0</v>
      </c>
    </row>
    <row r="91" spans="1:2" x14ac:dyDescent="0.25">
      <c r="A91" s="34">
        <v>111647526</v>
      </c>
      <c r="B91" s="34">
        <v>0</v>
      </c>
    </row>
    <row r="92" spans="1:2" x14ac:dyDescent="0.25">
      <c r="A92" s="34">
        <v>111853776</v>
      </c>
      <c r="B92" s="34">
        <v>0</v>
      </c>
    </row>
    <row r="93" spans="1:2" x14ac:dyDescent="0.25">
      <c r="A93" s="34">
        <v>120706176</v>
      </c>
      <c r="B93" s="34">
        <v>0</v>
      </c>
    </row>
    <row r="94" spans="1:2" x14ac:dyDescent="0.25">
      <c r="A94" s="34">
        <v>386597917</v>
      </c>
      <c r="B94" s="34">
        <v>0</v>
      </c>
    </row>
    <row r="95" spans="1:2" x14ac:dyDescent="0.25">
      <c r="A95" s="34">
        <v>120706177</v>
      </c>
      <c r="B95" s="34">
        <v>0</v>
      </c>
    </row>
    <row r="96" spans="1:2" x14ac:dyDescent="0.25">
      <c r="A96" s="34">
        <v>111549997</v>
      </c>
      <c r="B96" s="34">
        <v>0</v>
      </c>
    </row>
    <row r="97" spans="1:2" x14ac:dyDescent="0.25">
      <c r="A97" s="34">
        <v>111647527</v>
      </c>
      <c r="B97" s="34">
        <v>0</v>
      </c>
    </row>
    <row r="98" spans="1:2" x14ac:dyDescent="0.25">
      <c r="A98" s="34">
        <v>432647017</v>
      </c>
      <c r="B98" s="34">
        <v>0</v>
      </c>
    </row>
    <row r="99" spans="1:2" x14ac:dyDescent="0.25">
      <c r="A99" s="34">
        <v>386791676</v>
      </c>
      <c r="B99" s="34">
        <v>0</v>
      </c>
    </row>
    <row r="100" spans="1:2" x14ac:dyDescent="0.25">
      <c r="A100" s="34">
        <v>386812136</v>
      </c>
      <c r="B100" s="34">
        <v>0</v>
      </c>
    </row>
    <row r="101" spans="1:2" x14ac:dyDescent="0.25">
      <c r="A101" s="34">
        <v>191395706</v>
      </c>
      <c r="B101" s="34">
        <v>0</v>
      </c>
    </row>
    <row r="102" spans="1:2" x14ac:dyDescent="0.25">
      <c r="A102" s="34">
        <v>81703352</v>
      </c>
      <c r="B102" s="34">
        <v>0</v>
      </c>
    </row>
    <row r="103" spans="1:2" x14ac:dyDescent="0.25">
      <c r="A103" s="34">
        <v>30566642</v>
      </c>
      <c r="B103" s="34">
        <v>0</v>
      </c>
    </row>
    <row r="104" spans="1:2" x14ac:dyDescent="0.25">
      <c r="A104" s="34">
        <v>144521781</v>
      </c>
      <c r="B104" s="34">
        <v>0</v>
      </c>
    </row>
    <row r="105" spans="1:2" x14ac:dyDescent="0.25">
      <c r="A105" s="34">
        <v>111851700</v>
      </c>
      <c r="B105" s="34">
        <v>0</v>
      </c>
    </row>
    <row r="106" spans="1:2" x14ac:dyDescent="0.25">
      <c r="A106" s="34">
        <v>386838870</v>
      </c>
      <c r="B106" s="34">
        <v>0</v>
      </c>
    </row>
    <row r="107" spans="1:2" x14ac:dyDescent="0.25">
      <c r="A107" s="34">
        <v>111850985</v>
      </c>
      <c r="B107" s="34">
        <v>0</v>
      </c>
    </row>
    <row r="108" spans="1:2" x14ac:dyDescent="0.25">
      <c r="A108" s="34">
        <v>386597915</v>
      </c>
      <c r="B108" s="34">
        <v>0</v>
      </c>
    </row>
    <row r="109" spans="1:2" x14ac:dyDescent="0.25">
      <c r="A109" s="34">
        <v>287802018</v>
      </c>
      <c r="B109" s="34">
        <v>0</v>
      </c>
    </row>
    <row r="110" spans="1:2" x14ac:dyDescent="0.25">
      <c r="A110" s="34">
        <v>111522138</v>
      </c>
      <c r="B110" s="34">
        <v>0</v>
      </c>
    </row>
    <row r="111" spans="1:2" x14ac:dyDescent="0.25">
      <c r="A111" s="34">
        <v>111643968</v>
      </c>
      <c r="B111" s="34">
        <v>0</v>
      </c>
    </row>
    <row r="112" spans="1:2" x14ac:dyDescent="0.25">
      <c r="A112" s="34">
        <v>386791678</v>
      </c>
      <c r="B112" s="34">
        <v>0</v>
      </c>
    </row>
    <row r="113" spans="1:2" x14ac:dyDescent="0.25">
      <c r="A113" s="34">
        <v>494157958</v>
      </c>
      <c r="B113" s="34">
        <v>0</v>
      </c>
    </row>
    <row r="114" spans="1:2" x14ac:dyDescent="0.25">
      <c r="A114" s="34">
        <v>111635020</v>
      </c>
      <c r="B114" s="34">
        <v>0</v>
      </c>
    </row>
    <row r="115" spans="1:2" x14ac:dyDescent="0.25">
      <c r="A115" s="34">
        <v>386812137</v>
      </c>
      <c r="B115" s="34">
        <v>0</v>
      </c>
    </row>
    <row r="116" spans="1:2" x14ac:dyDescent="0.25">
      <c r="A116" s="34">
        <v>386791677</v>
      </c>
      <c r="B116" s="34">
        <v>0</v>
      </c>
    </row>
    <row r="117" spans="1:2" x14ac:dyDescent="0.25">
      <c r="A117" s="34">
        <v>144524041</v>
      </c>
      <c r="B117" s="34">
        <v>0</v>
      </c>
    </row>
    <row r="118" spans="1:2" x14ac:dyDescent="0.25">
      <c r="A118" s="34">
        <v>284475120</v>
      </c>
      <c r="B118" s="34">
        <v>17867839</v>
      </c>
    </row>
    <row r="119" spans="1:2" x14ac:dyDescent="0.25">
      <c r="A119" s="34">
        <v>16095018</v>
      </c>
      <c r="B119" s="34">
        <v>6655661</v>
      </c>
    </row>
    <row r="120" spans="1:2" x14ac:dyDescent="0.25">
      <c r="A120" s="34">
        <v>76727616</v>
      </c>
      <c r="B120" s="34">
        <v>5165324</v>
      </c>
    </row>
    <row r="121" spans="1:2" x14ac:dyDescent="0.25">
      <c r="A121" s="34">
        <v>36193307</v>
      </c>
      <c r="B121" s="34">
        <v>3711458</v>
      </c>
    </row>
    <row r="122" spans="1:2" x14ac:dyDescent="0.25">
      <c r="A122" s="34">
        <v>144674214</v>
      </c>
      <c r="B122" s="34">
        <v>3527024</v>
      </c>
    </row>
    <row r="123" spans="1:2" x14ac:dyDescent="0.25">
      <c r="A123" s="34">
        <v>140307018</v>
      </c>
      <c r="B123" s="34">
        <v>2854591</v>
      </c>
    </row>
    <row r="124" spans="1:2" x14ac:dyDescent="0.25">
      <c r="A124" s="34">
        <v>318258702</v>
      </c>
      <c r="B124" s="34">
        <v>2816636</v>
      </c>
    </row>
    <row r="125" spans="1:2" x14ac:dyDescent="0.25">
      <c r="A125" s="34">
        <v>53487755</v>
      </c>
      <c r="B125" s="34">
        <v>2351064</v>
      </c>
    </row>
    <row r="126" spans="1:2" x14ac:dyDescent="0.25">
      <c r="A126" s="34">
        <v>245100579</v>
      </c>
      <c r="B126" s="34">
        <v>2110019</v>
      </c>
    </row>
    <row r="127" spans="1:2" x14ac:dyDescent="0.25">
      <c r="A127" s="34">
        <v>15636636</v>
      </c>
      <c r="B127" s="34">
        <v>1580612</v>
      </c>
    </row>
    <row r="128" spans="1:2" x14ac:dyDescent="0.25">
      <c r="A128" s="34">
        <v>279535771</v>
      </c>
      <c r="B128" s="34">
        <v>1547829</v>
      </c>
    </row>
    <row r="129" spans="1:2" x14ac:dyDescent="0.25">
      <c r="A129" s="34">
        <v>400643275</v>
      </c>
      <c r="B129" s="34">
        <v>1250026</v>
      </c>
    </row>
    <row r="130" spans="1:2" x14ac:dyDescent="0.25">
      <c r="A130" s="34">
        <v>36114738</v>
      </c>
      <c r="B130" s="34">
        <v>1140743</v>
      </c>
    </row>
    <row r="131" spans="1:2" x14ac:dyDescent="0.25">
      <c r="A131" s="34">
        <v>421897940</v>
      </c>
      <c r="B131" s="34">
        <v>1065157</v>
      </c>
    </row>
    <row r="132" spans="1:2" x14ac:dyDescent="0.25">
      <c r="A132" s="34">
        <v>317382278</v>
      </c>
      <c r="B132" s="34">
        <v>981637</v>
      </c>
    </row>
    <row r="133" spans="1:2" x14ac:dyDescent="0.25">
      <c r="A133" s="34">
        <v>15410666</v>
      </c>
      <c r="B133" s="34">
        <v>900725</v>
      </c>
    </row>
    <row r="134" spans="1:2" x14ac:dyDescent="0.25">
      <c r="A134" s="34">
        <v>342287690</v>
      </c>
      <c r="B134" s="34">
        <v>868369</v>
      </c>
    </row>
    <row r="135" spans="1:2" x14ac:dyDescent="0.25">
      <c r="A135" s="34">
        <v>305324656</v>
      </c>
      <c r="B135" s="34">
        <v>850166</v>
      </c>
    </row>
    <row r="136" spans="1:2" x14ac:dyDescent="0.25">
      <c r="A136" s="34">
        <v>36284501</v>
      </c>
      <c r="B136" s="34">
        <v>826123</v>
      </c>
    </row>
    <row r="137" spans="1:2" x14ac:dyDescent="0.25">
      <c r="A137" s="34">
        <v>59461329</v>
      </c>
      <c r="B137" s="34">
        <v>664499</v>
      </c>
    </row>
    <row r="138" spans="1:2" x14ac:dyDescent="0.25">
      <c r="A138" s="34">
        <v>342303148</v>
      </c>
      <c r="B138" s="34">
        <v>661160</v>
      </c>
    </row>
    <row r="139" spans="1:2" x14ac:dyDescent="0.25">
      <c r="A139" s="34">
        <v>15611753</v>
      </c>
      <c r="B139" s="34">
        <v>529839</v>
      </c>
    </row>
    <row r="140" spans="1:2" x14ac:dyDescent="0.25">
      <c r="A140" s="34">
        <v>317382279</v>
      </c>
      <c r="B140" s="34">
        <v>435951</v>
      </c>
    </row>
    <row r="141" spans="1:2" x14ac:dyDescent="0.25">
      <c r="A141" s="34">
        <v>245104111</v>
      </c>
      <c r="B141" s="34">
        <v>434935</v>
      </c>
    </row>
    <row r="142" spans="1:2" x14ac:dyDescent="0.25">
      <c r="A142" s="34">
        <v>15408747</v>
      </c>
      <c r="B142" s="34">
        <v>430816</v>
      </c>
    </row>
    <row r="143" spans="1:2" x14ac:dyDescent="0.25">
      <c r="A143" s="34">
        <v>318258703</v>
      </c>
      <c r="B143" s="34">
        <v>425078</v>
      </c>
    </row>
    <row r="144" spans="1:2" x14ac:dyDescent="0.25">
      <c r="A144" s="34">
        <v>400647848</v>
      </c>
      <c r="B144" s="34">
        <v>404623</v>
      </c>
    </row>
    <row r="145" spans="1:2" x14ac:dyDescent="0.25">
      <c r="A145" s="34">
        <v>321599484</v>
      </c>
      <c r="B145" s="34">
        <v>360477</v>
      </c>
    </row>
    <row r="146" spans="1:2" x14ac:dyDescent="0.25">
      <c r="A146" s="34">
        <v>304908383</v>
      </c>
      <c r="B146" s="34">
        <v>326036</v>
      </c>
    </row>
    <row r="147" spans="1:2" x14ac:dyDescent="0.25">
      <c r="A147" s="34">
        <v>251009573</v>
      </c>
      <c r="B147" s="34">
        <v>249681</v>
      </c>
    </row>
    <row r="148" spans="1:2" x14ac:dyDescent="0.25">
      <c r="A148" s="34">
        <v>270826325</v>
      </c>
      <c r="B148" s="34">
        <v>248807</v>
      </c>
    </row>
    <row r="149" spans="1:2" x14ac:dyDescent="0.25">
      <c r="A149" s="34">
        <v>486537724</v>
      </c>
      <c r="B149" s="34">
        <v>246834</v>
      </c>
    </row>
    <row r="150" spans="1:2" x14ac:dyDescent="0.25">
      <c r="A150" s="34">
        <v>279535770</v>
      </c>
      <c r="B150" s="34">
        <v>234462</v>
      </c>
    </row>
    <row r="151" spans="1:2" x14ac:dyDescent="0.25">
      <c r="A151" s="34">
        <v>402601173</v>
      </c>
      <c r="B151" s="34">
        <v>221182</v>
      </c>
    </row>
    <row r="152" spans="1:2" x14ac:dyDescent="0.25">
      <c r="A152" s="34">
        <v>365841321</v>
      </c>
      <c r="B152" s="34">
        <v>220127</v>
      </c>
    </row>
    <row r="153" spans="1:2" x14ac:dyDescent="0.25">
      <c r="A153" s="34">
        <v>144700681</v>
      </c>
      <c r="B153" s="34">
        <v>205174</v>
      </c>
    </row>
    <row r="154" spans="1:2" x14ac:dyDescent="0.25">
      <c r="A154" s="34">
        <v>144846826</v>
      </c>
      <c r="B154" s="34">
        <v>193509</v>
      </c>
    </row>
    <row r="155" spans="1:2" x14ac:dyDescent="0.25">
      <c r="A155" s="34">
        <v>144846823</v>
      </c>
      <c r="B155" s="34">
        <v>141495</v>
      </c>
    </row>
    <row r="156" spans="1:2" x14ac:dyDescent="0.25">
      <c r="A156" s="34">
        <v>113114411</v>
      </c>
      <c r="B156" s="34">
        <v>139272</v>
      </c>
    </row>
    <row r="157" spans="1:2" x14ac:dyDescent="0.25">
      <c r="A157" s="34">
        <v>377313137</v>
      </c>
      <c r="B157" s="34">
        <v>115182</v>
      </c>
    </row>
    <row r="158" spans="1:2" x14ac:dyDescent="0.25">
      <c r="A158" s="34">
        <v>144846830</v>
      </c>
      <c r="B158" s="34">
        <v>110912</v>
      </c>
    </row>
    <row r="159" spans="1:2" x14ac:dyDescent="0.25">
      <c r="A159" s="34">
        <v>377310607</v>
      </c>
      <c r="B159" s="34">
        <v>110089</v>
      </c>
    </row>
    <row r="160" spans="1:2" x14ac:dyDescent="0.25">
      <c r="A160" s="34">
        <v>297281873</v>
      </c>
      <c r="B160" s="34">
        <v>102934</v>
      </c>
    </row>
    <row r="161" spans="1:2" x14ac:dyDescent="0.25">
      <c r="A161" s="34">
        <v>317382280</v>
      </c>
      <c r="B161" s="34">
        <v>98529</v>
      </c>
    </row>
    <row r="162" spans="1:2" x14ac:dyDescent="0.25">
      <c r="A162" s="34">
        <v>337479528</v>
      </c>
      <c r="B162" s="34">
        <v>79835</v>
      </c>
    </row>
    <row r="163" spans="1:2" x14ac:dyDescent="0.25">
      <c r="A163" s="34">
        <v>144846827</v>
      </c>
      <c r="B163" s="34">
        <v>76813</v>
      </c>
    </row>
    <row r="164" spans="1:2" x14ac:dyDescent="0.25">
      <c r="A164" s="34">
        <v>144846828</v>
      </c>
      <c r="B164" s="34">
        <v>74688</v>
      </c>
    </row>
    <row r="165" spans="1:2" x14ac:dyDescent="0.25">
      <c r="A165" s="34">
        <v>376702122</v>
      </c>
      <c r="B165" s="34">
        <v>71663</v>
      </c>
    </row>
    <row r="166" spans="1:2" x14ac:dyDescent="0.25">
      <c r="A166" s="34">
        <v>75389188</v>
      </c>
      <c r="B166" s="34">
        <v>67931</v>
      </c>
    </row>
    <row r="167" spans="1:2" x14ac:dyDescent="0.25">
      <c r="A167" s="34">
        <v>144846825</v>
      </c>
      <c r="B167" s="34">
        <v>67669</v>
      </c>
    </row>
    <row r="168" spans="1:2" x14ac:dyDescent="0.25">
      <c r="A168" s="34">
        <v>144846819</v>
      </c>
      <c r="B168" s="34">
        <v>49556</v>
      </c>
    </row>
    <row r="169" spans="1:2" x14ac:dyDescent="0.25">
      <c r="A169" s="34">
        <v>293440823</v>
      </c>
      <c r="B169" s="34">
        <v>48969</v>
      </c>
    </row>
    <row r="170" spans="1:2" x14ac:dyDescent="0.25">
      <c r="A170" s="34">
        <v>15412304</v>
      </c>
      <c r="B170" s="34">
        <v>42083</v>
      </c>
    </row>
    <row r="171" spans="1:2" x14ac:dyDescent="0.25">
      <c r="A171" s="34">
        <v>376702121</v>
      </c>
      <c r="B171" s="34">
        <v>41709</v>
      </c>
    </row>
    <row r="172" spans="1:2" x14ac:dyDescent="0.25">
      <c r="A172" s="34">
        <v>113114720</v>
      </c>
      <c r="B172" s="34">
        <v>39199</v>
      </c>
    </row>
    <row r="173" spans="1:2" x14ac:dyDescent="0.25">
      <c r="A173" s="34">
        <v>54101441</v>
      </c>
      <c r="B173" s="34">
        <v>38598</v>
      </c>
    </row>
    <row r="174" spans="1:2" x14ac:dyDescent="0.25">
      <c r="A174" s="34">
        <v>145118310</v>
      </c>
      <c r="B174" s="34">
        <v>36973</v>
      </c>
    </row>
    <row r="175" spans="1:2" x14ac:dyDescent="0.25">
      <c r="A175" s="34">
        <v>16253396</v>
      </c>
      <c r="B175" s="34">
        <v>33198</v>
      </c>
    </row>
    <row r="176" spans="1:2" x14ac:dyDescent="0.25">
      <c r="A176" s="34">
        <v>144703037</v>
      </c>
      <c r="B176" s="34">
        <v>30214</v>
      </c>
    </row>
    <row r="177" spans="1:2" x14ac:dyDescent="0.25">
      <c r="A177" s="34">
        <v>113253906</v>
      </c>
      <c r="B177" s="34">
        <v>26450</v>
      </c>
    </row>
    <row r="178" spans="1:2" x14ac:dyDescent="0.25">
      <c r="A178" s="34">
        <v>179152869</v>
      </c>
      <c r="B178" s="34">
        <v>24849</v>
      </c>
    </row>
    <row r="179" spans="1:2" x14ac:dyDescent="0.25">
      <c r="A179" s="34">
        <v>295986672</v>
      </c>
      <c r="B179" s="34">
        <v>24476</v>
      </c>
    </row>
    <row r="180" spans="1:2" x14ac:dyDescent="0.25">
      <c r="A180" s="34">
        <v>68996999</v>
      </c>
      <c r="B180" s="34">
        <v>24060</v>
      </c>
    </row>
    <row r="181" spans="1:2" x14ac:dyDescent="0.25">
      <c r="A181" s="34">
        <v>323108094</v>
      </c>
      <c r="B181" s="34">
        <v>16942</v>
      </c>
    </row>
    <row r="182" spans="1:2" x14ac:dyDescent="0.25">
      <c r="A182" s="34">
        <v>336216367</v>
      </c>
      <c r="B182" s="34">
        <v>15696</v>
      </c>
    </row>
    <row r="183" spans="1:2" x14ac:dyDescent="0.25">
      <c r="A183" s="34">
        <v>323108096</v>
      </c>
      <c r="B183" s="34">
        <v>13164</v>
      </c>
    </row>
    <row r="184" spans="1:2" x14ac:dyDescent="0.25">
      <c r="A184" s="34">
        <v>14820235</v>
      </c>
      <c r="B184" s="34">
        <v>12606</v>
      </c>
    </row>
    <row r="185" spans="1:2" x14ac:dyDescent="0.25">
      <c r="A185" s="34">
        <v>391775468</v>
      </c>
      <c r="B185" s="34">
        <v>7255</v>
      </c>
    </row>
    <row r="186" spans="1:2" x14ac:dyDescent="0.25">
      <c r="A186" s="34">
        <v>190984112</v>
      </c>
      <c r="B186" s="34">
        <v>4351</v>
      </c>
    </row>
    <row r="187" spans="1:2" x14ac:dyDescent="0.25">
      <c r="A187" s="34">
        <v>191273769</v>
      </c>
      <c r="B187" s="34">
        <v>2258</v>
      </c>
    </row>
    <row r="188" spans="1:2" x14ac:dyDescent="0.25">
      <c r="A188" s="34">
        <v>144846818</v>
      </c>
      <c r="B188" s="34">
        <v>1784</v>
      </c>
    </row>
    <row r="189" spans="1:2" x14ac:dyDescent="0.25">
      <c r="A189" s="34">
        <v>305323016</v>
      </c>
      <c r="B189" s="34">
        <v>801</v>
      </c>
    </row>
    <row r="190" spans="1:2" x14ac:dyDescent="0.25">
      <c r="A190" s="34">
        <v>15610170</v>
      </c>
      <c r="B190" s="34">
        <v>777</v>
      </c>
    </row>
    <row r="191" spans="1:2" x14ac:dyDescent="0.25">
      <c r="A191" s="34">
        <v>270848165</v>
      </c>
      <c r="B191" s="34">
        <v>594</v>
      </c>
    </row>
    <row r="192" spans="1:2" x14ac:dyDescent="0.25">
      <c r="A192" s="34">
        <v>17637853</v>
      </c>
      <c r="B192" s="34">
        <v>587</v>
      </c>
    </row>
    <row r="193" spans="1:2" x14ac:dyDescent="0.25">
      <c r="A193" s="34">
        <v>305323015</v>
      </c>
      <c r="B193" s="34">
        <v>293</v>
      </c>
    </row>
    <row r="194" spans="1:2" x14ac:dyDescent="0.25">
      <c r="A194" s="34">
        <v>113114284</v>
      </c>
      <c r="B194" s="34">
        <v>0</v>
      </c>
    </row>
    <row r="195" spans="1:2" x14ac:dyDescent="0.25">
      <c r="A195" s="34">
        <v>179165542</v>
      </c>
      <c r="B195" s="34">
        <v>0</v>
      </c>
    </row>
    <row r="196" spans="1:2" x14ac:dyDescent="0.25">
      <c r="A196" s="34">
        <v>15413744</v>
      </c>
      <c r="B196" s="34">
        <v>0</v>
      </c>
    </row>
    <row r="197" spans="1:2" x14ac:dyDescent="0.25">
      <c r="A197" s="34">
        <v>386645764</v>
      </c>
      <c r="B197" s="34">
        <v>0</v>
      </c>
    </row>
    <row r="198" spans="1:2" x14ac:dyDescent="0.25">
      <c r="A198" s="34">
        <v>48396292</v>
      </c>
      <c r="B198" s="34">
        <v>0</v>
      </c>
    </row>
    <row r="199" spans="1:2" x14ac:dyDescent="0.25">
      <c r="A199" s="34">
        <v>15403153</v>
      </c>
      <c r="B199" s="34">
        <v>0</v>
      </c>
    </row>
    <row r="200" spans="1:2" x14ac:dyDescent="0.25">
      <c r="A200" s="34">
        <v>17638082</v>
      </c>
      <c r="B200" s="34">
        <v>0</v>
      </c>
    </row>
    <row r="201" spans="1:2" x14ac:dyDescent="0.25">
      <c r="A201" s="34">
        <v>64032842</v>
      </c>
      <c r="B201" s="34">
        <v>0</v>
      </c>
    </row>
    <row r="202" spans="1:2" x14ac:dyDescent="0.25">
      <c r="A202" s="34">
        <v>44733872</v>
      </c>
      <c r="B202" s="34">
        <v>0</v>
      </c>
    </row>
    <row r="203" spans="1:2" x14ac:dyDescent="0.25">
      <c r="A203" s="34">
        <v>15416942</v>
      </c>
      <c r="B203" s="34">
        <v>0</v>
      </c>
    </row>
    <row r="204" spans="1:2" x14ac:dyDescent="0.25">
      <c r="A204" s="34">
        <v>35694422</v>
      </c>
      <c r="B204" s="34">
        <v>0</v>
      </c>
    </row>
    <row r="205" spans="1:2" x14ac:dyDescent="0.25">
      <c r="A205" s="34">
        <v>42175802</v>
      </c>
      <c r="B205" s="34">
        <v>0</v>
      </c>
    </row>
    <row r="206" spans="1:2" x14ac:dyDescent="0.25">
      <c r="A206" s="34">
        <v>54403802</v>
      </c>
      <c r="B206" s="34">
        <v>0</v>
      </c>
    </row>
    <row r="207" spans="1:2" x14ac:dyDescent="0.25">
      <c r="A207" s="34">
        <v>15644402</v>
      </c>
      <c r="B207" s="34">
        <v>0</v>
      </c>
    </row>
    <row r="208" spans="1:2" x14ac:dyDescent="0.25">
      <c r="A208" s="34">
        <v>15949624</v>
      </c>
      <c r="B208" s="34">
        <v>0</v>
      </c>
    </row>
    <row r="209" spans="1:2" x14ac:dyDescent="0.25">
      <c r="A209" s="34">
        <v>17638612</v>
      </c>
      <c r="B209" s="34">
        <v>0</v>
      </c>
    </row>
    <row r="210" spans="1:2" x14ac:dyDescent="0.25">
      <c r="A210" s="34">
        <v>386612588</v>
      </c>
      <c r="B210" s="34">
        <v>0</v>
      </c>
    </row>
    <row r="211" spans="1:2" x14ac:dyDescent="0.25">
      <c r="A211" s="34">
        <v>35689475</v>
      </c>
      <c r="B211" s="34">
        <v>0</v>
      </c>
    </row>
    <row r="212" spans="1:2" x14ac:dyDescent="0.25">
      <c r="A212" s="34">
        <v>15637720</v>
      </c>
      <c r="B212" s="34">
        <v>0</v>
      </c>
    </row>
    <row r="213" spans="1:2" x14ac:dyDescent="0.25">
      <c r="A213" s="34">
        <v>15716620</v>
      </c>
      <c r="B213" s="34">
        <v>0</v>
      </c>
    </row>
    <row r="214" spans="1:2" x14ac:dyDescent="0.25">
      <c r="A214" s="34">
        <v>17638660</v>
      </c>
      <c r="B214" s="34">
        <v>0</v>
      </c>
    </row>
    <row r="215" spans="1:2" x14ac:dyDescent="0.25">
      <c r="A215" s="34">
        <v>144846820</v>
      </c>
      <c r="B215" s="34">
        <v>0</v>
      </c>
    </row>
    <row r="216" spans="1:2" x14ac:dyDescent="0.25">
      <c r="A216" s="34">
        <v>26787280</v>
      </c>
      <c r="B216" s="34">
        <v>0</v>
      </c>
    </row>
    <row r="217" spans="1:2" x14ac:dyDescent="0.25">
      <c r="A217" s="34">
        <v>191285500</v>
      </c>
      <c r="B217" s="34">
        <v>0</v>
      </c>
    </row>
    <row r="218" spans="1:2" x14ac:dyDescent="0.25">
      <c r="A218" s="34">
        <v>17638630</v>
      </c>
      <c r="B218" s="34">
        <v>0</v>
      </c>
    </row>
    <row r="219" spans="1:2" x14ac:dyDescent="0.25">
      <c r="A219" s="34">
        <v>21116830</v>
      </c>
      <c r="B219" s="34">
        <v>0</v>
      </c>
    </row>
    <row r="220" spans="1:2" x14ac:dyDescent="0.25">
      <c r="A220" s="34">
        <v>386614924</v>
      </c>
      <c r="B220" s="34">
        <v>0</v>
      </c>
    </row>
    <row r="221" spans="1:2" x14ac:dyDescent="0.25">
      <c r="A221" s="34">
        <v>18568672</v>
      </c>
      <c r="B221" s="34">
        <v>0</v>
      </c>
    </row>
    <row r="222" spans="1:2" x14ac:dyDescent="0.25">
      <c r="A222" s="34">
        <v>15445838</v>
      </c>
      <c r="B222" s="34">
        <v>0</v>
      </c>
    </row>
    <row r="223" spans="1:2" x14ac:dyDescent="0.25">
      <c r="A223" s="34">
        <v>15633801</v>
      </c>
      <c r="B223" s="34">
        <v>0</v>
      </c>
    </row>
    <row r="224" spans="1:2" x14ac:dyDescent="0.25">
      <c r="A224" s="34">
        <v>35802530</v>
      </c>
      <c r="B224" s="34">
        <v>0</v>
      </c>
    </row>
    <row r="225" spans="1:2" x14ac:dyDescent="0.25">
      <c r="A225" s="34">
        <v>15610924</v>
      </c>
      <c r="B225" s="34">
        <v>0</v>
      </c>
    </row>
    <row r="226" spans="1:2" x14ac:dyDescent="0.25">
      <c r="A226" s="34">
        <v>16081852</v>
      </c>
      <c r="B226" s="34">
        <v>0</v>
      </c>
    </row>
    <row r="227" spans="1:2" x14ac:dyDescent="0.25">
      <c r="A227" s="34">
        <v>27184064</v>
      </c>
      <c r="B227" s="34">
        <v>0</v>
      </c>
    </row>
    <row r="228" spans="1:2" x14ac:dyDescent="0.25">
      <c r="A228" s="34">
        <v>15419015</v>
      </c>
      <c r="B228" s="34">
        <v>0</v>
      </c>
    </row>
    <row r="229" spans="1:2" x14ac:dyDescent="0.25">
      <c r="A229" s="34">
        <v>18471064</v>
      </c>
      <c r="B229" s="34">
        <v>0</v>
      </c>
    </row>
    <row r="230" spans="1:2" x14ac:dyDescent="0.25">
      <c r="A230" s="34">
        <v>42513022</v>
      </c>
      <c r="B230" s="34">
        <v>0</v>
      </c>
    </row>
    <row r="231" spans="1:2" x14ac:dyDescent="0.25">
      <c r="A231" s="34">
        <v>15171368</v>
      </c>
      <c r="B231" s="34">
        <v>0</v>
      </c>
    </row>
    <row r="232" spans="1:2" x14ac:dyDescent="0.25">
      <c r="A232" s="34">
        <v>412394804</v>
      </c>
      <c r="B232" s="34">
        <v>0</v>
      </c>
    </row>
    <row r="233" spans="1:2" x14ac:dyDescent="0.25">
      <c r="A233" s="34">
        <v>63372485</v>
      </c>
      <c r="B233" s="34">
        <v>0</v>
      </c>
    </row>
    <row r="234" spans="1:2" x14ac:dyDescent="0.25">
      <c r="A234" s="34">
        <v>16687430</v>
      </c>
      <c r="B234" s="34">
        <v>0</v>
      </c>
    </row>
    <row r="235" spans="1:2" x14ac:dyDescent="0.25">
      <c r="A235" s="34">
        <v>139567324</v>
      </c>
      <c r="B235" s="34">
        <v>0</v>
      </c>
    </row>
    <row r="236" spans="1:2" x14ac:dyDescent="0.25">
      <c r="A236" s="34">
        <v>55539863</v>
      </c>
      <c r="B236" s="34">
        <v>0</v>
      </c>
    </row>
    <row r="237" spans="1:2" x14ac:dyDescent="0.25">
      <c r="A237" s="34">
        <v>386646793</v>
      </c>
      <c r="B237" s="34">
        <v>0</v>
      </c>
    </row>
    <row r="238" spans="1:2" x14ac:dyDescent="0.25">
      <c r="A238" s="34">
        <v>297283959</v>
      </c>
      <c r="B238" s="34">
        <v>0</v>
      </c>
    </row>
    <row r="239" spans="1:2" x14ac:dyDescent="0.25">
      <c r="A239" s="34">
        <v>15345727</v>
      </c>
      <c r="B239" s="34">
        <v>0</v>
      </c>
    </row>
    <row r="240" spans="1:2" x14ac:dyDescent="0.25">
      <c r="A240" s="34">
        <v>138768364</v>
      </c>
      <c r="B240" s="34">
        <v>0</v>
      </c>
    </row>
    <row r="241" spans="1:2" x14ac:dyDescent="0.25">
      <c r="A241" s="34">
        <v>16084102</v>
      </c>
      <c r="B241" s="34">
        <v>0</v>
      </c>
    </row>
    <row r="242" spans="1:2" x14ac:dyDescent="0.25">
      <c r="A242" s="34">
        <v>21506498</v>
      </c>
      <c r="B242" s="34">
        <v>0</v>
      </c>
    </row>
    <row r="243" spans="1:2" x14ac:dyDescent="0.25">
      <c r="A243" s="34">
        <v>17638611</v>
      </c>
      <c r="B243" s="34">
        <v>0</v>
      </c>
    </row>
    <row r="244" spans="1:2" x14ac:dyDescent="0.25">
      <c r="A244" s="34">
        <v>64052347</v>
      </c>
      <c r="B244" s="34">
        <v>0</v>
      </c>
    </row>
    <row r="245" spans="1:2" x14ac:dyDescent="0.25">
      <c r="A245" s="34">
        <v>44593940</v>
      </c>
      <c r="B245" s="34">
        <v>0</v>
      </c>
    </row>
    <row r="246" spans="1:2" x14ac:dyDescent="0.25">
      <c r="A246" s="34">
        <v>113275523</v>
      </c>
      <c r="B246" s="34">
        <v>0</v>
      </c>
    </row>
    <row r="247" spans="1:2" x14ac:dyDescent="0.25">
      <c r="A247" s="34">
        <v>42624133</v>
      </c>
      <c r="B247" s="34">
        <v>0</v>
      </c>
    </row>
    <row r="248" spans="1:2" x14ac:dyDescent="0.25">
      <c r="A248" s="34">
        <v>15420441</v>
      </c>
      <c r="B248" s="34">
        <v>0</v>
      </c>
    </row>
    <row r="249" spans="1:2" x14ac:dyDescent="0.25">
      <c r="A249" s="34">
        <v>45330037</v>
      </c>
      <c r="B249" s="34">
        <v>0</v>
      </c>
    </row>
    <row r="250" spans="1:2" x14ac:dyDescent="0.25">
      <c r="A250" s="34">
        <v>15254300</v>
      </c>
      <c r="B250" s="34">
        <v>0</v>
      </c>
    </row>
    <row r="251" spans="1:2" x14ac:dyDescent="0.25">
      <c r="A251" s="34">
        <v>144846822</v>
      </c>
      <c r="B251" s="34">
        <v>0</v>
      </c>
    </row>
    <row r="252" spans="1:2" x14ac:dyDescent="0.25">
      <c r="A252" s="34">
        <v>17638613</v>
      </c>
      <c r="B252" s="34">
        <v>0</v>
      </c>
    </row>
    <row r="253" spans="1:2" x14ac:dyDescent="0.25">
      <c r="A253" s="34">
        <v>54388941</v>
      </c>
      <c r="B253" s="34">
        <v>0</v>
      </c>
    </row>
    <row r="254" spans="1:2" x14ac:dyDescent="0.25">
      <c r="A254" s="34">
        <v>195309457</v>
      </c>
      <c r="B254" s="34">
        <v>0</v>
      </c>
    </row>
    <row r="255" spans="1:2" x14ac:dyDescent="0.25">
      <c r="A255" s="34">
        <v>35664462</v>
      </c>
      <c r="B255" s="34">
        <v>0</v>
      </c>
    </row>
    <row r="256" spans="1:2" x14ac:dyDescent="0.25">
      <c r="A256" s="34">
        <v>35798053</v>
      </c>
      <c r="B256" s="34">
        <v>0</v>
      </c>
    </row>
    <row r="257" spans="1:2" x14ac:dyDescent="0.25">
      <c r="A257" s="34">
        <v>16052121</v>
      </c>
      <c r="B257" s="34">
        <v>0</v>
      </c>
    </row>
    <row r="258" spans="1:2" x14ac:dyDescent="0.25">
      <c r="A258" s="34">
        <v>15131647</v>
      </c>
      <c r="B258" s="34">
        <v>0</v>
      </c>
    </row>
    <row r="259" spans="1:2" x14ac:dyDescent="0.25">
      <c r="A259" s="34">
        <v>262412930</v>
      </c>
      <c r="B259" s="34">
        <v>0</v>
      </c>
    </row>
    <row r="260" spans="1:2" x14ac:dyDescent="0.25">
      <c r="A260" s="34">
        <v>35798052</v>
      </c>
      <c r="B260" s="34">
        <v>0</v>
      </c>
    </row>
    <row r="261" spans="1:2" x14ac:dyDescent="0.25">
      <c r="A261" s="34">
        <v>146343913</v>
      </c>
      <c r="B261" s="34">
        <v>0</v>
      </c>
    </row>
    <row r="262" spans="1:2" x14ac:dyDescent="0.25">
      <c r="A262" s="34">
        <v>17638874</v>
      </c>
      <c r="B262" s="34">
        <v>0</v>
      </c>
    </row>
    <row r="263" spans="1:2" x14ac:dyDescent="0.25">
      <c r="A263" s="34">
        <v>14886455</v>
      </c>
      <c r="B263" s="34">
        <v>0</v>
      </c>
    </row>
    <row r="264" spans="1:2" x14ac:dyDescent="0.25">
      <c r="A264" s="34">
        <v>27931820</v>
      </c>
      <c r="B264" s="34">
        <v>0</v>
      </c>
    </row>
    <row r="265" spans="1:2" x14ac:dyDescent="0.25">
      <c r="A265" s="34">
        <v>15640002</v>
      </c>
      <c r="B265" s="34">
        <v>0</v>
      </c>
    </row>
    <row r="266" spans="1:2" x14ac:dyDescent="0.25">
      <c r="A266" s="34">
        <v>17638269</v>
      </c>
      <c r="B266" s="34">
        <v>0</v>
      </c>
    </row>
    <row r="267" spans="1:2" x14ac:dyDescent="0.25">
      <c r="A267" s="34">
        <v>42107167</v>
      </c>
      <c r="B267" s="34">
        <v>0</v>
      </c>
    </row>
    <row r="268" spans="1:2" x14ac:dyDescent="0.25">
      <c r="A268" s="34">
        <v>15345560</v>
      </c>
      <c r="B268" s="34">
        <v>0</v>
      </c>
    </row>
    <row r="269" spans="1:2" x14ac:dyDescent="0.25">
      <c r="A269" s="34">
        <v>16246940</v>
      </c>
      <c r="B269" s="34">
        <v>0</v>
      </c>
    </row>
    <row r="270" spans="1:2" x14ac:dyDescent="0.25">
      <c r="A270" s="34">
        <v>19437342</v>
      </c>
      <c r="B270" s="34">
        <v>0</v>
      </c>
    </row>
    <row r="271" spans="1:2" x14ac:dyDescent="0.25">
      <c r="A271" s="34">
        <v>16052123</v>
      </c>
      <c r="B271" s="34">
        <v>0</v>
      </c>
    </row>
    <row r="272" spans="1:2" x14ac:dyDescent="0.25">
      <c r="A272" s="34">
        <v>191994403</v>
      </c>
      <c r="B272" s="34">
        <v>0</v>
      </c>
    </row>
    <row r="273" spans="1:2" x14ac:dyDescent="0.25">
      <c r="A273" s="34">
        <v>45083799</v>
      </c>
      <c r="B273" s="34">
        <v>0</v>
      </c>
    </row>
    <row r="274" spans="1:2" x14ac:dyDescent="0.25">
      <c r="A274" s="34">
        <v>340608907</v>
      </c>
      <c r="B274" s="34">
        <v>0</v>
      </c>
    </row>
    <row r="275" spans="1:2" x14ac:dyDescent="0.25">
      <c r="A275" s="34">
        <v>191287133</v>
      </c>
      <c r="B275" s="34">
        <v>0</v>
      </c>
    </row>
    <row r="276" spans="1:2" x14ac:dyDescent="0.25">
      <c r="A276" s="34">
        <v>15482199</v>
      </c>
      <c r="B276" s="34">
        <v>0</v>
      </c>
    </row>
    <row r="277" spans="1:2" x14ac:dyDescent="0.25">
      <c r="A277" s="34">
        <v>15414637</v>
      </c>
      <c r="B277" s="34">
        <v>0</v>
      </c>
    </row>
    <row r="278" spans="1:2" x14ac:dyDescent="0.25">
      <c r="A278" s="34">
        <v>386604740</v>
      </c>
      <c r="B278" s="34">
        <v>0</v>
      </c>
    </row>
    <row r="279" spans="1:2" x14ac:dyDescent="0.25">
      <c r="A279" s="34">
        <v>386652703</v>
      </c>
      <c r="B279" s="34">
        <v>0</v>
      </c>
    </row>
    <row r="280" spans="1:2" x14ac:dyDescent="0.25">
      <c r="A280" s="34">
        <v>191495707</v>
      </c>
      <c r="B280" s="34">
        <v>0</v>
      </c>
    </row>
    <row r="281" spans="1:2" x14ac:dyDescent="0.25">
      <c r="A281" s="34">
        <v>17638610</v>
      </c>
      <c r="B281" s="34">
        <v>0</v>
      </c>
    </row>
    <row r="282" spans="1:2" x14ac:dyDescent="0.25">
      <c r="A282" s="34">
        <v>191492033</v>
      </c>
      <c r="B282" s="34">
        <v>0</v>
      </c>
    </row>
    <row r="283" spans="1:2" x14ac:dyDescent="0.25">
      <c r="A283" s="34">
        <v>21526963</v>
      </c>
      <c r="B283" s="34">
        <v>0</v>
      </c>
    </row>
    <row r="284" spans="1:2" x14ac:dyDescent="0.25">
      <c r="A284" s="34">
        <v>15970109</v>
      </c>
      <c r="B284" s="34">
        <v>0</v>
      </c>
    </row>
    <row r="285" spans="1:2" x14ac:dyDescent="0.25">
      <c r="A285" s="34">
        <v>144846821</v>
      </c>
      <c r="B285" s="34">
        <v>0</v>
      </c>
    </row>
    <row r="286" spans="1:2" x14ac:dyDescent="0.25">
      <c r="A286" s="34">
        <v>17637851</v>
      </c>
      <c r="B286" s="34">
        <v>0</v>
      </c>
    </row>
    <row r="287" spans="1:2" x14ac:dyDescent="0.25">
      <c r="A287" s="34">
        <v>144613121</v>
      </c>
      <c r="B287" s="34">
        <v>0</v>
      </c>
    </row>
    <row r="288" spans="1:2" x14ac:dyDescent="0.25">
      <c r="A288" s="34">
        <v>17637852</v>
      </c>
      <c r="B288" s="34">
        <v>0</v>
      </c>
    </row>
    <row r="289" spans="1:2" x14ac:dyDescent="0.25">
      <c r="A289" s="34">
        <v>386610013</v>
      </c>
      <c r="B289" s="34">
        <v>0</v>
      </c>
    </row>
    <row r="290" spans="1:2" x14ac:dyDescent="0.25">
      <c r="A290" s="34">
        <v>386644387</v>
      </c>
      <c r="B290" s="34">
        <v>0</v>
      </c>
    </row>
    <row r="291" spans="1:2" x14ac:dyDescent="0.25">
      <c r="A291" s="34">
        <v>386618630</v>
      </c>
      <c r="B291" s="34">
        <v>0</v>
      </c>
    </row>
    <row r="292" spans="1:2" x14ac:dyDescent="0.25">
      <c r="A292" s="34">
        <v>421894097</v>
      </c>
      <c r="B292" s="34">
        <v>0</v>
      </c>
    </row>
    <row r="293" spans="1:2" x14ac:dyDescent="0.25">
      <c r="A293" s="34">
        <v>15417827</v>
      </c>
      <c r="B293" s="34">
        <v>0</v>
      </c>
    </row>
    <row r="294" spans="1:2" x14ac:dyDescent="0.25">
      <c r="A294" s="34">
        <v>45333917</v>
      </c>
      <c r="B294" s="34">
        <v>0</v>
      </c>
    </row>
    <row r="295" spans="1:2" x14ac:dyDescent="0.25">
      <c r="A295" s="34">
        <v>144626237</v>
      </c>
      <c r="B295" s="34">
        <v>0</v>
      </c>
    </row>
    <row r="296" spans="1:2" x14ac:dyDescent="0.25">
      <c r="A296" s="34">
        <v>44760377</v>
      </c>
      <c r="B296" s="34">
        <v>0</v>
      </c>
    </row>
    <row r="297" spans="1:2" x14ac:dyDescent="0.25">
      <c r="A297" s="34">
        <v>139515827</v>
      </c>
      <c r="B297" s="34">
        <v>0</v>
      </c>
    </row>
    <row r="298" spans="1:2" x14ac:dyDescent="0.25">
      <c r="A298" s="34">
        <v>16041407</v>
      </c>
      <c r="B298" s="34">
        <v>0</v>
      </c>
    </row>
    <row r="299" spans="1:2" x14ac:dyDescent="0.25">
      <c r="A299" s="34">
        <v>120573587</v>
      </c>
      <c r="B299" s="34">
        <v>0</v>
      </c>
    </row>
    <row r="300" spans="1:2" x14ac:dyDescent="0.25">
      <c r="A300" s="34">
        <v>16038617</v>
      </c>
      <c r="B300" s="34">
        <v>0</v>
      </c>
    </row>
    <row r="301" spans="1:2" x14ac:dyDescent="0.25">
      <c r="A301" s="34">
        <v>15403157</v>
      </c>
      <c r="B301" s="34">
        <v>0</v>
      </c>
    </row>
    <row r="302" spans="1:2" x14ac:dyDescent="0.25">
      <c r="A302" s="34">
        <v>55550573</v>
      </c>
      <c r="B302" s="34">
        <v>0</v>
      </c>
    </row>
    <row r="303" spans="1:2" x14ac:dyDescent="0.25">
      <c r="A303" s="34">
        <v>16080733</v>
      </c>
      <c r="B303" s="34">
        <v>0</v>
      </c>
    </row>
    <row r="304" spans="1:2" x14ac:dyDescent="0.25">
      <c r="A304" s="34">
        <v>144534081</v>
      </c>
      <c r="B304" s="34">
        <v>0</v>
      </c>
    </row>
    <row r="305" spans="1:2" x14ac:dyDescent="0.25">
      <c r="A305" s="34">
        <v>25720627</v>
      </c>
      <c r="B305" s="34">
        <v>0</v>
      </c>
    </row>
    <row r="306" spans="1:2" x14ac:dyDescent="0.25">
      <c r="A306" s="34">
        <v>34775510</v>
      </c>
      <c r="B306" s="34">
        <v>0</v>
      </c>
    </row>
    <row r="307" spans="1:2" x14ac:dyDescent="0.25">
      <c r="A307" s="34">
        <v>113264205</v>
      </c>
      <c r="B307" s="34">
        <v>0</v>
      </c>
    </row>
    <row r="308" spans="1:2" x14ac:dyDescent="0.25">
      <c r="A308" s="34">
        <v>15632265</v>
      </c>
      <c r="B308" s="34">
        <v>0</v>
      </c>
    </row>
    <row r="309" spans="1:2" x14ac:dyDescent="0.25">
      <c r="A309" s="34">
        <v>44405865</v>
      </c>
      <c r="B309" s="34">
        <v>0</v>
      </c>
    </row>
    <row r="310" spans="1:2" x14ac:dyDescent="0.25">
      <c r="A310" s="34">
        <v>14975835</v>
      </c>
      <c r="B310" s="34">
        <v>0</v>
      </c>
    </row>
    <row r="311" spans="1:2" x14ac:dyDescent="0.25">
      <c r="A311" s="34">
        <v>27128175</v>
      </c>
      <c r="B311" s="34">
        <v>0</v>
      </c>
    </row>
    <row r="312" spans="1:2" x14ac:dyDescent="0.25">
      <c r="A312" s="34">
        <v>245106315</v>
      </c>
      <c r="B312" s="34">
        <v>0</v>
      </c>
    </row>
    <row r="313" spans="1:2" x14ac:dyDescent="0.25">
      <c r="A313" s="34">
        <v>16039815</v>
      </c>
      <c r="B313" s="34">
        <v>0</v>
      </c>
    </row>
    <row r="314" spans="1:2" x14ac:dyDescent="0.25">
      <c r="A314" s="34">
        <v>386645265</v>
      </c>
      <c r="B314" s="34">
        <v>0</v>
      </c>
    </row>
    <row r="315" spans="1:2" x14ac:dyDescent="0.25">
      <c r="A315" s="34">
        <v>67020285</v>
      </c>
      <c r="B315" s="34">
        <v>0</v>
      </c>
    </row>
    <row r="316" spans="1:2" x14ac:dyDescent="0.25">
      <c r="A316" s="34">
        <v>35798055</v>
      </c>
      <c r="B316" s="34">
        <v>0</v>
      </c>
    </row>
    <row r="317" spans="1:2" x14ac:dyDescent="0.25">
      <c r="A317" s="34">
        <v>38017095</v>
      </c>
      <c r="B317" s="34">
        <v>0</v>
      </c>
    </row>
    <row r="318" spans="1:2" x14ac:dyDescent="0.25">
      <c r="A318" s="34">
        <v>15403155</v>
      </c>
      <c r="B318" s="34">
        <v>0</v>
      </c>
    </row>
    <row r="319" spans="1:2" x14ac:dyDescent="0.25">
      <c r="A319" s="34">
        <v>113263125</v>
      </c>
      <c r="B319" s="34">
        <v>0</v>
      </c>
    </row>
    <row r="320" spans="1:2" x14ac:dyDescent="0.25">
      <c r="A320" s="34">
        <v>75589906</v>
      </c>
      <c r="B320" s="34">
        <v>0</v>
      </c>
    </row>
    <row r="321" spans="1:2" x14ac:dyDescent="0.25">
      <c r="A321" s="34">
        <v>15403156</v>
      </c>
      <c r="B321" s="34">
        <v>0</v>
      </c>
    </row>
    <row r="322" spans="1:2" x14ac:dyDescent="0.25">
      <c r="A322" s="34">
        <v>35696776</v>
      </c>
      <c r="B322" s="34">
        <v>0</v>
      </c>
    </row>
    <row r="323" spans="1:2" x14ac:dyDescent="0.25">
      <c r="A323" s="34">
        <v>44405866</v>
      </c>
      <c r="B323" s="34">
        <v>0</v>
      </c>
    </row>
    <row r="324" spans="1:2" x14ac:dyDescent="0.25">
      <c r="A324" s="34">
        <v>15420826</v>
      </c>
      <c r="B324" s="34">
        <v>0</v>
      </c>
    </row>
    <row r="325" spans="1:2" x14ac:dyDescent="0.25">
      <c r="A325" s="34">
        <v>48947083</v>
      </c>
      <c r="B325" s="34">
        <v>0</v>
      </c>
    </row>
    <row r="326" spans="1:2" x14ac:dyDescent="0.25">
      <c r="A326" s="34">
        <v>15420969</v>
      </c>
      <c r="B326" s="34">
        <v>0</v>
      </c>
    </row>
    <row r="327" spans="1:2" x14ac:dyDescent="0.25">
      <c r="A327" s="34">
        <v>191277149</v>
      </c>
      <c r="B327" s="34">
        <v>0</v>
      </c>
    </row>
    <row r="328" spans="1:2" x14ac:dyDescent="0.25">
      <c r="A328" s="34">
        <v>15943356</v>
      </c>
      <c r="B328" s="34">
        <v>0</v>
      </c>
    </row>
    <row r="329" spans="1:2" x14ac:dyDescent="0.25">
      <c r="A329" s="34">
        <v>77490666</v>
      </c>
      <c r="B329" s="34">
        <v>0</v>
      </c>
    </row>
    <row r="330" spans="1:2" x14ac:dyDescent="0.25">
      <c r="A330" s="34">
        <v>15647886</v>
      </c>
      <c r="B330" s="34">
        <v>0</v>
      </c>
    </row>
    <row r="331" spans="1:2" x14ac:dyDescent="0.25">
      <c r="A331" s="34">
        <v>54391266</v>
      </c>
      <c r="B331" s="34">
        <v>0</v>
      </c>
    </row>
    <row r="332" spans="1:2" x14ac:dyDescent="0.25">
      <c r="A332" s="34">
        <v>55552498</v>
      </c>
      <c r="B332" s="34">
        <v>0</v>
      </c>
    </row>
    <row r="333" spans="1:2" x14ac:dyDescent="0.25">
      <c r="A333" s="34">
        <v>113255154</v>
      </c>
      <c r="B333" s="34">
        <v>0</v>
      </c>
    </row>
    <row r="334" spans="1:2" x14ac:dyDescent="0.25">
      <c r="A334" s="34">
        <v>17390250</v>
      </c>
      <c r="B334" s="34">
        <v>0</v>
      </c>
    </row>
    <row r="335" spans="1:2" x14ac:dyDescent="0.25">
      <c r="A335" s="34">
        <v>43848450</v>
      </c>
      <c r="B335" s="34">
        <v>0</v>
      </c>
    </row>
    <row r="336" spans="1:2" x14ac:dyDescent="0.25">
      <c r="A336" s="34">
        <v>138785550</v>
      </c>
      <c r="B336" s="34">
        <v>0</v>
      </c>
    </row>
    <row r="337" spans="1:2" x14ac:dyDescent="0.25">
      <c r="A337" s="34">
        <v>43862580</v>
      </c>
      <c r="B337" s="34">
        <v>0</v>
      </c>
    </row>
    <row r="338" spans="1:2" x14ac:dyDescent="0.25">
      <c r="A338" s="34">
        <v>17638200</v>
      </c>
      <c r="B338" s="34">
        <v>0</v>
      </c>
    </row>
    <row r="339" spans="1:2" x14ac:dyDescent="0.25">
      <c r="A339" s="34">
        <v>15916950</v>
      </c>
      <c r="B339" s="34">
        <v>0</v>
      </c>
    </row>
    <row r="340" spans="1:2" x14ac:dyDescent="0.25">
      <c r="A340" s="34">
        <v>35704260</v>
      </c>
      <c r="B340" s="34">
        <v>0</v>
      </c>
    </row>
    <row r="341" spans="1:2" x14ac:dyDescent="0.25">
      <c r="A341" s="34">
        <v>63753810</v>
      </c>
      <c r="B341" s="34">
        <v>0</v>
      </c>
    </row>
    <row r="342" spans="1:2" x14ac:dyDescent="0.25">
      <c r="A342" s="34">
        <v>63750180</v>
      </c>
      <c r="B342" s="34">
        <v>0</v>
      </c>
    </row>
    <row r="343" spans="1:2" x14ac:dyDescent="0.25">
      <c r="A343" s="34">
        <v>16687560</v>
      </c>
      <c r="B343" s="34">
        <v>0</v>
      </c>
    </row>
    <row r="344" spans="1:2" x14ac:dyDescent="0.25">
      <c r="A344" s="34">
        <v>35678606</v>
      </c>
      <c r="B344" s="34">
        <v>0</v>
      </c>
    </row>
    <row r="345" spans="1:2" x14ac:dyDescent="0.25">
      <c r="A345" s="34">
        <v>17390249</v>
      </c>
      <c r="B345" s="34">
        <v>0</v>
      </c>
    </row>
    <row r="346" spans="1:2" x14ac:dyDescent="0.25">
      <c r="A346" s="34">
        <v>44652688</v>
      </c>
      <c r="B346" s="34">
        <v>0</v>
      </c>
    </row>
    <row r="347" spans="1:2" x14ac:dyDescent="0.25">
      <c r="A347" s="34">
        <v>82379064</v>
      </c>
      <c r="B347" s="34">
        <v>0</v>
      </c>
    </row>
    <row r="348" spans="1:2" x14ac:dyDescent="0.25">
      <c r="A348" s="34">
        <v>16074613</v>
      </c>
      <c r="B348" s="34">
        <v>0</v>
      </c>
    </row>
    <row r="349" spans="1:2" x14ac:dyDescent="0.25">
      <c r="A349" s="34">
        <v>386643759</v>
      </c>
      <c r="B349" s="34">
        <v>0</v>
      </c>
    </row>
    <row r="350" spans="1:2" x14ac:dyDescent="0.25">
      <c r="A350" s="34">
        <v>26141939</v>
      </c>
      <c r="B350" s="34">
        <v>0</v>
      </c>
    </row>
    <row r="351" spans="1:2" x14ac:dyDescent="0.25">
      <c r="A351" s="34">
        <v>17638615</v>
      </c>
      <c r="B351" s="34">
        <v>0</v>
      </c>
    </row>
    <row r="352" spans="1:2" x14ac:dyDescent="0.25">
      <c r="A352" s="34">
        <v>195312055</v>
      </c>
      <c r="B352" s="34">
        <v>0</v>
      </c>
    </row>
    <row r="353" spans="1:2" x14ac:dyDescent="0.25">
      <c r="A353" s="34">
        <v>46499245</v>
      </c>
      <c r="B353" s="34">
        <v>0</v>
      </c>
    </row>
    <row r="354" spans="1:2" x14ac:dyDescent="0.25">
      <c r="A354" s="34">
        <v>35668225</v>
      </c>
      <c r="B354" s="34">
        <v>0</v>
      </c>
    </row>
    <row r="355" spans="1:2" x14ac:dyDescent="0.25">
      <c r="A355" s="34">
        <v>59161825</v>
      </c>
      <c r="B355" s="34">
        <v>0</v>
      </c>
    </row>
    <row r="356" spans="1:2" x14ac:dyDescent="0.25">
      <c r="A356" s="34">
        <v>55616365</v>
      </c>
      <c r="B356" s="34">
        <v>0</v>
      </c>
    </row>
    <row r="357" spans="1:2" x14ac:dyDescent="0.25">
      <c r="A357" s="34">
        <v>262413778</v>
      </c>
      <c r="B357" s="34">
        <v>0</v>
      </c>
    </row>
    <row r="358" spans="1:2" x14ac:dyDescent="0.25">
      <c r="A358" s="34">
        <v>293440824</v>
      </c>
      <c r="B358" s="34">
        <v>0</v>
      </c>
    </row>
    <row r="359" spans="1:2" x14ac:dyDescent="0.25">
      <c r="A359" s="34">
        <v>15968894</v>
      </c>
      <c r="B359" s="34">
        <v>0</v>
      </c>
    </row>
    <row r="360" spans="1:2" x14ac:dyDescent="0.25">
      <c r="A360" s="34">
        <v>191284196</v>
      </c>
      <c r="B360" s="34">
        <v>0</v>
      </c>
    </row>
    <row r="361" spans="1:2" x14ac:dyDescent="0.25">
      <c r="A361" s="34">
        <v>17638199</v>
      </c>
      <c r="B361" s="34">
        <v>0</v>
      </c>
    </row>
    <row r="362" spans="1:2" x14ac:dyDescent="0.25">
      <c r="A362" s="34">
        <v>16687434</v>
      </c>
      <c r="B362" s="34">
        <v>0</v>
      </c>
    </row>
    <row r="363" spans="1:2" x14ac:dyDescent="0.25">
      <c r="A363" s="34">
        <v>18935234</v>
      </c>
      <c r="B363" s="34">
        <v>0</v>
      </c>
    </row>
    <row r="364" spans="1:2" x14ac:dyDescent="0.25">
      <c r="A364" s="34">
        <v>27124796</v>
      </c>
      <c r="B364" s="34">
        <v>0</v>
      </c>
    </row>
    <row r="365" spans="1:2" x14ac:dyDescent="0.25">
      <c r="A365" s="34">
        <v>15632263</v>
      </c>
      <c r="B365" s="34">
        <v>0</v>
      </c>
    </row>
    <row r="366" spans="1:2" x14ac:dyDescent="0.25">
      <c r="A366" s="34">
        <v>15645410</v>
      </c>
      <c r="B366" s="34">
        <v>0</v>
      </c>
    </row>
    <row r="367" spans="1:2" x14ac:dyDescent="0.25">
      <c r="A367" s="34">
        <v>139623028</v>
      </c>
      <c r="B367" s="34">
        <v>0</v>
      </c>
    </row>
    <row r="368" spans="1:2" x14ac:dyDescent="0.25">
      <c r="A368" s="34">
        <v>75577404</v>
      </c>
      <c r="B368" s="34">
        <v>0</v>
      </c>
    </row>
    <row r="369" spans="1:2" x14ac:dyDescent="0.25">
      <c r="A369" s="34">
        <v>144846829</v>
      </c>
      <c r="B369" s="34">
        <v>0</v>
      </c>
    </row>
    <row r="370" spans="1:2" x14ac:dyDescent="0.25">
      <c r="A370" s="34">
        <v>191477929</v>
      </c>
      <c r="B370" s="34">
        <v>0</v>
      </c>
    </row>
    <row r="371" spans="1:2" x14ac:dyDescent="0.25">
      <c r="A371" s="34">
        <v>35689909</v>
      </c>
      <c r="B371" s="34">
        <v>0</v>
      </c>
    </row>
    <row r="372" spans="1:2" x14ac:dyDescent="0.25">
      <c r="A372" s="34">
        <v>113269759</v>
      </c>
      <c r="B372" s="34">
        <v>0</v>
      </c>
    </row>
    <row r="373" spans="1:2" x14ac:dyDescent="0.25">
      <c r="A373" s="34">
        <v>17391619</v>
      </c>
      <c r="B373" s="34">
        <v>0</v>
      </c>
    </row>
    <row r="374" spans="1:2" x14ac:dyDescent="0.25">
      <c r="A374" s="34">
        <v>42850189</v>
      </c>
      <c r="B374" s="34">
        <v>0</v>
      </c>
    </row>
    <row r="375" spans="1:2" x14ac:dyDescent="0.25">
      <c r="A375" s="34">
        <v>35901499</v>
      </c>
      <c r="B375" s="34">
        <v>0</v>
      </c>
    </row>
    <row r="376" spans="1:2" x14ac:dyDescent="0.25">
      <c r="A376" s="34">
        <v>386647729</v>
      </c>
      <c r="B376" s="34">
        <v>0</v>
      </c>
    </row>
    <row r="377" spans="1:2" x14ac:dyDescent="0.25">
      <c r="A377" s="34">
        <v>44760379</v>
      </c>
      <c r="B377" s="34">
        <v>0</v>
      </c>
    </row>
    <row r="378" spans="1:2" x14ac:dyDescent="0.25">
      <c r="A378" s="34">
        <v>15407913</v>
      </c>
      <c r="B378" s="34">
        <v>0</v>
      </c>
    </row>
    <row r="379" spans="1:2" x14ac:dyDescent="0.25">
      <c r="A379" s="34">
        <v>138768363</v>
      </c>
      <c r="B379" s="34">
        <v>0</v>
      </c>
    </row>
    <row r="380" spans="1:2" x14ac:dyDescent="0.25">
      <c r="A380" s="34">
        <v>50010573</v>
      </c>
      <c r="B380" s="34">
        <v>0</v>
      </c>
    </row>
    <row r="381" spans="1:2" x14ac:dyDescent="0.25">
      <c r="A381" s="34">
        <v>44674863</v>
      </c>
      <c r="B381" s="34">
        <v>0</v>
      </c>
    </row>
    <row r="382" spans="1:2" x14ac:dyDescent="0.25">
      <c r="A382" s="34">
        <v>16191993</v>
      </c>
      <c r="B382" s="34">
        <v>0</v>
      </c>
    </row>
    <row r="383" spans="1:2" x14ac:dyDescent="0.25">
      <c r="A383" s="34">
        <v>15916353</v>
      </c>
      <c r="B383" s="34">
        <v>0</v>
      </c>
    </row>
    <row r="384" spans="1:2" x14ac:dyDescent="0.25">
      <c r="A384" s="34">
        <v>15918033</v>
      </c>
      <c r="B384" s="34">
        <v>0</v>
      </c>
    </row>
    <row r="385" spans="1:2" x14ac:dyDescent="0.25">
      <c r="A385" s="34">
        <v>139626333</v>
      </c>
      <c r="B385" s="34">
        <v>0</v>
      </c>
    </row>
    <row r="386" spans="1:2" x14ac:dyDescent="0.25">
      <c r="A386" s="34">
        <v>113183223</v>
      </c>
      <c r="B386" s="34">
        <v>0</v>
      </c>
    </row>
    <row r="387" spans="1:2" x14ac:dyDescent="0.25">
      <c r="A387" s="34">
        <v>44669279</v>
      </c>
      <c r="B387" s="34">
        <v>0</v>
      </c>
    </row>
    <row r="388" spans="1:2" x14ac:dyDescent="0.25">
      <c r="A388" s="34">
        <v>15914698</v>
      </c>
      <c r="B388" s="34">
        <v>0</v>
      </c>
    </row>
    <row r="389" spans="1:2" x14ac:dyDescent="0.25">
      <c r="A389" s="34">
        <v>138785304</v>
      </c>
      <c r="B389" s="34">
        <v>0</v>
      </c>
    </row>
    <row r="390" spans="1:2" x14ac:dyDescent="0.25">
      <c r="A390" s="34">
        <v>15632264</v>
      </c>
      <c r="B390" s="34">
        <v>0</v>
      </c>
    </row>
    <row r="391" spans="1:2" x14ac:dyDescent="0.25">
      <c r="A391" s="34">
        <v>63750179</v>
      </c>
      <c r="B391" s="34">
        <v>0</v>
      </c>
    </row>
    <row r="392" spans="1:2" x14ac:dyDescent="0.25">
      <c r="A392" s="34">
        <v>16049608</v>
      </c>
      <c r="B392" s="34">
        <v>0</v>
      </c>
    </row>
    <row r="393" spans="1:2" x14ac:dyDescent="0.25">
      <c r="A393" s="34">
        <v>33197294</v>
      </c>
      <c r="B393" s="34">
        <v>0</v>
      </c>
    </row>
    <row r="394" spans="1:2" x14ac:dyDescent="0.25">
      <c r="A394" s="34">
        <v>55893926</v>
      </c>
      <c r="B394" s="34">
        <v>0</v>
      </c>
    </row>
    <row r="395" spans="1:2" x14ac:dyDescent="0.25">
      <c r="A395" s="34">
        <v>26299169</v>
      </c>
      <c r="B395" s="34">
        <v>0</v>
      </c>
    </row>
    <row r="396" spans="1:2" x14ac:dyDescent="0.25">
      <c r="A396" s="34">
        <v>35912938</v>
      </c>
      <c r="B396" s="34">
        <v>0</v>
      </c>
    </row>
    <row r="397" spans="1:2" x14ac:dyDescent="0.25">
      <c r="A397" s="34">
        <v>113271954</v>
      </c>
      <c r="B397" s="34">
        <v>0</v>
      </c>
    </row>
    <row r="398" spans="1:2" x14ac:dyDescent="0.25">
      <c r="A398" s="34">
        <v>138016544</v>
      </c>
      <c r="B398" s="34">
        <v>0</v>
      </c>
    </row>
    <row r="399" spans="1:2" x14ac:dyDescent="0.25">
      <c r="A399" s="34">
        <v>44655269</v>
      </c>
      <c r="B399" s="34">
        <v>0</v>
      </c>
    </row>
    <row r="400" spans="1:2" x14ac:dyDescent="0.25">
      <c r="A400" s="34">
        <v>55615558</v>
      </c>
      <c r="B400" s="34">
        <v>0</v>
      </c>
    </row>
    <row r="401" spans="1:2" x14ac:dyDescent="0.25">
      <c r="A401" s="34">
        <v>15680754</v>
      </c>
      <c r="B401" s="34">
        <v>0</v>
      </c>
    </row>
    <row r="402" spans="1:2" x14ac:dyDescent="0.25">
      <c r="A402" s="34">
        <v>47665394</v>
      </c>
      <c r="B402" s="34">
        <v>0</v>
      </c>
    </row>
    <row r="403" spans="1:2" x14ac:dyDescent="0.25">
      <c r="A403" s="34">
        <v>35677199</v>
      </c>
      <c r="B403" s="34">
        <v>0</v>
      </c>
    </row>
    <row r="404" spans="1:2" x14ac:dyDescent="0.25">
      <c r="A404" s="34">
        <v>195308188</v>
      </c>
      <c r="B404" s="34">
        <v>0</v>
      </c>
    </row>
    <row r="405" spans="1:2" x14ac:dyDescent="0.25">
      <c r="A405" s="34">
        <v>17638614</v>
      </c>
      <c r="B405" s="34">
        <v>0</v>
      </c>
    </row>
    <row r="406" spans="1:2" x14ac:dyDescent="0.25">
      <c r="A406" s="34">
        <v>42204674</v>
      </c>
      <c r="B406" s="34">
        <v>0</v>
      </c>
    </row>
    <row r="407" spans="1:2" x14ac:dyDescent="0.25">
      <c r="A407" s="34">
        <v>17390251</v>
      </c>
      <c r="B407" s="34">
        <v>0</v>
      </c>
    </row>
    <row r="408" spans="1:2" x14ac:dyDescent="0.25">
      <c r="A408" s="34">
        <v>55879141</v>
      </c>
      <c r="B408" s="34">
        <v>0</v>
      </c>
    </row>
    <row r="409" spans="1:2" x14ac:dyDescent="0.25">
      <c r="A409" s="34">
        <v>64032841</v>
      </c>
      <c r="B409" s="34">
        <v>0</v>
      </c>
    </row>
    <row r="410" spans="1:2" x14ac:dyDescent="0.25">
      <c r="A410" s="34">
        <v>16191151</v>
      </c>
      <c r="B410" s="34">
        <v>0</v>
      </c>
    </row>
    <row r="411" spans="1:2" x14ac:dyDescent="0.25">
      <c r="A411" s="34">
        <v>35701921</v>
      </c>
      <c r="B411" s="34">
        <v>0</v>
      </c>
    </row>
    <row r="412" spans="1:2" x14ac:dyDescent="0.25">
      <c r="A412" s="34">
        <v>139627111</v>
      </c>
      <c r="B412" s="34">
        <v>0</v>
      </c>
    </row>
    <row r="413" spans="1:2" x14ac:dyDescent="0.25">
      <c r="A413" s="34">
        <v>139531261</v>
      </c>
      <c r="B413" s="34">
        <v>0</v>
      </c>
    </row>
    <row r="414" spans="1:2" x14ac:dyDescent="0.25">
      <c r="A414" s="34">
        <v>63750181</v>
      </c>
      <c r="B414" s="34">
        <v>0</v>
      </c>
    </row>
    <row r="415" spans="1:2" x14ac:dyDescent="0.25">
      <c r="A415" s="34">
        <v>25931791</v>
      </c>
      <c r="B415" s="34">
        <v>0</v>
      </c>
    </row>
    <row r="416" spans="1:2" x14ac:dyDescent="0.25">
      <c r="A416" s="34">
        <v>17638681</v>
      </c>
      <c r="B416" s="34">
        <v>0</v>
      </c>
    </row>
    <row r="417" spans="1:2" x14ac:dyDescent="0.25">
      <c r="A417" s="34">
        <v>14820241</v>
      </c>
      <c r="B417" s="34">
        <v>0</v>
      </c>
    </row>
    <row r="418" spans="1:2" x14ac:dyDescent="0.25">
      <c r="A418" s="34">
        <v>75561931</v>
      </c>
      <c r="B418" s="34">
        <v>0</v>
      </c>
    </row>
    <row r="419" spans="1:2" x14ac:dyDescent="0.25">
      <c r="A419" s="34">
        <v>195268441</v>
      </c>
      <c r="B419" s="34">
        <v>0</v>
      </c>
    </row>
    <row r="420" spans="1:2" x14ac:dyDescent="0.25">
      <c r="A420" s="34">
        <v>17638081</v>
      </c>
      <c r="B420" s="34">
        <v>0</v>
      </c>
    </row>
    <row r="421" spans="1:2" x14ac:dyDescent="0.25">
      <c r="A421" s="34">
        <v>14976198</v>
      </c>
      <c r="B421" s="34">
        <v>0</v>
      </c>
    </row>
    <row r="422" spans="1:2" x14ac:dyDescent="0.25">
      <c r="A422" s="34">
        <v>17638198</v>
      </c>
      <c r="B422" s="34">
        <v>0</v>
      </c>
    </row>
    <row r="423" spans="1:2" x14ac:dyDescent="0.25">
      <c r="A423" s="34">
        <v>14816018</v>
      </c>
      <c r="B423" s="34">
        <v>0</v>
      </c>
    </row>
    <row r="424" spans="1:2" x14ac:dyDescent="0.25">
      <c r="A424" s="34">
        <v>42203451</v>
      </c>
      <c r="B424" s="34">
        <v>0</v>
      </c>
    </row>
    <row r="425" spans="1:2" x14ac:dyDescent="0.25">
      <c r="A425" s="34">
        <v>43848448</v>
      </c>
      <c r="B425" s="34">
        <v>0</v>
      </c>
    </row>
    <row r="426" spans="1:2" x14ac:dyDescent="0.25">
      <c r="A426" s="34">
        <v>15646464</v>
      </c>
      <c r="B426" s="34">
        <v>0</v>
      </c>
    </row>
    <row r="427" spans="1:2" x14ac:dyDescent="0.25">
      <c r="A427" s="34">
        <v>191279324</v>
      </c>
      <c r="B427" s="34">
        <v>0</v>
      </c>
    </row>
    <row r="428" spans="1:2" x14ac:dyDescent="0.25">
      <c r="A428" s="34">
        <v>195263636</v>
      </c>
      <c r="B428" s="34">
        <v>0</v>
      </c>
    </row>
    <row r="429" spans="1:2" x14ac:dyDescent="0.25">
      <c r="A429" s="34">
        <v>44757568</v>
      </c>
      <c r="B429" s="34">
        <v>0</v>
      </c>
    </row>
    <row r="430" spans="1:2" x14ac:dyDescent="0.25">
      <c r="A430" s="34">
        <v>15420608</v>
      </c>
      <c r="B430" s="34">
        <v>0</v>
      </c>
    </row>
    <row r="431" spans="1:2" x14ac:dyDescent="0.25">
      <c r="A431" s="34">
        <v>19241601</v>
      </c>
      <c r="B431" s="34">
        <v>0</v>
      </c>
    </row>
    <row r="432" spans="1:2" x14ac:dyDescent="0.25">
      <c r="A432" s="34">
        <v>43848446</v>
      </c>
      <c r="B432" s="34">
        <v>0</v>
      </c>
    </row>
    <row r="433" spans="1:2" x14ac:dyDescent="0.25">
      <c r="A433" s="34">
        <v>65574048</v>
      </c>
      <c r="B433" s="34">
        <v>0</v>
      </c>
    </row>
    <row r="434" spans="1:2" x14ac:dyDescent="0.25">
      <c r="A434" s="34">
        <v>17390248</v>
      </c>
      <c r="B434" s="34">
        <v>0</v>
      </c>
    </row>
    <row r="435" spans="1:2" x14ac:dyDescent="0.25">
      <c r="A435" s="34">
        <v>35798054</v>
      </c>
      <c r="B435" s="34">
        <v>0</v>
      </c>
    </row>
    <row r="436" spans="1:2" x14ac:dyDescent="0.25">
      <c r="A436" s="34">
        <v>15404268</v>
      </c>
      <c r="B436" s="34">
        <v>0</v>
      </c>
    </row>
    <row r="437" spans="1:2" x14ac:dyDescent="0.25">
      <c r="A437" s="34">
        <v>63750178</v>
      </c>
      <c r="B437" s="34">
        <v>0</v>
      </c>
    </row>
    <row r="438" spans="1:2" x14ac:dyDescent="0.25">
      <c r="A438" s="34">
        <v>77244818</v>
      </c>
      <c r="B438" s="34">
        <v>0</v>
      </c>
    </row>
    <row r="439" spans="1:2" x14ac:dyDescent="0.25">
      <c r="A439" s="34">
        <v>75569511</v>
      </c>
      <c r="B439" s="34">
        <v>0</v>
      </c>
    </row>
    <row r="440" spans="1:2" x14ac:dyDescent="0.25">
      <c r="A440" s="34">
        <v>16017926</v>
      </c>
      <c r="B440" s="34">
        <v>0</v>
      </c>
    </row>
    <row r="441" spans="1:2" x14ac:dyDescent="0.25">
      <c r="A441" s="34">
        <v>43925182</v>
      </c>
      <c r="B441" s="34">
        <v>0</v>
      </c>
    </row>
    <row r="442" spans="1:2" x14ac:dyDescent="0.25">
      <c r="A442" s="34">
        <v>15717848</v>
      </c>
      <c r="B442" s="34">
        <v>0</v>
      </c>
    </row>
    <row r="443" spans="1:2" x14ac:dyDescent="0.25">
      <c r="A443" s="34">
        <v>296839064</v>
      </c>
      <c r="B443" s="34">
        <v>0</v>
      </c>
    </row>
    <row r="444" spans="1:2" x14ac:dyDescent="0.25">
      <c r="A444" s="34">
        <v>15949625</v>
      </c>
      <c r="B444" s="34">
        <v>0</v>
      </c>
    </row>
    <row r="445" spans="1:2" x14ac:dyDescent="0.25">
      <c r="A445" s="34">
        <v>44760378</v>
      </c>
      <c r="B445" s="34">
        <v>0</v>
      </c>
    </row>
    <row r="446" spans="1:2" x14ac:dyDescent="0.25">
      <c r="A446" s="34">
        <v>191996722</v>
      </c>
      <c r="B446" s="34">
        <v>0</v>
      </c>
    </row>
    <row r="447" spans="1:2" x14ac:dyDescent="0.25">
      <c r="A447" s="34">
        <v>25609838</v>
      </c>
      <c r="B447" s="34">
        <v>0</v>
      </c>
    </row>
    <row r="448" spans="1:2" x14ac:dyDescent="0.25">
      <c r="A448" s="34">
        <v>44744631</v>
      </c>
      <c r="B448" s="34">
        <v>0</v>
      </c>
    </row>
    <row r="449" spans="1:2" x14ac:dyDescent="0.25">
      <c r="A449" s="34">
        <v>41914925</v>
      </c>
      <c r="B449" s="34">
        <v>0</v>
      </c>
    </row>
    <row r="450" spans="1:2" x14ac:dyDescent="0.25">
      <c r="A450" s="34">
        <v>21675682</v>
      </c>
      <c r="B450" s="34">
        <v>0</v>
      </c>
    </row>
    <row r="451" spans="1:2" x14ac:dyDescent="0.25">
      <c r="A451" s="34">
        <v>44588924</v>
      </c>
      <c r="B451" s="34">
        <v>0</v>
      </c>
    </row>
    <row r="452" spans="1:2" x14ac:dyDescent="0.25">
      <c r="A452" s="34">
        <v>77490665</v>
      </c>
      <c r="B452" s="34">
        <v>0</v>
      </c>
    </row>
    <row r="453" spans="1:2" x14ac:dyDescent="0.25">
      <c r="A453" s="34">
        <v>144529248</v>
      </c>
      <c r="B453" s="34">
        <v>0</v>
      </c>
    </row>
    <row r="454" spans="1:2" x14ac:dyDescent="0.25">
      <c r="A454" s="34">
        <v>44825002</v>
      </c>
      <c r="B454" s="34">
        <v>0</v>
      </c>
    </row>
    <row r="455" spans="1:2" x14ac:dyDescent="0.25">
      <c r="A455" s="34">
        <v>42107168</v>
      </c>
      <c r="B455" s="34">
        <v>0</v>
      </c>
    </row>
    <row r="456" spans="1:2" x14ac:dyDescent="0.25">
      <c r="A456" s="34">
        <v>15416615</v>
      </c>
      <c r="B456" s="34">
        <v>0</v>
      </c>
    </row>
    <row r="457" spans="1:2" x14ac:dyDescent="0.25">
      <c r="A457" s="34">
        <v>17638197</v>
      </c>
      <c r="B457" s="34">
        <v>0</v>
      </c>
    </row>
    <row r="458" spans="1:2" x14ac:dyDescent="0.25">
      <c r="A458" s="34">
        <v>386618127</v>
      </c>
      <c r="B458" s="34">
        <v>0</v>
      </c>
    </row>
    <row r="459" spans="1:2" x14ac:dyDescent="0.25">
      <c r="A459" s="34">
        <v>16191177</v>
      </c>
      <c r="B459" s="34">
        <v>0</v>
      </c>
    </row>
    <row r="460" spans="1:2" x14ac:dyDescent="0.25">
      <c r="A460" s="34">
        <v>16049607</v>
      </c>
      <c r="B460" s="34">
        <v>0</v>
      </c>
    </row>
    <row r="461" spans="1:2" x14ac:dyDescent="0.25">
      <c r="A461" s="34">
        <v>17390247</v>
      </c>
      <c r="B461" s="34">
        <v>0</v>
      </c>
    </row>
    <row r="462" spans="1:2" x14ac:dyDescent="0.25">
      <c r="A462" s="34">
        <v>45274167</v>
      </c>
      <c r="B462" s="34">
        <v>0</v>
      </c>
    </row>
    <row r="463" spans="1:2" x14ac:dyDescent="0.25">
      <c r="A463" s="34">
        <v>195286647</v>
      </c>
      <c r="B463" s="34">
        <v>0</v>
      </c>
    </row>
    <row r="464" spans="1:2" x14ac:dyDescent="0.25">
      <c r="A464" s="34">
        <v>35434077</v>
      </c>
      <c r="B464" s="34">
        <v>0</v>
      </c>
    </row>
    <row r="465" spans="1:2" x14ac:dyDescent="0.25">
      <c r="A465" s="34">
        <v>12696335</v>
      </c>
      <c r="B465" s="34">
        <v>10700326</v>
      </c>
    </row>
    <row r="466" spans="1:2" x14ac:dyDescent="0.25">
      <c r="A466" s="34">
        <v>170208220</v>
      </c>
      <c r="B466" s="34">
        <v>9505722</v>
      </c>
    </row>
    <row r="467" spans="1:2" x14ac:dyDescent="0.25">
      <c r="A467" s="34">
        <v>14640727</v>
      </c>
      <c r="B467" s="34">
        <v>6301951</v>
      </c>
    </row>
    <row r="468" spans="1:2" x14ac:dyDescent="0.25">
      <c r="A468" s="34">
        <v>12454978</v>
      </c>
      <c r="B468" s="34">
        <v>4966072</v>
      </c>
    </row>
    <row r="469" spans="1:2" x14ac:dyDescent="0.25">
      <c r="A469" s="34">
        <v>12696237</v>
      </c>
      <c r="B469" s="34">
        <v>4843106</v>
      </c>
    </row>
    <row r="470" spans="1:2" x14ac:dyDescent="0.25">
      <c r="A470" s="34">
        <v>43484528</v>
      </c>
      <c r="B470" s="34">
        <v>4603273</v>
      </c>
    </row>
    <row r="471" spans="1:2" x14ac:dyDescent="0.25">
      <c r="A471" s="34">
        <v>12887238</v>
      </c>
      <c r="B471" s="34">
        <v>4481383</v>
      </c>
    </row>
    <row r="472" spans="1:2" x14ac:dyDescent="0.25">
      <c r="A472" s="34">
        <v>246713831</v>
      </c>
      <c r="B472" s="34">
        <v>4206781</v>
      </c>
    </row>
    <row r="473" spans="1:2" x14ac:dyDescent="0.25">
      <c r="A473" s="34">
        <v>145679272</v>
      </c>
      <c r="B473" s="34">
        <v>3751074</v>
      </c>
    </row>
    <row r="474" spans="1:2" x14ac:dyDescent="0.25">
      <c r="A474" s="34">
        <v>19088151</v>
      </c>
      <c r="B474" s="34">
        <v>2657337</v>
      </c>
    </row>
    <row r="475" spans="1:2" x14ac:dyDescent="0.25">
      <c r="A475" s="34">
        <v>14504537</v>
      </c>
      <c r="B475" s="34">
        <v>2586286</v>
      </c>
    </row>
    <row r="476" spans="1:2" x14ac:dyDescent="0.25">
      <c r="A476" s="34">
        <v>14071105</v>
      </c>
      <c r="B476" s="34">
        <v>2405494</v>
      </c>
    </row>
    <row r="477" spans="1:2" x14ac:dyDescent="0.25">
      <c r="A477" s="34">
        <v>145679270</v>
      </c>
      <c r="B477" s="34">
        <v>2306876</v>
      </c>
    </row>
    <row r="478" spans="1:2" x14ac:dyDescent="0.25">
      <c r="A478" s="34">
        <v>13726920</v>
      </c>
      <c r="B478" s="34">
        <v>2168616</v>
      </c>
    </row>
    <row r="479" spans="1:2" x14ac:dyDescent="0.25">
      <c r="A479" s="34">
        <v>14069597</v>
      </c>
      <c r="B479" s="34">
        <v>2137775</v>
      </c>
    </row>
    <row r="480" spans="1:2" x14ac:dyDescent="0.25">
      <c r="A480" s="34">
        <v>348231697</v>
      </c>
      <c r="B480" s="34">
        <v>1984678</v>
      </c>
    </row>
    <row r="481" spans="1:2" x14ac:dyDescent="0.25">
      <c r="A481" s="34">
        <v>19001330</v>
      </c>
      <c r="B481" s="34">
        <v>1726402</v>
      </c>
    </row>
    <row r="482" spans="1:2" x14ac:dyDescent="0.25">
      <c r="A482" s="34">
        <v>325129903</v>
      </c>
      <c r="B482" s="34">
        <v>1638869</v>
      </c>
    </row>
    <row r="483" spans="1:2" x14ac:dyDescent="0.25">
      <c r="A483" s="34">
        <v>243184361</v>
      </c>
      <c r="B483" s="34">
        <v>1598735</v>
      </c>
    </row>
    <row r="484" spans="1:2" x14ac:dyDescent="0.25">
      <c r="A484" s="34">
        <v>144510357</v>
      </c>
      <c r="B484" s="34">
        <v>1581388</v>
      </c>
    </row>
    <row r="485" spans="1:2" x14ac:dyDescent="0.25">
      <c r="A485" s="34">
        <v>450885423</v>
      </c>
      <c r="B485" s="34">
        <v>1426046</v>
      </c>
    </row>
    <row r="486" spans="1:2" x14ac:dyDescent="0.25">
      <c r="A486" s="34">
        <v>17865335</v>
      </c>
      <c r="B486" s="34">
        <v>1414369</v>
      </c>
    </row>
    <row r="487" spans="1:2" x14ac:dyDescent="0.25">
      <c r="A487" s="34">
        <v>231051849</v>
      </c>
      <c r="B487" s="34">
        <v>1183151</v>
      </c>
    </row>
    <row r="488" spans="1:2" x14ac:dyDescent="0.25">
      <c r="A488" s="34">
        <v>14072468</v>
      </c>
      <c r="B488" s="34">
        <v>1177457</v>
      </c>
    </row>
    <row r="489" spans="1:2" x14ac:dyDescent="0.25">
      <c r="A489" s="34">
        <v>425144488</v>
      </c>
      <c r="B489" s="34">
        <v>1112688</v>
      </c>
    </row>
    <row r="490" spans="1:2" x14ac:dyDescent="0.25">
      <c r="A490" s="34">
        <v>208948522</v>
      </c>
      <c r="B490" s="34">
        <v>1011241</v>
      </c>
    </row>
    <row r="491" spans="1:2" x14ac:dyDescent="0.25">
      <c r="A491" s="34">
        <v>12696236</v>
      </c>
      <c r="B491" s="34">
        <v>982573</v>
      </c>
    </row>
    <row r="492" spans="1:2" x14ac:dyDescent="0.25">
      <c r="A492" s="34">
        <v>41304548</v>
      </c>
      <c r="B492" s="34">
        <v>952126</v>
      </c>
    </row>
    <row r="493" spans="1:2" x14ac:dyDescent="0.25">
      <c r="A493" s="34">
        <v>258095789</v>
      </c>
      <c r="B493" s="34">
        <v>899623</v>
      </c>
    </row>
    <row r="494" spans="1:2" x14ac:dyDescent="0.25">
      <c r="A494" s="34">
        <v>40132367</v>
      </c>
      <c r="B494" s="34">
        <v>842509</v>
      </c>
    </row>
    <row r="495" spans="1:2" x14ac:dyDescent="0.25">
      <c r="A495" s="34">
        <v>220459299</v>
      </c>
      <c r="B495" s="34">
        <v>673946</v>
      </c>
    </row>
    <row r="496" spans="1:2" x14ac:dyDescent="0.25">
      <c r="A496" s="34">
        <v>425130174</v>
      </c>
      <c r="B496" s="34">
        <v>668685</v>
      </c>
    </row>
    <row r="497" spans="1:2" x14ac:dyDescent="0.25">
      <c r="A497" s="34">
        <v>40646542</v>
      </c>
      <c r="B497" s="34">
        <v>658223</v>
      </c>
    </row>
    <row r="498" spans="1:2" x14ac:dyDescent="0.25">
      <c r="A498" s="34">
        <v>145679271</v>
      </c>
      <c r="B498" s="34">
        <v>649549</v>
      </c>
    </row>
    <row r="499" spans="1:2" x14ac:dyDescent="0.25">
      <c r="A499" s="34">
        <v>40017663</v>
      </c>
      <c r="B499" s="34">
        <v>634176</v>
      </c>
    </row>
    <row r="500" spans="1:2" x14ac:dyDescent="0.25">
      <c r="A500" s="34">
        <v>135480367</v>
      </c>
      <c r="B500" s="34">
        <v>612969</v>
      </c>
    </row>
    <row r="501" spans="1:2" x14ac:dyDescent="0.25">
      <c r="A501" s="34">
        <v>260948477</v>
      </c>
      <c r="B501" s="34">
        <v>604203</v>
      </c>
    </row>
    <row r="502" spans="1:2" x14ac:dyDescent="0.25">
      <c r="A502" s="34">
        <v>41296494</v>
      </c>
      <c r="B502" s="34">
        <v>597914</v>
      </c>
    </row>
    <row r="503" spans="1:2" x14ac:dyDescent="0.25">
      <c r="A503" s="34">
        <v>219007207</v>
      </c>
      <c r="B503" s="34">
        <v>586384</v>
      </c>
    </row>
    <row r="504" spans="1:2" x14ac:dyDescent="0.25">
      <c r="A504" s="34">
        <v>40129053</v>
      </c>
      <c r="B504" s="34">
        <v>562137</v>
      </c>
    </row>
    <row r="505" spans="1:2" x14ac:dyDescent="0.25">
      <c r="A505" s="34">
        <v>268312248</v>
      </c>
      <c r="B505" s="34">
        <v>546124</v>
      </c>
    </row>
    <row r="506" spans="1:2" x14ac:dyDescent="0.25">
      <c r="A506" s="34">
        <v>220457943</v>
      </c>
      <c r="B506" s="34">
        <v>510075</v>
      </c>
    </row>
    <row r="507" spans="1:2" x14ac:dyDescent="0.25">
      <c r="A507" s="34">
        <v>113039900</v>
      </c>
      <c r="B507" s="34">
        <v>499885</v>
      </c>
    </row>
    <row r="508" spans="1:2" x14ac:dyDescent="0.25">
      <c r="A508" s="34">
        <v>330743165</v>
      </c>
      <c r="B508" s="34">
        <v>482655</v>
      </c>
    </row>
    <row r="509" spans="1:2" x14ac:dyDescent="0.25">
      <c r="A509" s="34">
        <v>306927157</v>
      </c>
      <c r="B509" s="34">
        <v>466577</v>
      </c>
    </row>
    <row r="510" spans="1:2" x14ac:dyDescent="0.25">
      <c r="A510" s="34">
        <v>225869926</v>
      </c>
      <c r="B510" s="34">
        <v>446208</v>
      </c>
    </row>
    <row r="511" spans="1:2" x14ac:dyDescent="0.25">
      <c r="A511" s="34">
        <v>431792060</v>
      </c>
      <c r="B511" s="34">
        <v>426431</v>
      </c>
    </row>
    <row r="512" spans="1:2" x14ac:dyDescent="0.25">
      <c r="A512" s="34">
        <v>41304696</v>
      </c>
      <c r="B512" s="34">
        <v>422663</v>
      </c>
    </row>
    <row r="513" spans="1:2" x14ac:dyDescent="0.25">
      <c r="A513" s="34">
        <v>263516755</v>
      </c>
      <c r="B513" s="34">
        <v>396355</v>
      </c>
    </row>
    <row r="514" spans="1:2" x14ac:dyDescent="0.25">
      <c r="A514" s="34">
        <v>12454979</v>
      </c>
      <c r="B514" s="34">
        <v>359165</v>
      </c>
    </row>
    <row r="515" spans="1:2" x14ac:dyDescent="0.25">
      <c r="A515" s="34">
        <v>85959279</v>
      </c>
      <c r="B515" s="34">
        <v>328167</v>
      </c>
    </row>
    <row r="516" spans="1:2" x14ac:dyDescent="0.25">
      <c r="A516" s="34">
        <v>40638186</v>
      </c>
      <c r="B516" s="34">
        <v>288970</v>
      </c>
    </row>
    <row r="517" spans="1:2" x14ac:dyDescent="0.25">
      <c r="A517" s="34">
        <v>301145975</v>
      </c>
      <c r="B517" s="34">
        <v>285044</v>
      </c>
    </row>
    <row r="518" spans="1:2" x14ac:dyDescent="0.25">
      <c r="A518" s="34">
        <v>320469461</v>
      </c>
      <c r="B518" s="34">
        <v>258791</v>
      </c>
    </row>
    <row r="519" spans="1:2" x14ac:dyDescent="0.25">
      <c r="A519" s="34">
        <v>17839205</v>
      </c>
      <c r="B519" s="34">
        <v>244010</v>
      </c>
    </row>
    <row r="520" spans="1:2" x14ac:dyDescent="0.25">
      <c r="A520" s="34">
        <v>158947747</v>
      </c>
      <c r="B520" s="34">
        <v>221405</v>
      </c>
    </row>
    <row r="521" spans="1:2" x14ac:dyDescent="0.25">
      <c r="A521" s="34">
        <v>225871405</v>
      </c>
      <c r="B521" s="34">
        <v>218381</v>
      </c>
    </row>
    <row r="522" spans="1:2" x14ac:dyDescent="0.25">
      <c r="A522" s="34">
        <v>355758397</v>
      </c>
      <c r="B522" s="34">
        <v>213102</v>
      </c>
    </row>
    <row r="523" spans="1:2" x14ac:dyDescent="0.25">
      <c r="A523" s="34">
        <v>43488405</v>
      </c>
      <c r="B523" s="34">
        <v>208358</v>
      </c>
    </row>
    <row r="524" spans="1:2" x14ac:dyDescent="0.25">
      <c r="A524" s="34">
        <v>12696232</v>
      </c>
      <c r="B524" s="34">
        <v>175098</v>
      </c>
    </row>
    <row r="525" spans="1:2" x14ac:dyDescent="0.25">
      <c r="A525" s="34">
        <v>13664114</v>
      </c>
      <c r="B525" s="34">
        <v>171394</v>
      </c>
    </row>
    <row r="526" spans="1:2" x14ac:dyDescent="0.25">
      <c r="A526" s="34">
        <v>258373342</v>
      </c>
      <c r="B526" s="34">
        <v>142414</v>
      </c>
    </row>
    <row r="527" spans="1:2" x14ac:dyDescent="0.25">
      <c r="A527" s="34">
        <v>268756199</v>
      </c>
      <c r="B527" s="34">
        <v>130931</v>
      </c>
    </row>
    <row r="528" spans="1:2" x14ac:dyDescent="0.25">
      <c r="A528" s="34">
        <v>255023448</v>
      </c>
      <c r="B528" s="34">
        <v>126965</v>
      </c>
    </row>
    <row r="529" spans="1:2" x14ac:dyDescent="0.25">
      <c r="A529" s="34">
        <v>458439301</v>
      </c>
      <c r="B529" s="34">
        <v>122382</v>
      </c>
    </row>
    <row r="530" spans="1:2" x14ac:dyDescent="0.25">
      <c r="A530" s="34">
        <v>263516753</v>
      </c>
      <c r="B530" s="34">
        <v>121275</v>
      </c>
    </row>
    <row r="531" spans="1:2" x14ac:dyDescent="0.25">
      <c r="A531" s="34">
        <v>152455055</v>
      </c>
      <c r="B531" s="34">
        <v>120216</v>
      </c>
    </row>
    <row r="532" spans="1:2" x14ac:dyDescent="0.25">
      <c r="A532" s="34">
        <v>44114212</v>
      </c>
      <c r="B532" s="34">
        <v>115709</v>
      </c>
    </row>
    <row r="533" spans="1:2" x14ac:dyDescent="0.25">
      <c r="A533" s="34">
        <v>44120172</v>
      </c>
      <c r="B533" s="34">
        <v>95028</v>
      </c>
    </row>
    <row r="534" spans="1:2" x14ac:dyDescent="0.25">
      <c r="A534" s="34">
        <v>25877265</v>
      </c>
      <c r="B534" s="34">
        <v>92921</v>
      </c>
    </row>
    <row r="535" spans="1:2" x14ac:dyDescent="0.25">
      <c r="A535" s="34">
        <v>113351622</v>
      </c>
      <c r="B535" s="34">
        <v>88366</v>
      </c>
    </row>
    <row r="536" spans="1:2" x14ac:dyDescent="0.25">
      <c r="A536" s="34">
        <v>258365080</v>
      </c>
      <c r="B536" s="34">
        <v>86265</v>
      </c>
    </row>
    <row r="537" spans="1:2" x14ac:dyDescent="0.25">
      <c r="A537" s="34">
        <v>144454685</v>
      </c>
      <c r="B537" s="34">
        <v>78360</v>
      </c>
    </row>
    <row r="538" spans="1:2" x14ac:dyDescent="0.25">
      <c r="A538" s="34">
        <v>271665207</v>
      </c>
      <c r="B538" s="34">
        <v>76847</v>
      </c>
    </row>
    <row r="539" spans="1:2" x14ac:dyDescent="0.25">
      <c r="A539" s="34">
        <v>218991470</v>
      </c>
      <c r="B539" s="34">
        <v>69234</v>
      </c>
    </row>
    <row r="540" spans="1:2" x14ac:dyDescent="0.25">
      <c r="A540" s="34">
        <v>40635204</v>
      </c>
      <c r="B540" s="34">
        <v>67147</v>
      </c>
    </row>
    <row r="541" spans="1:2" x14ac:dyDescent="0.25">
      <c r="A541" s="34">
        <v>268776078</v>
      </c>
      <c r="B541" s="34">
        <v>63515</v>
      </c>
    </row>
    <row r="542" spans="1:2" x14ac:dyDescent="0.25">
      <c r="A542" s="34">
        <v>260897259</v>
      </c>
      <c r="B542" s="34">
        <v>62454</v>
      </c>
    </row>
    <row r="543" spans="1:2" x14ac:dyDescent="0.25">
      <c r="A543" s="34">
        <v>306858586</v>
      </c>
      <c r="B543" s="34">
        <v>56054</v>
      </c>
    </row>
    <row r="544" spans="1:2" x14ac:dyDescent="0.25">
      <c r="A544" s="34">
        <v>268809639</v>
      </c>
      <c r="B544" s="34">
        <v>42293</v>
      </c>
    </row>
    <row r="545" spans="1:2" x14ac:dyDescent="0.25">
      <c r="A545" s="34">
        <v>113043091</v>
      </c>
      <c r="B545" s="34">
        <v>41172</v>
      </c>
    </row>
    <row r="546" spans="1:2" x14ac:dyDescent="0.25">
      <c r="A546" s="34">
        <v>313734706</v>
      </c>
      <c r="B546" s="34">
        <v>40631</v>
      </c>
    </row>
    <row r="547" spans="1:2" x14ac:dyDescent="0.25">
      <c r="A547" s="34">
        <v>144449492</v>
      </c>
      <c r="B547" s="34">
        <v>38086</v>
      </c>
    </row>
    <row r="548" spans="1:2" x14ac:dyDescent="0.25">
      <c r="A548" s="34">
        <v>458439303</v>
      </c>
      <c r="B548" s="34">
        <v>24114</v>
      </c>
    </row>
    <row r="549" spans="1:2" x14ac:dyDescent="0.25">
      <c r="A549" s="34">
        <v>386610437</v>
      </c>
      <c r="B549" s="34">
        <v>22897</v>
      </c>
    </row>
    <row r="550" spans="1:2" x14ac:dyDescent="0.25">
      <c r="A550" s="34">
        <v>484483361</v>
      </c>
      <c r="B550" s="34">
        <v>19584</v>
      </c>
    </row>
    <row r="551" spans="1:2" x14ac:dyDescent="0.25">
      <c r="A551" s="34">
        <v>431789111</v>
      </c>
      <c r="B551" s="34">
        <v>17422</v>
      </c>
    </row>
    <row r="552" spans="1:2" x14ac:dyDescent="0.25">
      <c r="A552" s="34">
        <v>14151425</v>
      </c>
      <c r="B552" s="34">
        <v>13660</v>
      </c>
    </row>
    <row r="553" spans="1:2" x14ac:dyDescent="0.25">
      <c r="A553" s="34">
        <v>303326479</v>
      </c>
      <c r="B553" s="34">
        <v>11444</v>
      </c>
    </row>
    <row r="554" spans="1:2" x14ac:dyDescent="0.25">
      <c r="A554" s="34">
        <v>326845752</v>
      </c>
      <c r="B554" s="34">
        <v>9559</v>
      </c>
    </row>
    <row r="555" spans="1:2" x14ac:dyDescent="0.25">
      <c r="A555" s="34">
        <v>270800652</v>
      </c>
      <c r="B555" s="34">
        <v>9385</v>
      </c>
    </row>
    <row r="556" spans="1:2" x14ac:dyDescent="0.25">
      <c r="A556" s="34">
        <v>306858583</v>
      </c>
      <c r="B556" s="34">
        <v>9336</v>
      </c>
    </row>
    <row r="557" spans="1:2" x14ac:dyDescent="0.25">
      <c r="A557" s="34">
        <v>306858582</v>
      </c>
      <c r="B557" s="34">
        <v>8811</v>
      </c>
    </row>
    <row r="558" spans="1:2" x14ac:dyDescent="0.25">
      <c r="A558" s="34">
        <v>386605018</v>
      </c>
      <c r="B558" s="34">
        <v>8032</v>
      </c>
    </row>
    <row r="559" spans="1:2" x14ac:dyDescent="0.25">
      <c r="A559" s="34">
        <v>158948100</v>
      </c>
      <c r="B559" s="34">
        <v>3507</v>
      </c>
    </row>
    <row r="560" spans="1:2" x14ac:dyDescent="0.25">
      <c r="A560" s="34">
        <v>386594852</v>
      </c>
      <c r="B560" s="34">
        <v>3374</v>
      </c>
    </row>
    <row r="561" spans="1:2" x14ac:dyDescent="0.25">
      <c r="A561" s="34">
        <v>277127095</v>
      </c>
      <c r="B561" s="34">
        <v>3238</v>
      </c>
    </row>
    <row r="562" spans="1:2" x14ac:dyDescent="0.25">
      <c r="A562" s="34">
        <v>13722930</v>
      </c>
      <c r="B562" s="34">
        <v>2215</v>
      </c>
    </row>
    <row r="563" spans="1:2" x14ac:dyDescent="0.25">
      <c r="A563" s="34">
        <v>13617489</v>
      </c>
      <c r="B563" s="34">
        <v>1262</v>
      </c>
    </row>
    <row r="564" spans="1:2" x14ac:dyDescent="0.25">
      <c r="A564" s="34">
        <v>276803743</v>
      </c>
      <c r="B564" s="34">
        <v>1077</v>
      </c>
    </row>
    <row r="565" spans="1:2" x14ac:dyDescent="0.25">
      <c r="A565" s="34">
        <v>12887236</v>
      </c>
      <c r="B565" s="34">
        <v>666</v>
      </c>
    </row>
    <row r="566" spans="1:2" x14ac:dyDescent="0.25">
      <c r="A566" s="34">
        <v>54626916</v>
      </c>
      <c r="B566" s="34">
        <v>344</v>
      </c>
    </row>
    <row r="567" spans="1:2" x14ac:dyDescent="0.25">
      <c r="A567" s="34">
        <v>12887233</v>
      </c>
      <c r="B567" s="34">
        <v>295</v>
      </c>
    </row>
    <row r="568" spans="1:2" x14ac:dyDescent="0.25">
      <c r="A568" s="34">
        <v>17831502</v>
      </c>
      <c r="B568" s="34">
        <v>277</v>
      </c>
    </row>
    <row r="569" spans="1:2" x14ac:dyDescent="0.25">
      <c r="A569" s="34">
        <v>305249920</v>
      </c>
      <c r="B569" s="34">
        <v>202</v>
      </c>
    </row>
    <row r="570" spans="1:2" x14ac:dyDescent="0.25">
      <c r="A570" s="34">
        <v>305249927</v>
      </c>
      <c r="B570" s="34">
        <v>177</v>
      </c>
    </row>
    <row r="571" spans="1:2" x14ac:dyDescent="0.25">
      <c r="A571" s="34">
        <v>14940716</v>
      </c>
      <c r="B571" s="34">
        <v>0</v>
      </c>
    </row>
    <row r="572" spans="1:2" x14ac:dyDescent="0.25">
      <c r="A572" s="34">
        <v>12695832</v>
      </c>
      <c r="B572" s="34">
        <v>0</v>
      </c>
    </row>
    <row r="573" spans="1:2" x14ac:dyDescent="0.25">
      <c r="A573" s="34">
        <v>18432827</v>
      </c>
      <c r="B573" s="34">
        <v>0</v>
      </c>
    </row>
    <row r="574" spans="1:2" x14ac:dyDescent="0.25">
      <c r="A574" s="34">
        <v>20842049</v>
      </c>
      <c r="B574" s="34">
        <v>0</v>
      </c>
    </row>
    <row r="575" spans="1:2" x14ac:dyDescent="0.25">
      <c r="A575" s="34">
        <v>16595595</v>
      </c>
      <c r="B575" s="34">
        <v>0</v>
      </c>
    </row>
    <row r="576" spans="1:2" x14ac:dyDescent="0.25">
      <c r="A576" s="34">
        <v>12887240</v>
      </c>
      <c r="B576" s="34">
        <v>0</v>
      </c>
    </row>
    <row r="577" spans="1:2" x14ac:dyDescent="0.25">
      <c r="A577" s="34">
        <v>18265015</v>
      </c>
      <c r="B577" s="34">
        <v>0</v>
      </c>
    </row>
    <row r="578" spans="1:2" x14ac:dyDescent="0.25">
      <c r="A578" s="34">
        <v>18258596</v>
      </c>
      <c r="B578" s="34">
        <v>0</v>
      </c>
    </row>
    <row r="579" spans="1:2" x14ac:dyDescent="0.25">
      <c r="A579" s="34">
        <v>262411992</v>
      </c>
      <c r="B579" s="34">
        <v>0</v>
      </c>
    </row>
    <row r="580" spans="1:2" x14ac:dyDescent="0.25">
      <c r="A580" s="34">
        <v>18258689</v>
      </c>
      <c r="B580" s="34">
        <v>0</v>
      </c>
    </row>
    <row r="581" spans="1:2" x14ac:dyDescent="0.25">
      <c r="A581" s="34">
        <v>386599175</v>
      </c>
      <c r="B581" s="34">
        <v>0</v>
      </c>
    </row>
    <row r="582" spans="1:2" x14ac:dyDescent="0.25">
      <c r="A582" s="34">
        <v>15298087</v>
      </c>
      <c r="B582" s="34">
        <v>0</v>
      </c>
    </row>
    <row r="583" spans="1:2" x14ac:dyDescent="0.25">
      <c r="A583" s="34">
        <v>14151966</v>
      </c>
      <c r="B583" s="34">
        <v>0</v>
      </c>
    </row>
    <row r="584" spans="1:2" x14ac:dyDescent="0.25">
      <c r="A584" s="34">
        <v>18838046</v>
      </c>
      <c r="B584" s="34">
        <v>0</v>
      </c>
    </row>
    <row r="585" spans="1:2" x14ac:dyDescent="0.25">
      <c r="A585" s="34">
        <v>386602662</v>
      </c>
      <c r="B585" s="34">
        <v>0</v>
      </c>
    </row>
    <row r="586" spans="1:2" x14ac:dyDescent="0.25">
      <c r="A586" s="34">
        <v>16001618</v>
      </c>
      <c r="B586" s="34">
        <v>0</v>
      </c>
    </row>
    <row r="587" spans="1:2" x14ac:dyDescent="0.25">
      <c r="A587" s="34">
        <v>18944178</v>
      </c>
      <c r="B587" s="34">
        <v>0</v>
      </c>
    </row>
    <row r="588" spans="1:2" x14ac:dyDescent="0.25">
      <c r="A588" s="34">
        <v>18838045</v>
      </c>
      <c r="B588" s="34">
        <v>0</v>
      </c>
    </row>
    <row r="589" spans="1:2" x14ac:dyDescent="0.25">
      <c r="A589" s="34">
        <v>12696341</v>
      </c>
      <c r="B589" s="34">
        <v>0</v>
      </c>
    </row>
    <row r="590" spans="1:2" x14ac:dyDescent="0.25">
      <c r="A590" s="34">
        <v>19078926</v>
      </c>
      <c r="B590" s="34">
        <v>0</v>
      </c>
    </row>
    <row r="591" spans="1:2" x14ac:dyDescent="0.25">
      <c r="A591" s="34">
        <v>18263246</v>
      </c>
      <c r="B591" s="34">
        <v>0</v>
      </c>
    </row>
    <row r="592" spans="1:2" x14ac:dyDescent="0.25">
      <c r="A592" s="34">
        <v>15194832</v>
      </c>
      <c r="B592" s="34">
        <v>0</v>
      </c>
    </row>
    <row r="593" spans="1:2" x14ac:dyDescent="0.25">
      <c r="A593" s="34">
        <v>18258598</v>
      </c>
      <c r="B593" s="34">
        <v>0</v>
      </c>
    </row>
    <row r="594" spans="1:2" x14ac:dyDescent="0.25">
      <c r="A594" s="34">
        <v>12887241</v>
      </c>
      <c r="B594" s="34">
        <v>0</v>
      </c>
    </row>
    <row r="595" spans="1:2" x14ac:dyDescent="0.25">
      <c r="A595" s="34">
        <v>386597540</v>
      </c>
      <c r="B595" s="34">
        <v>0</v>
      </c>
    </row>
    <row r="596" spans="1:2" x14ac:dyDescent="0.25">
      <c r="A596" s="34">
        <v>14640995</v>
      </c>
      <c r="B596" s="34">
        <v>0</v>
      </c>
    </row>
    <row r="597" spans="1:2" x14ac:dyDescent="0.25">
      <c r="A597" s="34">
        <v>14210021</v>
      </c>
      <c r="B597" s="34">
        <v>0</v>
      </c>
    </row>
    <row r="598" spans="1:2" x14ac:dyDescent="0.25">
      <c r="A598" s="34">
        <v>15023666</v>
      </c>
      <c r="B598" s="34">
        <v>0</v>
      </c>
    </row>
    <row r="599" spans="1:2" x14ac:dyDescent="0.25">
      <c r="A599" s="34">
        <v>14341268</v>
      </c>
      <c r="B599" s="34">
        <v>0</v>
      </c>
    </row>
    <row r="600" spans="1:2" x14ac:dyDescent="0.25">
      <c r="A600" s="34">
        <v>143283839</v>
      </c>
      <c r="B600" s="34">
        <v>0</v>
      </c>
    </row>
    <row r="601" spans="1:2" x14ac:dyDescent="0.25">
      <c r="A601" s="34">
        <v>55196487</v>
      </c>
      <c r="B601" s="34">
        <v>0</v>
      </c>
    </row>
    <row r="602" spans="1:2" x14ac:dyDescent="0.25">
      <c r="A602" s="34">
        <v>14210298</v>
      </c>
      <c r="B602" s="34">
        <v>0</v>
      </c>
    </row>
    <row r="603" spans="1:2" x14ac:dyDescent="0.25">
      <c r="A603" s="34">
        <v>16464155</v>
      </c>
      <c r="B603" s="34">
        <v>0</v>
      </c>
    </row>
    <row r="604" spans="1:2" x14ac:dyDescent="0.25">
      <c r="A604" s="34">
        <v>16886707</v>
      </c>
      <c r="B604" s="34">
        <v>0</v>
      </c>
    </row>
    <row r="605" spans="1:2" x14ac:dyDescent="0.25">
      <c r="A605" s="34">
        <v>17821626</v>
      </c>
      <c r="B605" s="34">
        <v>0</v>
      </c>
    </row>
    <row r="606" spans="1:2" x14ac:dyDescent="0.25">
      <c r="A606" s="34">
        <v>425112416</v>
      </c>
      <c r="B606" s="34">
        <v>0</v>
      </c>
    </row>
    <row r="607" spans="1:2" x14ac:dyDescent="0.25">
      <c r="A607" s="34">
        <v>13617492</v>
      </c>
      <c r="B607" s="34">
        <v>0</v>
      </c>
    </row>
    <row r="608" spans="1:2" x14ac:dyDescent="0.25">
      <c r="A608" s="34">
        <v>15023805</v>
      </c>
      <c r="B608" s="34">
        <v>0</v>
      </c>
    </row>
    <row r="609" spans="1:2" x14ac:dyDescent="0.25">
      <c r="A609" s="34">
        <v>14210238</v>
      </c>
      <c r="B609" s="34">
        <v>0</v>
      </c>
    </row>
    <row r="610" spans="1:2" x14ac:dyDescent="0.25">
      <c r="A610" s="34">
        <v>19059761</v>
      </c>
      <c r="B610" s="34">
        <v>0</v>
      </c>
    </row>
    <row r="611" spans="1:2" x14ac:dyDescent="0.25">
      <c r="A611" s="34">
        <v>14071866</v>
      </c>
      <c r="B611" s="34">
        <v>0</v>
      </c>
    </row>
    <row r="612" spans="1:2" x14ac:dyDescent="0.25">
      <c r="A612" s="34">
        <v>14739446</v>
      </c>
      <c r="B612" s="34">
        <v>0</v>
      </c>
    </row>
    <row r="613" spans="1:2" x14ac:dyDescent="0.25">
      <c r="A613" s="34">
        <v>21351132</v>
      </c>
      <c r="B613" s="34">
        <v>0</v>
      </c>
    </row>
    <row r="614" spans="1:2" x14ac:dyDescent="0.25">
      <c r="A614" s="34">
        <v>14578388</v>
      </c>
      <c r="B614" s="34">
        <v>0</v>
      </c>
    </row>
    <row r="615" spans="1:2" x14ac:dyDescent="0.25">
      <c r="A615" s="34">
        <v>16591169</v>
      </c>
      <c r="B615" s="34">
        <v>0</v>
      </c>
    </row>
    <row r="616" spans="1:2" x14ac:dyDescent="0.25">
      <c r="A616" s="34">
        <v>14739447</v>
      </c>
      <c r="B616" s="34">
        <v>0</v>
      </c>
    </row>
    <row r="617" spans="1:2" x14ac:dyDescent="0.25">
      <c r="A617" s="34">
        <v>18431905</v>
      </c>
      <c r="B617" s="34">
        <v>0</v>
      </c>
    </row>
    <row r="618" spans="1:2" x14ac:dyDescent="0.25">
      <c r="A618" s="34">
        <v>19654866</v>
      </c>
      <c r="B618" s="34">
        <v>0</v>
      </c>
    </row>
    <row r="619" spans="1:2" x14ac:dyDescent="0.25">
      <c r="A619" s="34">
        <v>18260546</v>
      </c>
      <c r="B619" s="34">
        <v>0</v>
      </c>
    </row>
    <row r="620" spans="1:2" x14ac:dyDescent="0.25">
      <c r="A620" s="34">
        <v>15200502</v>
      </c>
      <c r="B620" s="34">
        <v>0</v>
      </c>
    </row>
    <row r="621" spans="1:2" x14ac:dyDescent="0.25">
      <c r="A621" s="34">
        <v>386592202</v>
      </c>
      <c r="B621" s="34">
        <v>0</v>
      </c>
    </row>
    <row r="622" spans="1:2" x14ac:dyDescent="0.25">
      <c r="A622" s="34">
        <v>12887237</v>
      </c>
      <c r="B622" s="34">
        <v>0</v>
      </c>
    </row>
    <row r="623" spans="1:2" x14ac:dyDescent="0.25">
      <c r="A623" s="34">
        <v>18933449</v>
      </c>
      <c r="B623" s="34">
        <v>0</v>
      </c>
    </row>
    <row r="624" spans="1:2" x14ac:dyDescent="0.25">
      <c r="A624" s="34">
        <v>388866375</v>
      </c>
      <c r="B624" s="34">
        <v>0</v>
      </c>
    </row>
    <row r="625" spans="1:2" x14ac:dyDescent="0.25">
      <c r="A625" s="34">
        <v>16600308</v>
      </c>
      <c r="B625" s="34">
        <v>0</v>
      </c>
    </row>
    <row r="626" spans="1:2" x14ac:dyDescent="0.25">
      <c r="A626" s="34">
        <v>399240835</v>
      </c>
      <c r="B626" s="34">
        <v>0</v>
      </c>
    </row>
    <row r="627" spans="1:2" x14ac:dyDescent="0.25">
      <c r="A627" s="34">
        <v>25658526</v>
      </c>
      <c r="B627" s="34">
        <v>0</v>
      </c>
    </row>
    <row r="628" spans="1:2" x14ac:dyDescent="0.25">
      <c r="A628" s="34">
        <v>19122116</v>
      </c>
      <c r="B628" s="34">
        <v>0</v>
      </c>
    </row>
    <row r="629" spans="1:2" x14ac:dyDescent="0.25">
      <c r="A629" s="34">
        <v>13001922</v>
      </c>
      <c r="B629" s="34">
        <v>0</v>
      </c>
    </row>
    <row r="630" spans="1:2" x14ac:dyDescent="0.25">
      <c r="A630" s="34">
        <v>12887242</v>
      </c>
      <c r="B630" s="34">
        <v>0</v>
      </c>
    </row>
    <row r="631" spans="1:2" x14ac:dyDescent="0.25">
      <c r="A631" s="34">
        <v>72979328</v>
      </c>
      <c r="B631" s="34">
        <v>0</v>
      </c>
    </row>
    <row r="632" spans="1:2" x14ac:dyDescent="0.25">
      <c r="A632" s="34">
        <v>386598929</v>
      </c>
      <c r="B632" s="34">
        <v>0</v>
      </c>
    </row>
    <row r="633" spans="1:2" x14ac:dyDescent="0.25">
      <c r="A633" s="34">
        <v>18258597</v>
      </c>
      <c r="B633" s="34">
        <v>0</v>
      </c>
    </row>
    <row r="634" spans="1:2" x14ac:dyDescent="0.25">
      <c r="A634" s="34">
        <v>17824345</v>
      </c>
      <c r="B634" s="34">
        <v>0</v>
      </c>
    </row>
    <row r="635" spans="1:2" x14ac:dyDescent="0.25">
      <c r="A635" s="34">
        <v>386588556</v>
      </c>
      <c r="B635" s="34">
        <v>0</v>
      </c>
    </row>
    <row r="636" spans="1:2" x14ac:dyDescent="0.25">
      <c r="A636" s="34">
        <v>18259046</v>
      </c>
      <c r="B636" s="34">
        <v>0</v>
      </c>
    </row>
    <row r="637" spans="1:2" x14ac:dyDescent="0.25">
      <c r="A637" s="34">
        <v>12695662</v>
      </c>
      <c r="B637" s="34">
        <v>0</v>
      </c>
    </row>
    <row r="638" spans="1:2" x14ac:dyDescent="0.25">
      <c r="A638" s="34">
        <v>15246698</v>
      </c>
      <c r="B638" s="34">
        <v>0</v>
      </c>
    </row>
    <row r="639" spans="1:2" x14ac:dyDescent="0.25">
      <c r="A639" s="34">
        <v>26549579</v>
      </c>
      <c r="B639" s="34">
        <v>0</v>
      </c>
    </row>
    <row r="640" spans="1:2" x14ac:dyDescent="0.25">
      <c r="A640" s="34">
        <v>17824347</v>
      </c>
      <c r="B640" s="34">
        <v>0</v>
      </c>
    </row>
    <row r="641" spans="1:2" x14ac:dyDescent="0.25">
      <c r="A641" s="34">
        <v>13442660</v>
      </c>
      <c r="B641" s="34">
        <v>0</v>
      </c>
    </row>
    <row r="642" spans="1:2" x14ac:dyDescent="0.25">
      <c r="A642" s="34">
        <v>15931685</v>
      </c>
      <c r="B642" s="34">
        <v>0</v>
      </c>
    </row>
    <row r="643" spans="1:2" x14ac:dyDescent="0.25">
      <c r="A643" s="34">
        <v>17831501</v>
      </c>
      <c r="B643" s="34">
        <v>0</v>
      </c>
    </row>
    <row r="644" spans="1:2" x14ac:dyDescent="0.25">
      <c r="A644" s="34">
        <v>144429666</v>
      </c>
      <c r="B644" s="34">
        <v>0</v>
      </c>
    </row>
    <row r="645" spans="1:2" x14ac:dyDescent="0.25">
      <c r="A645" s="34">
        <v>30353426</v>
      </c>
      <c r="B645" s="34">
        <v>0</v>
      </c>
    </row>
    <row r="646" spans="1:2" x14ac:dyDescent="0.25">
      <c r="A646" s="34">
        <v>262411989</v>
      </c>
      <c r="B646" s="34">
        <v>0</v>
      </c>
    </row>
    <row r="647" spans="1:2" x14ac:dyDescent="0.25">
      <c r="A647" s="34">
        <v>18265012</v>
      </c>
      <c r="B647" s="34">
        <v>0</v>
      </c>
    </row>
    <row r="648" spans="1:2" x14ac:dyDescent="0.25">
      <c r="A648" s="34">
        <v>18431108</v>
      </c>
      <c r="B648" s="34">
        <v>0</v>
      </c>
    </row>
    <row r="649" spans="1:2" x14ac:dyDescent="0.25">
      <c r="A649" s="34">
        <v>23902379</v>
      </c>
      <c r="B649" s="34">
        <v>0</v>
      </c>
    </row>
    <row r="650" spans="1:2" x14ac:dyDescent="0.25">
      <c r="A650" s="34">
        <v>51358245</v>
      </c>
      <c r="B650" s="34">
        <v>0</v>
      </c>
    </row>
    <row r="651" spans="1:2" x14ac:dyDescent="0.25">
      <c r="A651" s="34">
        <v>18260225</v>
      </c>
      <c r="B651" s="34">
        <v>0</v>
      </c>
    </row>
    <row r="652" spans="1:2" x14ac:dyDescent="0.25">
      <c r="A652" s="34">
        <v>301749307</v>
      </c>
      <c r="B652" s="34">
        <v>0</v>
      </c>
    </row>
    <row r="653" spans="1:2" x14ac:dyDescent="0.25">
      <c r="A653" s="34">
        <v>17831500</v>
      </c>
      <c r="B653" s="34">
        <v>0</v>
      </c>
    </row>
    <row r="654" spans="1:2" x14ac:dyDescent="0.25">
      <c r="A654" s="34">
        <v>18262536</v>
      </c>
      <c r="B654" s="34">
        <v>0</v>
      </c>
    </row>
    <row r="655" spans="1:2" x14ac:dyDescent="0.25">
      <c r="A655" s="34">
        <v>18265016</v>
      </c>
      <c r="B655" s="34">
        <v>0</v>
      </c>
    </row>
    <row r="656" spans="1:2" x14ac:dyDescent="0.25">
      <c r="A656" s="34">
        <v>14942992</v>
      </c>
      <c r="B656" s="34">
        <v>0</v>
      </c>
    </row>
    <row r="657" spans="1:2" x14ac:dyDescent="0.25">
      <c r="A657" s="34">
        <v>13627688</v>
      </c>
      <c r="B657" s="34">
        <v>0</v>
      </c>
    </row>
    <row r="658" spans="1:2" x14ac:dyDescent="0.25">
      <c r="A658" s="34">
        <v>18389129</v>
      </c>
      <c r="B658" s="34">
        <v>0</v>
      </c>
    </row>
    <row r="659" spans="1:2" x14ac:dyDescent="0.25">
      <c r="A659" s="34">
        <v>18433347</v>
      </c>
      <c r="B659" s="34">
        <v>0</v>
      </c>
    </row>
    <row r="660" spans="1:2" x14ac:dyDescent="0.25">
      <c r="A660" s="34">
        <v>386597358</v>
      </c>
      <c r="B660" s="34">
        <v>0</v>
      </c>
    </row>
    <row r="661" spans="1:2" x14ac:dyDescent="0.25">
      <c r="A661" s="34">
        <v>14739781</v>
      </c>
      <c r="B661" s="34">
        <v>0</v>
      </c>
    </row>
    <row r="662" spans="1:2" x14ac:dyDescent="0.25">
      <c r="A662" s="34">
        <v>55200871</v>
      </c>
      <c r="B662" s="34">
        <v>0</v>
      </c>
    </row>
    <row r="663" spans="1:2" x14ac:dyDescent="0.25">
      <c r="A663" s="34">
        <v>40641181</v>
      </c>
      <c r="B663" s="34">
        <v>0</v>
      </c>
    </row>
    <row r="664" spans="1:2" x14ac:dyDescent="0.25">
      <c r="A664" s="34">
        <v>32356801</v>
      </c>
      <c r="B664" s="34">
        <v>0</v>
      </c>
    </row>
    <row r="665" spans="1:2" x14ac:dyDescent="0.25">
      <c r="A665" s="34">
        <v>18841321</v>
      </c>
      <c r="B665" s="34">
        <v>0</v>
      </c>
    </row>
    <row r="666" spans="1:2" x14ac:dyDescent="0.25">
      <c r="A666" s="34">
        <v>12696241</v>
      </c>
      <c r="B666" s="34">
        <v>0</v>
      </c>
    </row>
    <row r="667" spans="1:2" x14ac:dyDescent="0.25">
      <c r="A667" s="34">
        <v>18263971</v>
      </c>
      <c r="B667" s="34">
        <v>0</v>
      </c>
    </row>
    <row r="668" spans="1:2" x14ac:dyDescent="0.25">
      <c r="A668" s="34">
        <v>26549581</v>
      </c>
      <c r="B668" s="34">
        <v>0</v>
      </c>
    </row>
    <row r="669" spans="1:2" x14ac:dyDescent="0.25">
      <c r="A669" s="34">
        <v>18263131</v>
      </c>
      <c r="B669" s="34">
        <v>0</v>
      </c>
    </row>
    <row r="670" spans="1:2" x14ac:dyDescent="0.25">
      <c r="A670" s="34">
        <v>386636971</v>
      </c>
      <c r="B670" s="34">
        <v>0</v>
      </c>
    </row>
    <row r="671" spans="1:2" x14ac:dyDescent="0.25">
      <c r="A671" s="34">
        <v>19240831</v>
      </c>
      <c r="B671" s="34">
        <v>0</v>
      </c>
    </row>
    <row r="672" spans="1:2" x14ac:dyDescent="0.25">
      <c r="A672" s="34">
        <v>412238641</v>
      </c>
      <c r="B672" s="34">
        <v>0</v>
      </c>
    </row>
    <row r="673" spans="1:2" x14ac:dyDescent="0.25">
      <c r="A673" s="34">
        <v>262411986</v>
      </c>
      <c r="B673" s="34">
        <v>0</v>
      </c>
    </row>
    <row r="674" spans="1:2" x14ac:dyDescent="0.25">
      <c r="A674" s="34">
        <v>18264139</v>
      </c>
      <c r="B674" s="34">
        <v>0</v>
      </c>
    </row>
    <row r="675" spans="1:2" x14ac:dyDescent="0.25">
      <c r="A675" s="34">
        <v>14668822</v>
      </c>
      <c r="B675" s="34">
        <v>0</v>
      </c>
    </row>
    <row r="676" spans="1:2" x14ac:dyDescent="0.25">
      <c r="A676" s="34">
        <v>262411988</v>
      </c>
      <c r="B676" s="34">
        <v>0</v>
      </c>
    </row>
    <row r="677" spans="1:2" x14ac:dyDescent="0.25">
      <c r="A677" s="34">
        <v>21666929</v>
      </c>
      <c r="B677" s="34">
        <v>0</v>
      </c>
    </row>
    <row r="678" spans="1:2" x14ac:dyDescent="0.25">
      <c r="A678" s="34">
        <v>30966165</v>
      </c>
      <c r="B678" s="34">
        <v>0</v>
      </c>
    </row>
    <row r="679" spans="1:2" x14ac:dyDescent="0.25">
      <c r="A679" s="34">
        <v>19122115</v>
      </c>
      <c r="B679" s="34">
        <v>0</v>
      </c>
    </row>
    <row r="680" spans="1:2" x14ac:dyDescent="0.25">
      <c r="A680" s="34">
        <v>15200029</v>
      </c>
      <c r="B680" s="34">
        <v>0</v>
      </c>
    </row>
    <row r="681" spans="1:2" x14ac:dyDescent="0.25">
      <c r="A681" s="34">
        <v>17778202</v>
      </c>
      <c r="B681" s="34">
        <v>0</v>
      </c>
    </row>
    <row r="682" spans="1:2" x14ac:dyDescent="0.25">
      <c r="A682" s="34">
        <v>12887234</v>
      </c>
      <c r="B682" s="34">
        <v>0</v>
      </c>
    </row>
    <row r="683" spans="1:2" x14ac:dyDescent="0.25">
      <c r="A683" s="34">
        <v>16747767</v>
      </c>
      <c r="B683" s="34">
        <v>0</v>
      </c>
    </row>
    <row r="684" spans="1:2" x14ac:dyDescent="0.25">
      <c r="A684" s="34">
        <v>19437785</v>
      </c>
      <c r="B684" s="34">
        <v>0</v>
      </c>
    </row>
    <row r="685" spans="1:2" x14ac:dyDescent="0.25">
      <c r="A685" s="34">
        <v>35249797</v>
      </c>
      <c r="B685" s="34">
        <v>0</v>
      </c>
    </row>
    <row r="686" spans="1:2" x14ac:dyDescent="0.25">
      <c r="A686" s="34">
        <v>15302830</v>
      </c>
      <c r="B686" s="34">
        <v>0</v>
      </c>
    </row>
    <row r="687" spans="1:2" x14ac:dyDescent="0.25">
      <c r="A687" s="34">
        <v>18387079</v>
      </c>
      <c r="B687" s="34">
        <v>0</v>
      </c>
    </row>
    <row r="688" spans="1:2" x14ac:dyDescent="0.25">
      <c r="A688" s="34">
        <v>13664108</v>
      </c>
      <c r="B688" s="34">
        <v>0</v>
      </c>
    </row>
    <row r="689" spans="1:2" x14ac:dyDescent="0.25">
      <c r="A689" s="34">
        <v>12696239</v>
      </c>
      <c r="B689" s="34">
        <v>0</v>
      </c>
    </row>
    <row r="690" spans="1:2" x14ac:dyDescent="0.25">
      <c r="A690" s="34">
        <v>14151779</v>
      </c>
      <c r="B690" s="34">
        <v>0</v>
      </c>
    </row>
    <row r="691" spans="1:2" x14ac:dyDescent="0.25">
      <c r="A691" s="34">
        <v>18838047</v>
      </c>
      <c r="B691" s="34">
        <v>0</v>
      </c>
    </row>
    <row r="692" spans="1:2" x14ac:dyDescent="0.25">
      <c r="A692" s="34">
        <v>17117765</v>
      </c>
      <c r="B692" s="34">
        <v>0</v>
      </c>
    </row>
    <row r="693" spans="1:2" x14ac:dyDescent="0.25">
      <c r="A693" s="34">
        <v>262415467</v>
      </c>
      <c r="B693" s="34">
        <v>0</v>
      </c>
    </row>
    <row r="694" spans="1:2" x14ac:dyDescent="0.25">
      <c r="A694" s="34">
        <v>16232050</v>
      </c>
      <c r="B694" s="34">
        <v>0</v>
      </c>
    </row>
    <row r="695" spans="1:2" x14ac:dyDescent="0.25">
      <c r="A695" s="34">
        <v>30579109</v>
      </c>
      <c r="B695" s="34">
        <v>0</v>
      </c>
    </row>
    <row r="696" spans="1:2" x14ac:dyDescent="0.25">
      <c r="A696" s="34">
        <v>25654179</v>
      </c>
      <c r="B696" s="34">
        <v>0</v>
      </c>
    </row>
    <row r="697" spans="1:2" x14ac:dyDescent="0.25">
      <c r="A697" s="34">
        <v>12695902</v>
      </c>
      <c r="B697" s="34">
        <v>0</v>
      </c>
    </row>
    <row r="698" spans="1:2" x14ac:dyDescent="0.25">
      <c r="A698" s="34">
        <v>15233618</v>
      </c>
      <c r="B698" s="34">
        <v>0</v>
      </c>
    </row>
    <row r="699" spans="1:2" x14ac:dyDescent="0.25">
      <c r="A699" s="34">
        <v>18258599</v>
      </c>
      <c r="B699" s="34">
        <v>0</v>
      </c>
    </row>
    <row r="700" spans="1:2" x14ac:dyDescent="0.25">
      <c r="A700" s="34">
        <v>262411995</v>
      </c>
      <c r="B700" s="34">
        <v>0</v>
      </c>
    </row>
    <row r="701" spans="1:2" x14ac:dyDescent="0.25">
      <c r="A701" s="34">
        <v>18263651</v>
      </c>
      <c r="B701" s="34">
        <v>0</v>
      </c>
    </row>
    <row r="702" spans="1:2" x14ac:dyDescent="0.25">
      <c r="A702" s="34">
        <v>12887239</v>
      </c>
      <c r="B702" s="34">
        <v>0</v>
      </c>
    </row>
    <row r="703" spans="1:2" x14ac:dyDescent="0.25">
      <c r="A703" s="34">
        <v>16792102</v>
      </c>
      <c r="B703" s="34">
        <v>0</v>
      </c>
    </row>
    <row r="704" spans="1:2" x14ac:dyDescent="0.25">
      <c r="A704" s="34">
        <v>17821628</v>
      </c>
      <c r="B704" s="34">
        <v>0</v>
      </c>
    </row>
    <row r="705" spans="1:2" x14ac:dyDescent="0.25">
      <c r="A705" s="34">
        <v>15022347</v>
      </c>
      <c r="B705" s="34">
        <v>0</v>
      </c>
    </row>
    <row r="706" spans="1:2" x14ac:dyDescent="0.25">
      <c r="A706" s="34">
        <v>17819058</v>
      </c>
      <c r="B706" s="34">
        <v>0</v>
      </c>
    </row>
    <row r="707" spans="1:2" x14ac:dyDescent="0.25">
      <c r="A707" s="34">
        <v>14803142</v>
      </c>
      <c r="B707" s="34">
        <v>0</v>
      </c>
    </row>
    <row r="708" spans="1:2" x14ac:dyDescent="0.25">
      <c r="A708" s="34">
        <v>15022772</v>
      </c>
      <c r="B708" s="34">
        <v>0</v>
      </c>
    </row>
    <row r="709" spans="1:2" x14ac:dyDescent="0.25">
      <c r="A709" s="34">
        <v>25216082</v>
      </c>
      <c r="B709" s="34">
        <v>0</v>
      </c>
    </row>
    <row r="710" spans="1:2" x14ac:dyDescent="0.25">
      <c r="A710" s="34">
        <v>18263972</v>
      </c>
      <c r="B710" s="34">
        <v>0</v>
      </c>
    </row>
    <row r="711" spans="1:2" x14ac:dyDescent="0.25">
      <c r="A711" s="34">
        <v>14739782</v>
      </c>
      <c r="B711" s="34">
        <v>0</v>
      </c>
    </row>
    <row r="712" spans="1:2" x14ac:dyDescent="0.25">
      <c r="A712" s="34">
        <v>18259112</v>
      </c>
      <c r="B712" s="34">
        <v>0</v>
      </c>
    </row>
    <row r="713" spans="1:2" x14ac:dyDescent="0.25">
      <c r="A713" s="34">
        <v>15109322</v>
      </c>
      <c r="B713" s="34">
        <v>0</v>
      </c>
    </row>
    <row r="714" spans="1:2" x14ac:dyDescent="0.25">
      <c r="A714" s="34">
        <v>17595722</v>
      </c>
      <c r="B714" s="34">
        <v>0</v>
      </c>
    </row>
    <row r="715" spans="1:2" x14ac:dyDescent="0.25">
      <c r="A715" s="34">
        <v>23378342</v>
      </c>
      <c r="B715" s="34">
        <v>0</v>
      </c>
    </row>
    <row r="716" spans="1:2" x14ac:dyDescent="0.25">
      <c r="A716" s="34">
        <v>15234992</v>
      </c>
      <c r="B716" s="34">
        <v>0</v>
      </c>
    </row>
    <row r="717" spans="1:2" x14ac:dyDescent="0.25">
      <c r="A717" s="34">
        <v>19059161</v>
      </c>
      <c r="B717" s="34">
        <v>0</v>
      </c>
    </row>
    <row r="718" spans="1:2" x14ac:dyDescent="0.25">
      <c r="A718" s="34">
        <v>13861956</v>
      </c>
      <c r="B718" s="34">
        <v>0</v>
      </c>
    </row>
    <row r="719" spans="1:2" x14ac:dyDescent="0.25">
      <c r="A719" s="34">
        <v>13617619</v>
      </c>
      <c r="B719" s="34">
        <v>0</v>
      </c>
    </row>
    <row r="720" spans="1:2" x14ac:dyDescent="0.25">
      <c r="A720" s="34">
        <v>18258729</v>
      </c>
      <c r="B720" s="34">
        <v>0</v>
      </c>
    </row>
    <row r="721" spans="1:2" x14ac:dyDescent="0.25">
      <c r="A721" s="34">
        <v>12887243</v>
      </c>
      <c r="B721" s="34">
        <v>0</v>
      </c>
    </row>
    <row r="722" spans="1:2" x14ac:dyDescent="0.25">
      <c r="A722" s="34">
        <v>23897618</v>
      </c>
      <c r="B722" s="34">
        <v>0</v>
      </c>
    </row>
    <row r="723" spans="1:2" x14ac:dyDescent="0.25">
      <c r="A723" s="34">
        <v>13997444</v>
      </c>
      <c r="B723" s="34">
        <v>0</v>
      </c>
    </row>
    <row r="724" spans="1:2" x14ac:dyDescent="0.25">
      <c r="A724" s="34">
        <v>15203487</v>
      </c>
      <c r="B724" s="34">
        <v>0</v>
      </c>
    </row>
    <row r="725" spans="1:2" x14ac:dyDescent="0.25">
      <c r="A725" s="34">
        <v>14639419</v>
      </c>
      <c r="B725" s="34">
        <v>0</v>
      </c>
    </row>
    <row r="726" spans="1:2" x14ac:dyDescent="0.25">
      <c r="A726" s="34">
        <v>14341269</v>
      </c>
      <c r="B726" s="34">
        <v>0</v>
      </c>
    </row>
    <row r="727" spans="1:2" x14ac:dyDescent="0.25">
      <c r="A727" s="34">
        <v>19654163</v>
      </c>
      <c r="B727" s="34">
        <v>0</v>
      </c>
    </row>
    <row r="728" spans="1:2" x14ac:dyDescent="0.25">
      <c r="A728" s="34">
        <v>13617488</v>
      </c>
      <c r="B728" s="34">
        <v>0</v>
      </c>
    </row>
    <row r="729" spans="1:2" x14ac:dyDescent="0.25">
      <c r="A729" s="34">
        <v>412406369</v>
      </c>
      <c r="B729" s="34">
        <v>0</v>
      </c>
    </row>
    <row r="730" spans="1:2" x14ac:dyDescent="0.25">
      <c r="A730" s="34">
        <v>301593237</v>
      </c>
      <c r="B730" s="34">
        <v>0</v>
      </c>
    </row>
    <row r="731" spans="1:2" x14ac:dyDescent="0.25">
      <c r="A731" s="34">
        <v>25549398</v>
      </c>
      <c r="B731" s="34">
        <v>0</v>
      </c>
    </row>
    <row r="732" spans="1:2" x14ac:dyDescent="0.25">
      <c r="A732" s="34">
        <v>15046567</v>
      </c>
      <c r="B732" s="34">
        <v>0</v>
      </c>
    </row>
    <row r="733" spans="1:2" x14ac:dyDescent="0.25">
      <c r="A733" s="34">
        <v>412405751</v>
      </c>
      <c r="B733" s="34">
        <v>0</v>
      </c>
    </row>
    <row r="734" spans="1:2" x14ac:dyDescent="0.25">
      <c r="A734" s="34">
        <v>412400466</v>
      </c>
      <c r="B734" s="34">
        <v>0</v>
      </c>
    </row>
    <row r="735" spans="1:2" x14ac:dyDescent="0.25">
      <c r="A735" s="34">
        <v>18262729</v>
      </c>
      <c r="B735" s="34">
        <v>0</v>
      </c>
    </row>
    <row r="736" spans="1:2" x14ac:dyDescent="0.25">
      <c r="A736" s="34">
        <v>15023469</v>
      </c>
      <c r="B736" s="34">
        <v>0</v>
      </c>
    </row>
    <row r="737" spans="1:2" x14ac:dyDescent="0.25">
      <c r="A737" s="34">
        <v>18264503</v>
      </c>
      <c r="B737" s="34">
        <v>0</v>
      </c>
    </row>
    <row r="738" spans="1:2" x14ac:dyDescent="0.25">
      <c r="A738" s="34">
        <v>19653188</v>
      </c>
      <c r="B738" s="34">
        <v>0</v>
      </c>
    </row>
    <row r="739" spans="1:2" x14ac:dyDescent="0.25">
      <c r="A739" s="34">
        <v>279047099</v>
      </c>
      <c r="B739" s="34">
        <v>0</v>
      </c>
    </row>
    <row r="740" spans="1:2" x14ac:dyDescent="0.25">
      <c r="A740" s="34">
        <v>12887231</v>
      </c>
      <c r="B740" s="34">
        <v>0</v>
      </c>
    </row>
    <row r="741" spans="1:2" x14ac:dyDescent="0.25">
      <c r="A741" s="34">
        <v>18260226</v>
      </c>
      <c r="B741" s="34">
        <v>0</v>
      </c>
    </row>
    <row r="742" spans="1:2" x14ac:dyDescent="0.25">
      <c r="A742" s="34">
        <v>15254569</v>
      </c>
      <c r="B742" s="34">
        <v>0</v>
      </c>
    </row>
    <row r="743" spans="1:2" x14ac:dyDescent="0.25">
      <c r="A743" s="34">
        <v>14338869</v>
      </c>
      <c r="B743" s="34">
        <v>0</v>
      </c>
    </row>
    <row r="744" spans="1:2" x14ac:dyDescent="0.25">
      <c r="A744" s="34">
        <v>12695663</v>
      </c>
      <c r="B744" s="34">
        <v>0</v>
      </c>
    </row>
    <row r="745" spans="1:2" x14ac:dyDescent="0.25">
      <c r="A745" s="34">
        <v>16597904</v>
      </c>
      <c r="B745" s="34">
        <v>0</v>
      </c>
    </row>
    <row r="746" spans="1:2" x14ac:dyDescent="0.25">
      <c r="A746" s="34">
        <v>412242177</v>
      </c>
      <c r="B746" s="34">
        <v>0</v>
      </c>
    </row>
    <row r="747" spans="1:2" x14ac:dyDescent="0.25">
      <c r="A747" s="34">
        <v>301790427</v>
      </c>
      <c r="B747" s="34">
        <v>0</v>
      </c>
    </row>
    <row r="748" spans="1:2" x14ac:dyDescent="0.25">
      <c r="A748" s="34">
        <v>18260315</v>
      </c>
      <c r="B748" s="34">
        <v>0</v>
      </c>
    </row>
    <row r="749" spans="1:2" x14ac:dyDescent="0.25">
      <c r="A749" s="34">
        <v>18260467</v>
      </c>
      <c r="B749" s="34">
        <v>0</v>
      </c>
    </row>
    <row r="750" spans="1:2" x14ac:dyDescent="0.25">
      <c r="A750" s="34">
        <v>116321320</v>
      </c>
      <c r="B750" s="34">
        <v>0</v>
      </c>
    </row>
    <row r="751" spans="1:2" x14ac:dyDescent="0.25">
      <c r="A751" s="34">
        <v>12923779</v>
      </c>
      <c r="B751" s="34">
        <v>0</v>
      </c>
    </row>
    <row r="752" spans="1:2" x14ac:dyDescent="0.25">
      <c r="A752" s="34">
        <v>15200859</v>
      </c>
      <c r="B752" s="34">
        <v>0</v>
      </c>
    </row>
    <row r="753" spans="1:2" x14ac:dyDescent="0.25">
      <c r="A753" s="34">
        <v>12696233</v>
      </c>
      <c r="B753" s="34">
        <v>0</v>
      </c>
    </row>
    <row r="754" spans="1:2" x14ac:dyDescent="0.25">
      <c r="A754" s="34">
        <v>14941594</v>
      </c>
      <c r="B754" s="34">
        <v>0</v>
      </c>
    </row>
    <row r="755" spans="1:2" x14ac:dyDescent="0.25">
      <c r="A755" s="34">
        <v>19252994</v>
      </c>
      <c r="B755" s="34">
        <v>0</v>
      </c>
    </row>
    <row r="756" spans="1:2" x14ac:dyDescent="0.25">
      <c r="A756" s="34">
        <v>17782400</v>
      </c>
      <c r="B756" s="34">
        <v>0</v>
      </c>
    </row>
    <row r="757" spans="1:2" x14ac:dyDescent="0.25">
      <c r="A757" s="34">
        <v>19655827</v>
      </c>
      <c r="B757" s="34">
        <v>0</v>
      </c>
    </row>
    <row r="758" spans="1:2" x14ac:dyDescent="0.25">
      <c r="A758" s="34">
        <v>18259720</v>
      </c>
      <c r="B758" s="34">
        <v>0</v>
      </c>
    </row>
    <row r="759" spans="1:2" x14ac:dyDescent="0.25">
      <c r="A759" s="34">
        <v>15024339</v>
      </c>
      <c r="B759" s="34">
        <v>0</v>
      </c>
    </row>
    <row r="760" spans="1:2" x14ac:dyDescent="0.25">
      <c r="A760" s="34">
        <v>25126133</v>
      </c>
      <c r="B760" s="34">
        <v>0</v>
      </c>
    </row>
    <row r="761" spans="1:2" x14ac:dyDescent="0.25">
      <c r="A761" s="34">
        <v>18260224</v>
      </c>
      <c r="B761" s="34">
        <v>0</v>
      </c>
    </row>
    <row r="762" spans="1:2" x14ac:dyDescent="0.25">
      <c r="A762" s="34">
        <v>394187744</v>
      </c>
      <c r="B762" s="34">
        <v>0</v>
      </c>
    </row>
    <row r="763" spans="1:2" x14ac:dyDescent="0.25">
      <c r="A763" s="34">
        <v>18263457</v>
      </c>
      <c r="B763" s="34">
        <v>0</v>
      </c>
    </row>
    <row r="764" spans="1:2" x14ac:dyDescent="0.25">
      <c r="A764" s="34">
        <v>386634010</v>
      </c>
      <c r="B764" s="34">
        <v>0</v>
      </c>
    </row>
    <row r="765" spans="1:2" x14ac:dyDescent="0.25">
      <c r="A765" s="34">
        <v>12696079</v>
      </c>
      <c r="B765" s="34">
        <v>0</v>
      </c>
    </row>
    <row r="766" spans="1:2" x14ac:dyDescent="0.25">
      <c r="A766" s="34">
        <v>386638463</v>
      </c>
      <c r="B766" s="34">
        <v>0</v>
      </c>
    </row>
    <row r="767" spans="1:2" x14ac:dyDescent="0.25">
      <c r="A767" s="34">
        <v>412240538</v>
      </c>
      <c r="B767" s="34">
        <v>0</v>
      </c>
    </row>
    <row r="768" spans="1:2" x14ac:dyDescent="0.25">
      <c r="A768" s="34">
        <v>16783994</v>
      </c>
      <c r="B768" s="34">
        <v>0</v>
      </c>
    </row>
    <row r="769" spans="1:2" x14ac:dyDescent="0.25">
      <c r="A769" s="34">
        <v>18259047</v>
      </c>
      <c r="B769" s="34">
        <v>0</v>
      </c>
    </row>
    <row r="770" spans="1:2" x14ac:dyDescent="0.25">
      <c r="A770" s="34">
        <v>15296585</v>
      </c>
      <c r="B770" s="34">
        <v>0</v>
      </c>
    </row>
    <row r="771" spans="1:2" x14ac:dyDescent="0.25">
      <c r="A771" s="34">
        <v>27198281</v>
      </c>
      <c r="B771" s="34">
        <v>0</v>
      </c>
    </row>
    <row r="772" spans="1:2" x14ac:dyDescent="0.25">
      <c r="A772" s="34">
        <v>12695896</v>
      </c>
      <c r="B772" s="34">
        <v>0</v>
      </c>
    </row>
    <row r="773" spans="1:2" x14ac:dyDescent="0.25">
      <c r="A773" s="34">
        <v>144483369</v>
      </c>
      <c r="B773" s="34">
        <v>0</v>
      </c>
    </row>
    <row r="774" spans="1:2" x14ac:dyDescent="0.25">
      <c r="A774" s="34">
        <v>15931684</v>
      </c>
      <c r="B774" s="34">
        <v>0</v>
      </c>
    </row>
    <row r="775" spans="1:2" x14ac:dyDescent="0.25">
      <c r="A775" s="34">
        <v>51358244</v>
      </c>
      <c r="B775" s="34">
        <v>0</v>
      </c>
    </row>
    <row r="776" spans="1:2" x14ac:dyDescent="0.25">
      <c r="A776" s="34">
        <v>69193040</v>
      </c>
      <c r="B776" s="34">
        <v>0</v>
      </c>
    </row>
    <row r="777" spans="1:2" x14ac:dyDescent="0.25">
      <c r="A777" s="34">
        <v>35244955</v>
      </c>
      <c r="B777" s="34">
        <v>0</v>
      </c>
    </row>
    <row r="778" spans="1:2" x14ac:dyDescent="0.25">
      <c r="A778" s="34">
        <v>72634225</v>
      </c>
      <c r="B778" s="34">
        <v>0</v>
      </c>
    </row>
    <row r="779" spans="1:2" x14ac:dyDescent="0.25">
      <c r="A779" s="34">
        <v>17839207</v>
      </c>
      <c r="B779" s="34">
        <v>0</v>
      </c>
    </row>
    <row r="780" spans="1:2" x14ac:dyDescent="0.25">
      <c r="A780" s="34">
        <v>12696340</v>
      </c>
      <c r="B780" s="34">
        <v>0</v>
      </c>
    </row>
    <row r="781" spans="1:2" x14ac:dyDescent="0.25">
      <c r="A781" s="34">
        <v>388866376</v>
      </c>
      <c r="B781" s="34">
        <v>0</v>
      </c>
    </row>
    <row r="782" spans="1:2" x14ac:dyDescent="0.25">
      <c r="A782" s="34">
        <v>18259989</v>
      </c>
      <c r="B782" s="34">
        <v>0</v>
      </c>
    </row>
    <row r="783" spans="1:2" x14ac:dyDescent="0.25">
      <c r="A783" s="34">
        <v>18265013</v>
      </c>
      <c r="B783" s="34">
        <v>0</v>
      </c>
    </row>
    <row r="784" spans="1:2" x14ac:dyDescent="0.25">
      <c r="A784" s="34">
        <v>15131914</v>
      </c>
      <c r="B784" s="34">
        <v>0</v>
      </c>
    </row>
    <row r="785" spans="1:2" x14ac:dyDescent="0.25">
      <c r="A785" s="34">
        <v>13766054</v>
      </c>
      <c r="B785" s="34">
        <v>0</v>
      </c>
    </row>
    <row r="786" spans="1:2" x14ac:dyDescent="0.25">
      <c r="A786" s="34">
        <v>15302525</v>
      </c>
      <c r="B786" s="34">
        <v>0</v>
      </c>
    </row>
    <row r="787" spans="1:2" x14ac:dyDescent="0.25">
      <c r="A787" s="34">
        <v>17821627</v>
      </c>
      <c r="B787" s="34">
        <v>0</v>
      </c>
    </row>
    <row r="788" spans="1:2" x14ac:dyDescent="0.25">
      <c r="A788" s="34">
        <v>15204340</v>
      </c>
      <c r="B788" s="34">
        <v>0</v>
      </c>
    </row>
    <row r="789" spans="1:2" x14ac:dyDescent="0.25">
      <c r="A789" s="34">
        <v>14597109</v>
      </c>
      <c r="B789" s="34">
        <v>0</v>
      </c>
    </row>
    <row r="790" spans="1:2" x14ac:dyDescent="0.25">
      <c r="A790" s="34">
        <v>16510733</v>
      </c>
      <c r="B790" s="34">
        <v>0</v>
      </c>
    </row>
    <row r="791" spans="1:2" x14ac:dyDescent="0.25">
      <c r="A791" s="34">
        <v>17839208</v>
      </c>
      <c r="B791" s="34">
        <v>0</v>
      </c>
    </row>
    <row r="792" spans="1:2" x14ac:dyDescent="0.25">
      <c r="A792" s="34">
        <v>21665414</v>
      </c>
      <c r="B792" s="34">
        <v>0</v>
      </c>
    </row>
    <row r="793" spans="1:2" x14ac:dyDescent="0.25">
      <c r="A793" s="34">
        <v>18261267</v>
      </c>
      <c r="B793" s="34">
        <v>0</v>
      </c>
    </row>
    <row r="794" spans="1:2" x14ac:dyDescent="0.25">
      <c r="A794" s="34">
        <v>18265017</v>
      </c>
      <c r="B794" s="34">
        <v>0</v>
      </c>
    </row>
    <row r="795" spans="1:2" x14ac:dyDescent="0.25">
      <c r="A795" s="34">
        <v>18260860</v>
      </c>
      <c r="B795" s="34">
        <v>0</v>
      </c>
    </row>
    <row r="796" spans="1:2" x14ac:dyDescent="0.25">
      <c r="A796" s="34">
        <v>17821629</v>
      </c>
      <c r="B796" s="34">
        <v>0</v>
      </c>
    </row>
    <row r="797" spans="1:2" x14ac:dyDescent="0.25">
      <c r="A797" s="34">
        <v>16302917</v>
      </c>
      <c r="B797" s="34">
        <v>0</v>
      </c>
    </row>
    <row r="798" spans="1:2" x14ac:dyDescent="0.25">
      <c r="A798" s="34">
        <v>17826771</v>
      </c>
      <c r="B798" s="34">
        <v>0</v>
      </c>
    </row>
    <row r="799" spans="1:2" x14ac:dyDescent="0.25">
      <c r="A799" s="34">
        <v>15194833</v>
      </c>
      <c r="B799" s="34">
        <v>0</v>
      </c>
    </row>
    <row r="800" spans="1:2" x14ac:dyDescent="0.25">
      <c r="A800" s="34">
        <v>25545133</v>
      </c>
      <c r="B800" s="34">
        <v>0</v>
      </c>
    </row>
    <row r="801" spans="1:2" x14ac:dyDescent="0.25">
      <c r="A801" s="34">
        <v>144471133</v>
      </c>
      <c r="B801" s="34">
        <v>0</v>
      </c>
    </row>
    <row r="802" spans="1:2" x14ac:dyDescent="0.25">
      <c r="A802" s="34">
        <v>386610553</v>
      </c>
      <c r="B802" s="34">
        <v>0</v>
      </c>
    </row>
    <row r="803" spans="1:2" x14ac:dyDescent="0.25">
      <c r="A803" s="34">
        <v>19457623</v>
      </c>
      <c r="B803" s="34">
        <v>0</v>
      </c>
    </row>
    <row r="804" spans="1:2" x14ac:dyDescent="0.25">
      <c r="A804" s="34">
        <v>262411993</v>
      </c>
      <c r="B804" s="34">
        <v>0</v>
      </c>
    </row>
    <row r="805" spans="1:2" x14ac:dyDescent="0.25">
      <c r="A805" s="34">
        <v>41282773</v>
      </c>
      <c r="B805" s="34">
        <v>0</v>
      </c>
    </row>
    <row r="806" spans="1:2" x14ac:dyDescent="0.25">
      <c r="A806" s="34">
        <v>399175393</v>
      </c>
      <c r="B806" s="34">
        <v>0</v>
      </c>
    </row>
    <row r="807" spans="1:2" x14ac:dyDescent="0.25">
      <c r="A807" s="34">
        <v>14941723</v>
      </c>
      <c r="B807" s="34">
        <v>0</v>
      </c>
    </row>
    <row r="808" spans="1:2" x14ac:dyDescent="0.25">
      <c r="A808" s="34">
        <v>12695833</v>
      </c>
      <c r="B808" s="34">
        <v>0</v>
      </c>
    </row>
    <row r="809" spans="1:2" x14ac:dyDescent="0.25">
      <c r="A809" s="34">
        <v>16592953</v>
      </c>
      <c r="B809" s="34">
        <v>0</v>
      </c>
    </row>
    <row r="810" spans="1:2" x14ac:dyDescent="0.25">
      <c r="A810" s="34">
        <v>386614565</v>
      </c>
      <c r="B810" s="34">
        <v>0</v>
      </c>
    </row>
    <row r="811" spans="1:2" x14ac:dyDescent="0.25">
      <c r="A811" s="34">
        <v>59242387</v>
      </c>
      <c r="B811" s="34">
        <v>0</v>
      </c>
    </row>
    <row r="812" spans="1:2" x14ac:dyDescent="0.25">
      <c r="A812" s="34">
        <v>25878126</v>
      </c>
      <c r="B812" s="34">
        <v>0</v>
      </c>
    </row>
    <row r="813" spans="1:2" x14ac:dyDescent="0.25">
      <c r="A813" s="34">
        <v>15302986</v>
      </c>
      <c r="B813" s="34">
        <v>0</v>
      </c>
    </row>
    <row r="814" spans="1:2" x14ac:dyDescent="0.25">
      <c r="A814" s="34">
        <v>386613723</v>
      </c>
      <c r="B814" s="34">
        <v>0</v>
      </c>
    </row>
    <row r="815" spans="1:2" x14ac:dyDescent="0.25">
      <c r="A815" s="34">
        <v>18260223</v>
      </c>
      <c r="B815" s="34">
        <v>0</v>
      </c>
    </row>
    <row r="816" spans="1:2" x14ac:dyDescent="0.25">
      <c r="A816" s="34">
        <v>279040923</v>
      </c>
      <c r="B816" s="34">
        <v>0</v>
      </c>
    </row>
    <row r="817" spans="1:2" x14ac:dyDescent="0.25">
      <c r="A817" s="34">
        <v>17595723</v>
      </c>
      <c r="B817" s="34">
        <v>0</v>
      </c>
    </row>
    <row r="818" spans="1:2" x14ac:dyDescent="0.25">
      <c r="A818" s="34">
        <v>12695901</v>
      </c>
      <c r="B818" s="34">
        <v>0</v>
      </c>
    </row>
    <row r="819" spans="1:2" x14ac:dyDescent="0.25">
      <c r="A819" s="34">
        <v>275153684</v>
      </c>
      <c r="B819" s="34">
        <v>0</v>
      </c>
    </row>
    <row r="820" spans="1:2" x14ac:dyDescent="0.25">
      <c r="A820" s="34">
        <v>243260780</v>
      </c>
      <c r="B820" s="34">
        <v>0</v>
      </c>
    </row>
    <row r="821" spans="1:2" x14ac:dyDescent="0.25">
      <c r="A821" s="34">
        <v>17778205</v>
      </c>
      <c r="B821" s="34">
        <v>0</v>
      </c>
    </row>
    <row r="822" spans="1:2" x14ac:dyDescent="0.25">
      <c r="A822" s="34">
        <v>14578387</v>
      </c>
      <c r="B822" s="34">
        <v>0</v>
      </c>
    </row>
    <row r="823" spans="1:2" x14ac:dyDescent="0.25">
      <c r="A823" s="34">
        <v>262411990</v>
      </c>
      <c r="B823" s="34">
        <v>0</v>
      </c>
    </row>
    <row r="824" spans="1:2" x14ac:dyDescent="0.25">
      <c r="A824" s="34">
        <v>412404256</v>
      </c>
      <c r="B824" s="34">
        <v>0</v>
      </c>
    </row>
    <row r="825" spans="1:2" x14ac:dyDescent="0.25">
      <c r="A825" s="34">
        <v>15139299</v>
      </c>
      <c r="B825" s="34">
        <v>0</v>
      </c>
    </row>
    <row r="826" spans="1:2" x14ac:dyDescent="0.25">
      <c r="A826" s="34">
        <v>18264504</v>
      </c>
      <c r="B826" s="34">
        <v>0</v>
      </c>
    </row>
    <row r="827" spans="1:2" x14ac:dyDescent="0.25">
      <c r="A827" s="34">
        <v>12887244</v>
      </c>
      <c r="B827" s="34">
        <v>0</v>
      </c>
    </row>
    <row r="828" spans="1:2" x14ac:dyDescent="0.25">
      <c r="A828" s="34">
        <v>386595474</v>
      </c>
      <c r="B828" s="34">
        <v>0</v>
      </c>
    </row>
    <row r="829" spans="1:2" x14ac:dyDescent="0.25">
      <c r="A829" s="34">
        <v>19120644</v>
      </c>
      <c r="B829" s="34">
        <v>0</v>
      </c>
    </row>
    <row r="830" spans="1:2" x14ac:dyDescent="0.25">
      <c r="A830" s="34">
        <v>20912334</v>
      </c>
      <c r="B830" s="34">
        <v>0</v>
      </c>
    </row>
    <row r="831" spans="1:2" x14ac:dyDescent="0.25">
      <c r="A831" s="34">
        <v>12696234</v>
      </c>
      <c r="B831" s="34">
        <v>0</v>
      </c>
    </row>
    <row r="832" spans="1:2" x14ac:dyDescent="0.25">
      <c r="A832" s="34">
        <v>17824344</v>
      </c>
      <c r="B832" s="34">
        <v>0</v>
      </c>
    </row>
    <row r="833" spans="1:2" x14ac:dyDescent="0.25">
      <c r="A833" s="34">
        <v>12454824</v>
      </c>
      <c r="B833" s="34">
        <v>0</v>
      </c>
    </row>
    <row r="834" spans="1:2" x14ac:dyDescent="0.25">
      <c r="A834" s="34">
        <v>12695664</v>
      </c>
      <c r="B834" s="34">
        <v>0</v>
      </c>
    </row>
    <row r="835" spans="1:2" x14ac:dyDescent="0.25">
      <c r="A835" s="34">
        <v>18265014</v>
      </c>
      <c r="B835" s="34">
        <v>0</v>
      </c>
    </row>
    <row r="836" spans="1:2" x14ac:dyDescent="0.25">
      <c r="A836" s="34">
        <v>17778204</v>
      </c>
      <c r="B836" s="34">
        <v>0</v>
      </c>
    </row>
    <row r="837" spans="1:2" x14ac:dyDescent="0.25">
      <c r="A837" s="34">
        <v>25126134</v>
      </c>
      <c r="B837" s="34">
        <v>0</v>
      </c>
    </row>
    <row r="838" spans="1:2" x14ac:dyDescent="0.25">
      <c r="A838" s="34">
        <v>13646824</v>
      </c>
      <c r="B838" s="34">
        <v>0</v>
      </c>
    </row>
    <row r="839" spans="1:2" x14ac:dyDescent="0.25">
      <c r="A839" s="34">
        <v>262411994</v>
      </c>
      <c r="B839" s="34">
        <v>0</v>
      </c>
    </row>
    <row r="840" spans="1:2" x14ac:dyDescent="0.25">
      <c r="A840" s="34">
        <v>15302060</v>
      </c>
      <c r="B840" s="34">
        <v>0</v>
      </c>
    </row>
    <row r="841" spans="1:2" x14ac:dyDescent="0.25">
      <c r="A841" s="34">
        <v>18258775</v>
      </c>
      <c r="B841" s="34">
        <v>0</v>
      </c>
    </row>
    <row r="842" spans="1:2" x14ac:dyDescent="0.25">
      <c r="A842" s="34">
        <v>13664080</v>
      </c>
      <c r="B842" s="34">
        <v>0</v>
      </c>
    </row>
    <row r="843" spans="1:2" x14ac:dyDescent="0.25">
      <c r="A843" s="34">
        <v>18259516</v>
      </c>
      <c r="B843" s="34">
        <v>0</v>
      </c>
    </row>
    <row r="844" spans="1:2" x14ac:dyDescent="0.25">
      <c r="A844" s="34">
        <v>17819057</v>
      </c>
      <c r="B844" s="34">
        <v>0</v>
      </c>
    </row>
    <row r="845" spans="1:2" x14ac:dyDescent="0.25">
      <c r="A845" s="34">
        <v>12696231</v>
      </c>
      <c r="B845" s="34">
        <v>0</v>
      </c>
    </row>
    <row r="846" spans="1:2" x14ac:dyDescent="0.25">
      <c r="A846" s="34">
        <v>12887235</v>
      </c>
      <c r="B846" s="34">
        <v>0</v>
      </c>
    </row>
    <row r="847" spans="1:2" x14ac:dyDescent="0.25">
      <c r="A847" s="34">
        <v>15175100</v>
      </c>
      <c r="B847" s="34">
        <v>0</v>
      </c>
    </row>
    <row r="848" spans="1:2" x14ac:dyDescent="0.25">
      <c r="A848" s="34">
        <v>386599940</v>
      </c>
      <c r="B848" s="34">
        <v>0</v>
      </c>
    </row>
    <row r="849" spans="1:2" x14ac:dyDescent="0.25">
      <c r="A849" s="34">
        <v>18264505</v>
      </c>
      <c r="B849" s="34">
        <v>0</v>
      </c>
    </row>
    <row r="850" spans="1:2" x14ac:dyDescent="0.25">
      <c r="A850" s="34">
        <v>12695831</v>
      </c>
      <c r="B850" s="34">
        <v>0</v>
      </c>
    </row>
    <row r="851" spans="1:2" x14ac:dyDescent="0.25">
      <c r="A851" s="34">
        <v>16886706</v>
      </c>
      <c r="B851" s="34">
        <v>0</v>
      </c>
    </row>
    <row r="852" spans="1:2" x14ac:dyDescent="0.25">
      <c r="A852" s="34">
        <v>15234196</v>
      </c>
      <c r="B852" s="34">
        <v>0</v>
      </c>
    </row>
    <row r="853" spans="1:2" x14ac:dyDescent="0.25">
      <c r="A853" s="34">
        <v>16464154</v>
      </c>
      <c r="B853" s="34">
        <v>0</v>
      </c>
    </row>
    <row r="854" spans="1:2" x14ac:dyDescent="0.25">
      <c r="A854" s="34">
        <v>16305044</v>
      </c>
      <c r="B854" s="34">
        <v>0</v>
      </c>
    </row>
    <row r="855" spans="1:2" x14ac:dyDescent="0.25">
      <c r="A855" s="34">
        <v>16510730</v>
      </c>
      <c r="B855" s="34">
        <v>0</v>
      </c>
    </row>
    <row r="856" spans="1:2" x14ac:dyDescent="0.25">
      <c r="A856" s="34">
        <v>18259325</v>
      </c>
      <c r="B856" s="34">
        <v>0</v>
      </c>
    </row>
    <row r="857" spans="1:2" x14ac:dyDescent="0.25">
      <c r="A857" s="34">
        <v>262415465</v>
      </c>
      <c r="B857" s="34">
        <v>0</v>
      </c>
    </row>
    <row r="858" spans="1:2" x14ac:dyDescent="0.25">
      <c r="A858" s="34">
        <v>25658527</v>
      </c>
      <c r="B858" s="34">
        <v>0</v>
      </c>
    </row>
    <row r="859" spans="1:2" x14ac:dyDescent="0.25">
      <c r="A859" s="34">
        <v>14744680</v>
      </c>
      <c r="B859" s="34">
        <v>0</v>
      </c>
    </row>
    <row r="860" spans="1:2" x14ac:dyDescent="0.25">
      <c r="A860" s="34">
        <v>17087410</v>
      </c>
      <c r="B860" s="34">
        <v>0</v>
      </c>
    </row>
    <row r="861" spans="1:2" x14ac:dyDescent="0.25">
      <c r="A861" s="34">
        <v>17819056</v>
      </c>
      <c r="B861" s="34">
        <v>0</v>
      </c>
    </row>
    <row r="862" spans="1:2" x14ac:dyDescent="0.25">
      <c r="A862" s="34">
        <v>15023806</v>
      </c>
      <c r="B862" s="34">
        <v>0</v>
      </c>
    </row>
    <row r="863" spans="1:2" x14ac:dyDescent="0.25">
      <c r="A863" s="34">
        <v>15048808</v>
      </c>
      <c r="B863" s="34">
        <v>0</v>
      </c>
    </row>
    <row r="864" spans="1:2" x14ac:dyDescent="0.25">
      <c r="A864" s="34">
        <v>21664371</v>
      </c>
      <c r="B864" s="34">
        <v>0</v>
      </c>
    </row>
    <row r="865" spans="1:2" x14ac:dyDescent="0.25">
      <c r="A865" s="34">
        <v>15194834</v>
      </c>
      <c r="B865" s="34">
        <v>0</v>
      </c>
    </row>
    <row r="866" spans="1:2" x14ac:dyDescent="0.25">
      <c r="A866" s="34">
        <v>14566490</v>
      </c>
      <c r="B866" s="34">
        <v>0</v>
      </c>
    </row>
    <row r="867" spans="1:2" x14ac:dyDescent="0.25">
      <c r="A867" s="34">
        <v>13627685</v>
      </c>
      <c r="B867" s="34">
        <v>0</v>
      </c>
    </row>
    <row r="868" spans="1:2" x14ac:dyDescent="0.25">
      <c r="A868" s="34">
        <v>386632027</v>
      </c>
      <c r="B868" s="34">
        <v>0</v>
      </c>
    </row>
    <row r="869" spans="1:2" x14ac:dyDescent="0.25">
      <c r="A869" s="34">
        <v>53600380</v>
      </c>
      <c r="B869" s="34">
        <v>0</v>
      </c>
    </row>
    <row r="870" spans="1:2" x14ac:dyDescent="0.25">
      <c r="A870" s="34">
        <v>18259048</v>
      </c>
      <c r="B870" s="34">
        <v>0</v>
      </c>
    </row>
    <row r="871" spans="1:2" x14ac:dyDescent="0.25">
      <c r="A871" s="34">
        <v>19637117</v>
      </c>
      <c r="B871" s="34">
        <v>0</v>
      </c>
    </row>
    <row r="872" spans="1:2" x14ac:dyDescent="0.25">
      <c r="A872" s="34">
        <v>19636641</v>
      </c>
      <c r="B872" s="34">
        <v>0</v>
      </c>
    </row>
    <row r="873" spans="1:2" x14ac:dyDescent="0.25">
      <c r="A873" s="34">
        <v>15024495</v>
      </c>
      <c r="B873" s="34">
        <v>0</v>
      </c>
    </row>
    <row r="874" spans="1:2" x14ac:dyDescent="0.25">
      <c r="A874" s="34">
        <v>15254570</v>
      </c>
      <c r="B874" s="34">
        <v>0</v>
      </c>
    </row>
    <row r="875" spans="1:2" x14ac:dyDescent="0.25">
      <c r="A875" s="34">
        <v>262411991</v>
      </c>
      <c r="B875" s="34">
        <v>0</v>
      </c>
    </row>
    <row r="876" spans="1:2" x14ac:dyDescent="0.25">
      <c r="A876" s="34">
        <v>18259206</v>
      </c>
      <c r="B876" s="34">
        <v>0</v>
      </c>
    </row>
    <row r="877" spans="1:2" x14ac:dyDescent="0.25">
      <c r="A877" s="34">
        <v>14640418</v>
      </c>
      <c r="B877" s="34">
        <v>0</v>
      </c>
    </row>
    <row r="878" spans="1:2" x14ac:dyDescent="0.25">
      <c r="A878" s="34">
        <v>23404288</v>
      </c>
      <c r="B878" s="34">
        <v>0</v>
      </c>
    </row>
    <row r="879" spans="1:2" x14ac:dyDescent="0.25">
      <c r="A879" s="34">
        <v>262416797</v>
      </c>
      <c r="B879" s="34">
        <v>0</v>
      </c>
    </row>
    <row r="880" spans="1:2" x14ac:dyDescent="0.25">
      <c r="A880" s="34">
        <v>18828285</v>
      </c>
      <c r="B880" s="34">
        <v>0</v>
      </c>
    </row>
    <row r="881" spans="1:2" x14ac:dyDescent="0.25">
      <c r="A881" s="34">
        <v>14943140</v>
      </c>
      <c r="B881" s="34">
        <v>0</v>
      </c>
    </row>
    <row r="882" spans="1:2" x14ac:dyDescent="0.25">
      <c r="A882" s="34">
        <v>18259675</v>
      </c>
      <c r="B882" s="34">
        <v>0</v>
      </c>
    </row>
    <row r="883" spans="1:2" x14ac:dyDescent="0.25">
      <c r="A883" s="34">
        <v>18263815</v>
      </c>
      <c r="B883" s="34">
        <v>0</v>
      </c>
    </row>
    <row r="884" spans="1:2" x14ac:dyDescent="0.25">
      <c r="A884" s="34">
        <v>15200501</v>
      </c>
      <c r="B884" s="34">
        <v>0</v>
      </c>
    </row>
    <row r="885" spans="1:2" x14ac:dyDescent="0.25">
      <c r="A885" s="34">
        <v>301759626</v>
      </c>
      <c r="B885" s="34">
        <v>0</v>
      </c>
    </row>
    <row r="886" spans="1:2" x14ac:dyDescent="0.25">
      <c r="A886" s="34">
        <v>15304606</v>
      </c>
      <c r="B886" s="34">
        <v>0</v>
      </c>
    </row>
    <row r="887" spans="1:2" x14ac:dyDescent="0.25">
      <c r="A887" s="34">
        <v>18264298</v>
      </c>
      <c r="B887" s="34">
        <v>0</v>
      </c>
    </row>
    <row r="888" spans="1:2" x14ac:dyDescent="0.25">
      <c r="A888" s="34">
        <v>21662207</v>
      </c>
      <c r="B888" s="34">
        <v>0</v>
      </c>
    </row>
    <row r="889" spans="1:2" x14ac:dyDescent="0.25">
      <c r="A889" s="34">
        <v>15136251</v>
      </c>
      <c r="B889" s="34">
        <v>0</v>
      </c>
    </row>
    <row r="890" spans="1:2" x14ac:dyDescent="0.25">
      <c r="A890" s="34">
        <v>13617495</v>
      </c>
      <c r="B890" s="34">
        <v>0</v>
      </c>
    </row>
    <row r="891" spans="1:2" x14ac:dyDescent="0.25">
      <c r="A891" s="34">
        <v>16031665</v>
      </c>
      <c r="B891" s="34">
        <v>0</v>
      </c>
    </row>
    <row r="892" spans="1:2" x14ac:dyDescent="0.25">
      <c r="A892" s="34">
        <v>13233911</v>
      </c>
      <c r="B892" s="34">
        <v>0</v>
      </c>
    </row>
    <row r="893" spans="1:2" x14ac:dyDescent="0.25">
      <c r="A893" s="34">
        <v>15304476</v>
      </c>
      <c r="B893" s="34">
        <v>0</v>
      </c>
    </row>
    <row r="894" spans="1:2" x14ac:dyDescent="0.25">
      <c r="A894" s="34">
        <v>386635996</v>
      </c>
      <c r="B894" s="34">
        <v>0</v>
      </c>
    </row>
    <row r="895" spans="1:2" x14ac:dyDescent="0.25">
      <c r="A895" s="34">
        <v>388866377</v>
      </c>
      <c r="B895" s="34">
        <v>0</v>
      </c>
    </row>
    <row r="896" spans="1:2" x14ac:dyDescent="0.25">
      <c r="A896" s="34">
        <v>17594355</v>
      </c>
      <c r="B896" s="34">
        <v>0</v>
      </c>
    </row>
    <row r="897" spans="1:2" x14ac:dyDescent="0.25">
      <c r="A897" s="34">
        <v>18260900</v>
      </c>
      <c r="B897" s="34">
        <v>0</v>
      </c>
    </row>
    <row r="898" spans="1:2" x14ac:dyDescent="0.25">
      <c r="A898" s="34">
        <v>12695665</v>
      </c>
      <c r="B898" s="34">
        <v>0</v>
      </c>
    </row>
    <row r="899" spans="1:2" x14ac:dyDescent="0.25">
      <c r="A899" s="34">
        <v>262411987</v>
      </c>
      <c r="B899" s="34">
        <v>0</v>
      </c>
    </row>
    <row r="900" spans="1:2" x14ac:dyDescent="0.25">
      <c r="A900" s="34">
        <v>13617496</v>
      </c>
      <c r="B900" s="34">
        <v>0</v>
      </c>
    </row>
    <row r="901" spans="1:2" x14ac:dyDescent="0.25">
      <c r="A901" s="34">
        <v>21464248</v>
      </c>
      <c r="B901" s="34">
        <v>0</v>
      </c>
    </row>
    <row r="902" spans="1:2" x14ac:dyDescent="0.25">
      <c r="A902" s="34">
        <v>12695897</v>
      </c>
      <c r="B902" s="34">
        <v>0</v>
      </c>
    </row>
    <row r="903" spans="1:2" x14ac:dyDescent="0.25">
      <c r="A903" s="34">
        <v>18260901</v>
      </c>
      <c r="B903" s="34">
        <v>0</v>
      </c>
    </row>
    <row r="904" spans="1:2" x14ac:dyDescent="0.25">
      <c r="A904" s="34">
        <v>17819055</v>
      </c>
      <c r="B904" s="34">
        <v>0</v>
      </c>
    </row>
    <row r="905" spans="1:2" x14ac:dyDescent="0.25">
      <c r="A905" s="34">
        <v>20831771</v>
      </c>
      <c r="B905" s="34">
        <v>0</v>
      </c>
    </row>
    <row r="906" spans="1:2" x14ac:dyDescent="0.25">
      <c r="A906" s="34">
        <v>62807586</v>
      </c>
      <c r="B906" s="34">
        <v>0</v>
      </c>
    </row>
    <row r="907" spans="1:2" x14ac:dyDescent="0.25">
      <c r="A907" s="34">
        <v>25549397</v>
      </c>
      <c r="B907" s="34">
        <v>0</v>
      </c>
    </row>
    <row r="908" spans="1:2" x14ac:dyDescent="0.25">
      <c r="A908" s="34">
        <v>32337201</v>
      </c>
      <c r="B908" s="34">
        <v>0</v>
      </c>
    </row>
    <row r="909" spans="1:2" x14ac:dyDescent="0.25">
      <c r="A909" s="34">
        <v>399246015</v>
      </c>
      <c r="B909" s="34">
        <v>0</v>
      </c>
    </row>
    <row r="910" spans="1:2" x14ac:dyDescent="0.25">
      <c r="A910" s="34">
        <v>14210030</v>
      </c>
      <c r="B910" s="34">
        <v>0</v>
      </c>
    </row>
    <row r="911" spans="1:2" x14ac:dyDescent="0.25">
      <c r="A911" s="34">
        <v>18259045</v>
      </c>
      <c r="B911" s="34">
        <v>0</v>
      </c>
    </row>
    <row r="912" spans="1:2" x14ac:dyDescent="0.25">
      <c r="A912" s="34">
        <v>271665270</v>
      </c>
      <c r="B912" s="34">
        <v>0</v>
      </c>
    </row>
    <row r="913" spans="1:2" x14ac:dyDescent="0.25">
      <c r="A913" s="34">
        <v>13664100</v>
      </c>
      <c r="B913" s="34">
        <v>0</v>
      </c>
    </row>
    <row r="914" spans="1:2" x14ac:dyDescent="0.25">
      <c r="A914" s="34">
        <v>16587270</v>
      </c>
      <c r="B914" s="34">
        <v>0</v>
      </c>
    </row>
    <row r="915" spans="1:2" x14ac:dyDescent="0.25">
      <c r="A915" s="34">
        <v>12696240</v>
      </c>
      <c r="B915" s="34">
        <v>0</v>
      </c>
    </row>
    <row r="916" spans="1:2" x14ac:dyDescent="0.25">
      <c r="A916" s="34">
        <v>51396030</v>
      </c>
      <c r="B916" s="34">
        <v>0</v>
      </c>
    </row>
    <row r="917" spans="1:2" x14ac:dyDescent="0.25">
      <c r="A917" s="34">
        <v>18258600</v>
      </c>
      <c r="B917" s="34">
        <v>0</v>
      </c>
    </row>
    <row r="918" spans="1:2" x14ac:dyDescent="0.25">
      <c r="A918" s="34">
        <v>15024810</v>
      </c>
      <c r="B918" s="34">
        <v>0</v>
      </c>
    </row>
    <row r="919" spans="1:2" x14ac:dyDescent="0.25">
      <c r="A919" s="34">
        <v>26549580</v>
      </c>
      <c r="B919" s="34">
        <v>0</v>
      </c>
    </row>
    <row r="920" spans="1:2" x14ac:dyDescent="0.25">
      <c r="A920" s="34">
        <v>49857696</v>
      </c>
      <c r="B920" s="34">
        <v>0</v>
      </c>
    </row>
    <row r="921" spans="1:2" x14ac:dyDescent="0.25">
      <c r="A921" s="34">
        <v>12696238</v>
      </c>
      <c r="B921" s="34">
        <v>0</v>
      </c>
    </row>
    <row r="922" spans="1:2" x14ac:dyDescent="0.25">
      <c r="A922" s="34">
        <v>18433157</v>
      </c>
      <c r="B922" s="34">
        <v>0</v>
      </c>
    </row>
    <row r="923" spans="1:2" x14ac:dyDescent="0.25">
      <c r="A923" s="34">
        <v>17180240</v>
      </c>
      <c r="B923" s="34">
        <v>0</v>
      </c>
    </row>
    <row r="924" spans="1:2" x14ac:dyDescent="0.25">
      <c r="A924" s="34">
        <v>13664135</v>
      </c>
      <c r="B924" s="34">
        <v>0</v>
      </c>
    </row>
    <row r="925" spans="1:2" x14ac:dyDescent="0.25">
      <c r="A925" s="34">
        <v>13664141</v>
      </c>
      <c r="B925" s="34">
        <v>0</v>
      </c>
    </row>
    <row r="926" spans="1:2" x14ac:dyDescent="0.25">
      <c r="A926" s="34">
        <v>17839206</v>
      </c>
      <c r="B926" s="3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17"/>
  <sheetViews>
    <sheetView workbookViewId="0"/>
  </sheetViews>
  <sheetFormatPr defaultColWidth="14.42578125" defaultRowHeight="15" customHeight="1" x14ac:dyDescent="0.25"/>
  <sheetData>
    <row r="1" spans="1:3" x14ac:dyDescent="0.25">
      <c r="A1" s="55">
        <v>45887</v>
      </c>
      <c r="B1" s="56">
        <f ca="1">TODAY()</f>
        <v>45911</v>
      </c>
      <c r="C1" s="57">
        <f ca="1">B1-A1</f>
        <v>24</v>
      </c>
    </row>
    <row r="2" spans="1:3" x14ac:dyDescent="0.25">
      <c r="A2" s="34" t="s">
        <v>2</v>
      </c>
      <c r="B2" s="34" t="s">
        <v>752</v>
      </c>
      <c r="C2" s="34" t="s">
        <v>753</v>
      </c>
    </row>
    <row r="3" spans="1:3" x14ac:dyDescent="0.25">
      <c r="A3" s="34">
        <v>12696335</v>
      </c>
      <c r="B3" s="34">
        <v>1873</v>
      </c>
      <c r="C3" s="57">
        <f t="shared" ref="C3:C1017" ca="1" si="0">B3+$C$1</f>
        <v>1897</v>
      </c>
    </row>
    <row r="4" spans="1:3" x14ac:dyDescent="0.25">
      <c r="A4" s="34">
        <v>170208220</v>
      </c>
      <c r="B4" s="34">
        <v>747</v>
      </c>
      <c r="C4" s="57">
        <f t="shared" ca="1" si="0"/>
        <v>771</v>
      </c>
    </row>
    <row r="5" spans="1:3" x14ac:dyDescent="0.25">
      <c r="A5" s="34">
        <v>246713831</v>
      </c>
      <c r="B5" s="34">
        <v>381</v>
      </c>
      <c r="C5" s="57">
        <f t="shared" ca="1" si="0"/>
        <v>405</v>
      </c>
    </row>
    <row r="6" spans="1:3" x14ac:dyDescent="0.25">
      <c r="A6" s="34">
        <v>14640727</v>
      </c>
      <c r="B6" s="34">
        <v>1802</v>
      </c>
      <c r="C6" s="57">
        <f t="shared" ca="1" si="0"/>
        <v>1826</v>
      </c>
    </row>
    <row r="7" spans="1:3" x14ac:dyDescent="0.25">
      <c r="A7" s="34">
        <v>12887238</v>
      </c>
      <c r="B7" s="34">
        <v>1883</v>
      </c>
      <c r="C7" s="57">
        <f t="shared" ca="1" si="0"/>
        <v>1907</v>
      </c>
    </row>
    <row r="8" spans="1:3" x14ac:dyDescent="0.25">
      <c r="A8" s="34">
        <v>43484528</v>
      </c>
      <c r="B8" s="34">
        <v>1410</v>
      </c>
      <c r="C8" s="57">
        <f t="shared" ca="1" si="0"/>
        <v>1434</v>
      </c>
    </row>
    <row r="9" spans="1:3" x14ac:dyDescent="0.25">
      <c r="A9" s="34">
        <v>12454978</v>
      </c>
      <c r="B9" s="34">
        <v>1914</v>
      </c>
      <c r="C9" s="57">
        <f t="shared" ca="1" si="0"/>
        <v>1938</v>
      </c>
    </row>
    <row r="10" spans="1:3" x14ac:dyDescent="0.25">
      <c r="A10" s="34">
        <v>260948477</v>
      </c>
      <c r="B10" s="34">
        <v>336</v>
      </c>
      <c r="C10" s="57">
        <f t="shared" ca="1" si="0"/>
        <v>360</v>
      </c>
    </row>
    <row r="11" spans="1:3" x14ac:dyDescent="0.25">
      <c r="A11" s="34">
        <v>12696237</v>
      </c>
      <c r="B11" s="34">
        <v>1883</v>
      </c>
      <c r="C11" s="57">
        <f t="shared" ca="1" si="0"/>
        <v>1907</v>
      </c>
    </row>
    <row r="12" spans="1:3" x14ac:dyDescent="0.25">
      <c r="A12" s="34">
        <v>19088151</v>
      </c>
      <c r="B12" s="34">
        <v>1654</v>
      </c>
      <c r="C12" s="57">
        <f t="shared" ca="1" si="0"/>
        <v>1678</v>
      </c>
    </row>
    <row r="13" spans="1:3" x14ac:dyDescent="0.25">
      <c r="A13" s="34">
        <v>145679272</v>
      </c>
      <c r="B13" s="34">
        <v>924</v>
      </c>
      <c r="C13" s="57">
        <f t="shared" ca="1" si="0"/>
        <v>948</v>
      </c>
    </row>
    <row r="14" spans="1:3" x14ac:dyDescent="0.25">
      <c r="A14" s="34">
        <v>14071105</v>
      </c>
      <c r="B14" s="34">
        <v>1831</v>
      </c>
      <c r="C14" s="57">
        <f t="shared" ca="1" si="0"/>
        <v>1855</v>
      </c>
    </row>
    <row r="15" spans="1:3" x14ac:dyDescent="0.25">
      <c r="A15" s="34">
        <v>231051849</v>
      </c>
      <c r="B15" s="34">
        <v>381</v>
      </c>
      <c r="C15" s="57">
        <f t="shared" ca="1" si="0"/>
        <v>405</v>
      </c>
    </row>
    <row r="16" spans="1:3" x14ac:dyDescent="0.25">
      <c r="A16" s="34">
        <v>14504537</v>
      </c>
      <c r="B16" s="34">
        <v>1794</v>
      </c>
      <c r="C16" s="57">
        <f t="shared" ca="1" si="0"/>
        <v>1818</v>
      </c>
    </row>
    <row r="17" spans="1:3" x14ac:dyDescent="0.25">
      <c r="A17" s="34">
        <v>13726920</v>
      </c>
      <c r="B17" s="34">
        <v>1811</v>
      </c>
      <c r="C17" s="57">
        <f t="shared" ca="1" si="0"/>
        <v>1835</v>
      </c>
    </row>
    <row r="18" spans="1:3" x14ac:dyDescent="0.25">
      <c r="A18" s="34">
        <v>225869926</v>
      </c>
      <c r="B18" s="34">
        <v>459</v>
      </c>
      <c r="C18" s="57">
        <f t="shared" ca="1" si="0"/>
        <v>483</v>
      </c>
    </row>
    <row r="19" spans="1:3" x14ac:dyDescent="0.25">
      <c r="A19" s="34">
        <v>19001330</v>
      </c>
      <c r="B19" s="34">
        <v>1659</v>
      </c>
      <c r="C19" s="57">
        <f t="shared" ca="1" si="0"/>
        <v>1683</v>
      </c>
    </row>
    <row r="20" spans="1:3" x14ac:dyDescent="0.25">
      <c r="A20" s="34">
        <v>243184361</v>
      </c>
      <c r="B20" s="34">
        <v>402</v>
      </c>
      <c r="C20" s="57">
        <f t="shared" ca="1" si="0"/>
        <v>426</v>
      </c>
    </row>
    <row r="21" spans="1:3" x14ac:dyDescent="0.25">
      <c r="A21" s="34">
        <v>145679270</v>
      </c>
      <c r="B21" s="34">
        <v>919</v>
      </c>
      <c r="C21" s="57">
        <f t="shared" ca="1" si="0"/>
        <v>943</v>
      </c>
    </row>
    <row r="22" spans="1:3" x14ac:dyDescent="0.25">
      <c r="A22" s="34">
        <v>41304548</v>
      </c>
      <c r="B22" s="34">
        <v>1427</v>
      </c>
      <c r="C22" s="57">
        <f t="shared" ca="1" si="0"/>
        <v>1451</v>
      </c>
    </row>
    <row r="23" spans="1:3" x14ac:dyDescent="0.25">
      <c r="A23" s="34">
        <v>14069597</v>
      </c>
      <c r="B23" s="34">
        <v>1834</v>
      </c>
      <c r="C23" s="57">
        <f t="shared" ca="1" si="0"/>
        <v>1858</v>
      </c>
    </row>
    <row r="24" spans="1:3" x14ac:dyDescent="0.25">
      <c r="A24" s="34">
        <v>325129903</v>
      </c>
      <c r="B24" s="34">
        <v>187</v>
      </c>
      <c r="C24" s="57">
        <f t="shared" ca="1" si="0"/>
        <v>211</v>
      </c>
    </row>
    <row r="25" spans="1:3" x14ac:dyDescent="0.25">
      <c r="A25" s="34">
        <v>348231697</v>
      </c>
      <c r="B25" s="34">
        <v>160</v>
      </c>
      <c r="C25" s="57">
        <f t="shared" ca="1" si="0"/>
        <v>184</v>
      </c>
    </row>
    <row r="26" spans="1:3" x14ac:dyDescent="0.25">
      <c r="A26" s="34">
        <v>30561101</v>
      </c>
      <c r="B26" s="34">
        <v>1532</v>
      </c>
      <c r="C26" s="57">
        <f t="shared" ca="1" si="0"/>
        <v>1556</v>
      </c>
    </row>
    <row r="27" spans="1:3" x14ac:dyDescent="0.25">
      <c r="A27" s="34">
        <v>30593662</v>
      </c>
      <c r="B27" s="34">
        <v>1532</v>
      </c>
      <c r="C27" s="57">
        <f t="shared" ca="1" si="0"/>
        <v>1556</v>
      </c>
    </row>
    <row r="28" spans="1:3" x14ac:dyDescent="0.25">
      <c r="A28" s="34">
        <v>225871405</v>
      </c>
      <c r="B28" s="34">
        <v>335</v>
      </c>
      <c r="C28" s="57">
        <f t="shared" ca="1" si="0"/>
        <v>359</v>
      </c>
    </row>
    <row r="29" spans="1:3" x14ac:dyDescent="0.25">
      <c r="A29" s="34">
        <v>144510357</v>
      </c>
      <c r="B29" s="34">
        <v>895</v>
      </c>
      <c r="C29" s="57">
        <f t="shared" ca="1" si="0"/>
        <v>919</v>
      </c>
    </row>
    <row r="30" spans="1:3" x14ac:dyDescent="0.25">
      <c r="A30" s="34">
        <v>41304696</v>
      </c>
      <c r="B30" s="34">
        <v>1427</v>
      </c>
      <c r="C30" s="57">
        <f t="shared" ca="1" si="0"/>
        <v>1451</v>
      </c>
    </row>
    <row r="31" spans="1:3" x14ac:dyDescent="0.25">
      <c r="A31" s="34">
        <v>258095789</v>
      </c>
      <c r="B31" s="34">
        <v>346</v>
      </c>
      <c r="C31" s="57">
        <f t="shared" ca="1" si="0"/>
        <v>370</v>
      </c>
    </row>
    <row r="32" spans="1:3" x14ac:dyDescent="0.25">
      <c r="A32" s="34">
        <v>12696236</v>
      </c>
      <c r="B32" s="34">
        <v>1890</v>
      </c>
      <c r="C32" s="57">
        <f t="shared" ca="1" si="0"/>
        <v>1914</v>
      </c>
    </row>
    <row r="33" spans="1:3" x14ac:dyDescent="0.25">
      <c r="A33" s="34">
        <v>268312248</v>
      </c>
      <c r="B33" s="34">
        <v>304</v>
      </c>
      <c r="C33" s="57">
        <f t="shared" ca="1" si="0"/>
        <v>328</v>
      </c>
    </row>
    <row r="34" spans="1:3" x14ac:dyDescent="0.25">
      <c r="A34" s="34">
        <v>17839205</v>
      </c>
      <c r="B34" s="34">
        <v>1682</v>
      </c>
      <c r="C34" s="57">
        <f t="shared" ca="1" si="0"/>
        <v>1706</v>
      </c>
    </row>
    <row r="35" spans="1:3" x14ac:dyDescent="0.25">
      <c r="A35" s="34">
        <v>41296494</v>
      </c>
      <c r="B35" s="34">
        <v>1427</v>
      </c>
      <c r="C35" s="57">
        <f t="shared" ca="1" si="0"/>
        <v>1451</v>
      </c>
    </row>
    <row r="36" spans="1:3" x14ac:dyDescent="0.25">
      <c r="A36" s="34">
        <v>263516755</v>
      </c>
      <c r="B36" s="34">
        <v>309</v>
      </c>
      <c r="C36" s="57">
        <f t="shared" ca="1" si="0"/>
        <v>333</v>
      </c>
    </row>
    <row r="37" spans="1:3" x14ac:dyDescent="0.25">
      <c r="A37" s="34">
        <v>220459299</v>
      </c>
      <c r="B37" s="34">
        <v>494</v>
      </c>
      <c r="C37" s="57">
        <f t="shared" ca="1" si="0"/>
        <v>518</v>
      </c>
    </row>
    <row r="38" spans="1:3" x14ac:dyDescent="0.25">
      <c r="A38" s="34">
        <v>306927157</v>
      </c>
      <c r="B38" s="34">
        <v>233</v>
      </c>
      <c r="C38" s="57">
        <f t="shared" ca="1" si="0"/>
        <v>257</v>
      </c>
    </row>
    <row r="39" spans="1:3" x14ac:dyDescent="0.25">
      <c r="A39" s="34">
        <v>14072468</v>
      </c>
      <c r="B39" s="34">
        <v>1831</v>
      </c>
      <c r="C39" s="57">
        <f t="shared" ca="1" si="0"/>
        <v>1855</v>
      </c>
    </row>
    <row r="40" spans="1:3" x14ac:dyDescent="0.25">
      <c r="A40" s="34">
        <v>330743165</v>
      </c>
      <c r="B40" s="34">
        <v>187</v>
      </c>
      <c r="C40" s="57">
        <f t="shared" ca="1" si="0"/>
        <v>211</v>
      </c>
    </row>
    <row r="41" spans="1:3" x14ac:dyDescent="0.25">
      <c r="A41" s="34">
        <v>17865335</v>
      </c>
      <c r="B41" s="34">
        <v>1682</v>
      </c>
      <c r="C41" s="57">
        <f t="shared" ca="1" si="0"/>
        <v>1706</v>
      </c>
    </row>
    <row r="42" spans="1:3" x14ac:dyDescent="0.25">
      <c r="A42" s="34">
        <v>268756199</v>
      </c>
      <c r="B42" s="34">
        <v>304</v>
      </c>
      <c r="C42" s="57">
        <f t="shared" ca="1" si="0"/>
        <v>328</v>
      </c>
    </row>
    <row r="43" spans="1:3" x14ac:dyDescent="0.25">
      <c r="A43" s="34">
        <v>208948522</v>
      </c>
      <c r="B43" s="34">
        <v>556</v>
      </c>
      <c r="C43" s="57">
        <f t="shared" ca="1" si="0"/>
        <v>580</v>
      </c>
    </row>
    <row r="44" spans="1:3" x14ac:dyDescent="0.25">
      <c r="A44" s="34">
        <v>30590270</v>
      </c>
      <c r="B44" s="34">
        <v>1532</v>
      </c>
      <c r="C44" s="57">
        <f t="shared" ca="1" si="0"/>
        <v>1556</v>
      </c>
    </row>
    <row r="45" spans="1:3" x14ac:dyDescent="0.25">
      <c r="A45" s="34">
        <v>450885423</v>
      </c>
      <c r="B45" s="34">
        <v>46</v>
      </c>
      <c r="C45" s="57">
        <f t="shared" ca="1" si="0"/>
        <v>70</v>
      </c>
    </row>
    <row r="46" spans="1:3" x14ac:dyDescent="0.25">
      <c r="A46" s="34">
        <v>40132367</v>
      </c>
      <c r="B46" s="34">
        <v>1438</v>
      </c>
      <c r="C46" s="57">
        <f t="shared" ca="1" si="0"/>
        <v>1462</v>
      </c>
    </row>
    <row r="47" spans="1:3" x14ac:dyDescent="0.25">
      <c r="A47" s="34">
        <v>12454979</v>
      </c>
      <c r="B47" s="34">
        <v>1914</v>
      </c>
      <c r="C47" s="57">
        <f t="shared" ca="1" si="0"/>
        <v>1938</v>
      </c>
    </row>
    <row r="48" spans="1:3" x14ac:dyDescent="0.25">
      <c r="A48" s="34">
        <v>40646542</v>
      </c>
      <c r="B48" s="34">
        <v>1433</v>
      </c>
      <c r="C48" s="57">
        <f t="shared" ca="1" si="0"/>
        <v>1457</v>
      </c>
    </row>
    <row r="49" spans="1:3" x14ac:dyDescent="0.25">
      <c r="A49" s="34">
        <v>425144488</v>
      </c>
      <c r="B49" s="34">
        <v>84</v>
      </c>
      <c r="C49" s="57">
        <f t="shared" ca="1" si="0"/>
        <v>108</v>
      </c>
    </row>
    <row r="50" spans="1:3" x14ac:dyDescent="0.25">
      <c r="A50" s="34">
        <v>135480367</v>
      </c>
      <c r="B50" s="34">
        <v>1005</v>
      </c>
      <c r="C50" s="57">
        <f t="shared" ca="1" si="0"/>
        <v>1029</v>
      </c>
    </row>
    <row r="51" spans="1:3" x14ac:dyDescent="0.25">
      <c r="A51" s="34">
        <v>219007207</v>
      </c>
      <c r="B51" s="34">
        <v>514</v>
      </c>
      <c r="C51" s="57">
        <f t="shared" ca="1" si="0"/>
        <v>538</v>
      </c>
    </row>
    <row r="52" spans="1:3" x14ac:dyDescent="0.25">
      <c r="A52" s="34">
        <v>25877265</v>
      </c>
      <c r="B52" s="34">
        <v>1594</v>
      </c>
      <c r="C52" s="57">
        <f t="shared" ca="1" si="0"/>
        <v>1618</v>
      </c>
    </row>
    <row r="53" spans="1:3" x14ac:dyDescent="0.25">
      <c r="A53" s="34">
        <v>40017663</v>
      </c>
      <c r="B53" s="34">
        <v>1439</v>
      </c>
      <c r="C53" s="57">
        <f t="shared" ca="1" si="0"/>
        <v>1463</v>
      </c>
    </row>
    <row r="54" spans="1:3" x14ac:dyDescent="0.25">
      <c r="A54" s="34">
        <v>30969871</v>
      </c>
      <c r="B54" s="34">
        <v>1532</v>
      </c>
      <c r="C54" s="57">
        <f t="shared" ca="1" si="0"/>
        <v>1556</v>
      </c>
    </row>
    <row r="55" spans="1:3" x14ac:dyDescent="0.25">
      <c r="A55" s="34">
        <v>40129053</v>
      </c>
      <c r="B55" s="34">
        <v>1438</v>
      </c>
      <c r="C55" s="57">
        <f t="shared" ca="1" si="0"/>
        <v>1462</v>
      </c>
    </row>
    <row r="56" spans="1:3" x14ac:dyDescent="0.25">
      <c r="A56" s="34">
        <v>85959279</v>
      </c>
      <c r="B56" s="34">
        <v>1174</v>
      </c>
      <c r="C56" s="57">
        <f t="shared" ca="1" si="0"/>
        <v>1198</v>
      </c>
    </row>
    <row r="57" spans="1:3" x14ac:dyDescent="0.25">
      <c r="A57" s="34">
        <v>220457943</v>
      </c>
      <c r="B57" s="34">
        <v>495</v>
      </c>
      <c r="C57" s="57">
        <f t="shared" ca="1" si="0"/>
        <v>519</v>
      </c>
    </row>
    <row r="58" spans="1:3" x14ac:dyDescent="0.25">
      <c r="A58" s="34">
        <v>303326479</v>
      </c>
      <c r="B58" s="34">
        <v>234</v>
      </c>
      <c r="C58" s="57">
        <f t="shared" ca="1" si="0"/>
        <v>258</v>
      </c>
    </row>
    <row r="59" spans="1:3" x14ac:dyDescent="0.25">
      <c r="A59" s="34">
        <v>301145975</v>
      </c>
      <c r="B59" s="34">
        <v>235</v>
      </c>
      <c r="C59" s="57">
        <f t="shared" ca="1" si="0"/>
        <v>259</v>
      </c>
    </row>
    <row r="60" spans="1:3" x14ac:dyDescent="0.25">
      <c r="A60" s="34">
        <v>113039900</v>
      </c>
      <c r="B60" s="34">
        <v>1133</v>
      </c>
      <c r="C60" s="57">
        <f t="shared" ca="1" si="0"/>
        <v>1157</v>
      </c>
    </row>
    <row r="61" spans="1:3" x14ac:dyDescent="0.25">
      <c r="A61" s="34">
        <v>145679271</v>
      </c>
      <c r="B61" s="34">
        <v>919</v>
      </c>
      <c r="C61" s="57">
        <f t="shared" ca="1" si="0"/>
        <v>943</v>
      </c>
    </row>
    <row r="62" spans="1:3" x14ac:dyDescent="0.25">
      <c r="A62" s="34">
        <v>425130174</v>
      </c>
      <c r="B62" s="34">
        <v>84</v>
      </c>
      <c r="C62" s="57">
        <f t="shared" ca="1" si="0"/>
        <v>108</v>
      </c>
    </row>
    <row r="63" spans="1:3" x14ac:dyDescent="0.25">
      <c r="A63" s="34">
        <v>40638186</v>
      </c>
      <c r="B63" s="34">
        <v>1433</v>
      </c>
      <c r="C63" s="57">
        <f t="shared" ca="1" si="0"/>
        <v>1457</v>
      </c>
    </row>
    <row r="64" spans="1:3" x14ac:dyDescent="0.25">
      <c r="A64" s="34">
        <v>258365080</v>
      </c>
      <c r="B64" s="34">
        <v>346</v>
      </c>
      <c r="C64" s="57">
        <f t="shared" ca="1" si="0"/>
        <v>370</v>
      </c>
    </row>
    <row r="65" spans="1:3" x14ac:dyDescent="0.25">
      <c r="A65" s="34">
        <v>263516753</v>
      </c>
      <c r="B65" s="34">
        <v>322</v>
      </c>
      <c r="C65" s="57">
        <f t="shared" ca="1" si="0"/>
        <v>346</v>
      </c>
    </row>
    <row r="66" spans="1:3" x14ac:dyDescent="0.25">
      <c r="A66" s="34">
        <v>258373342</v>
      </c>
      <c r="B66" s="34">
        <v>345</v>
      </c>
      <c r="C66" s="57">
        <f t="shared" ca="1" si="0"/>
        <v>369</v>
      </c>
    </row>
    <row r="67" spans="1:3" x14ac:dyDescent="0.25">
      <c r="A67" s="34">
        <v>320469461</v>
      </c>
      <c r="B67" s="34">
        <v>200</v>
      </c>
      <c r="C67" s="57">
        <f t="shared" ca="1" si="0"/>
        <v>224</v>
      </c>
    </row>
    <row r="68" spans="1:3" x14ac:dyDescent="0.25">
      <c r="A68" s="34">
        <v>268776078</v>
      </c>
      <c r="B68" s="34">
        <v>303</v>
      </c>
      <c r="C68" s="57">
        <f t="shared" ca="1" si="0"/>
        <v>327</v>
      </c>
    </row>
    <row r="69" spans="1:3" x14ac:dyDescent="0.25">
      <c r="A69" s="34">
        <v>355758397</v>
      </c>
      <c r="B69" s="34">
        <v>159</v>
      </c>
      <c r="C69" s="57">
        <f t="shared" ca="1" si="0"/>
        <v>183</v>
      </c>
    </row>
    <row r="70" spans="1:3" x14ac:dyDescent="0.25">
      <c r="A70" s="34">
        <v>72634225</v>
      </c>
      <c r="B70" s="34">
        <v>1232</v>
      </c>
      <c r="C70" s="57">
        <f t="shared" ca="1" si="0"/>
        <v>1256</v>
      </c>
    </row>
    <row r="71" spans="1:3" x14ac:dyDescent="0.25">
      <c r="A71" s="34">
        <v>431792060</v>
      </c>
      <c r="B71" s="34">
        <v>81</v>
      </c>
      <c r="C71" s="57">
        <f t="shared" ca="1" si="0"/>
        <v>105</v>
      </c>
    </row>
    <row r="72" spans="1:3" x14ac:dyDescent="0.25">
      <c r="A72" s="34">
        <v>12696232</v>
      </c>
      <c r="B72" s="34">
        <v>1890</v>
      </c>
      <c r="C72" s="57">
        <f t="shared" ca="1" si="0"/>
        <v>1914</v>
      </c>
    </row>
    <row r="73" spans="1:3" x14ac:dyDescent="0.25">
      <c r="A73" s="34">
        <v>43488405</v>
      </c>
      <c r="B73" s="34">
        <v>1410</v>
      </c>
      <c r="C73" s="57">
        <f t="shared" ca="1" si="0"/>
        <v>1434</v>
      </c>
    </row>
    <row r="74" spans="1:3" x14ac:dyDescent="0.25">
      <c r="A74" s="34">
        <v>158947747</v>
      </c>
      <c r="B74" s="34">
        <v>839</v>
      </c>
      <c r="C74" s="57">
        <f t="shared" ca="1" si="0"/>
        <v>863</v>
      </c>
    </row>
    <row r="75" spans="1:3" x14ac:dyDescent="0.25">
      <c r="A75" s="34">
        <v>152455055</v>
      </c>
      <c r="B75" s="34">
        <v>878</v>
      </c>
      <c r="C75" s="57">
        <f t="shared" ca="1" si="0"/>
        <v>902</v>
      </c>
    </row>
    <row r="76" spans="1:3" x14ac:dyDescent="0.25">
      <c r="A76" s="34">
        <v>306858586</v>
      </c>
      <c r="B76" s="34">
        <v>214</v>
      </c>
      <c r="C76" s="57">
        <f t="shared" ca="1" si="0"/>
        <v>238</v>
      </c>
    </row>
    <row r="77" spans="1:3" x14ac:dyDescent="0.25">
      <c r="A77" s="34">
        <v>44120172</v>
      </c>
      <c r="B77" s="34">
        <v>1404</v>
      </c>
      <c r="C77" s="57">
        <f t="shared" ca="1" si="0"/>
        <v>1428</v>
      </c>
    </row>
    <row r="78" spans="1:3" x14ac:dyDescent="0.25">
      <c r="A78" s="34">
        <v>13722930</v>
      </c>
      <c r="B78" s="34">
        <v>1849</v>
      </c>
      <c r="C78" s="57">
        <f t="shared" ca="1" si="0"/>
        <v>1873</v>
      </c>
    </row>
    <row r="79" spans="1:3" x14ac:dyDescent="0.25">
      <c r="A79" s="34">
        <v>13664114</v>
      </c>
      <c r="B79" s="34">
        <v>1847</v>
      </c>
      <c r="C79" s="57">
        <f t="shared" ca="1" si="0"/>
        <v>1871</v>
      </c>
    </row>
    <row r="80" spans="1:3" x14ac:dyDescent="0.25">
      <c r="A80" s="34">
        <v>260897259</v>
      </c>
      <c r="B80" s="34">
        <v>318</v>
      </c>
      <c r="C80" s="57">
        <f t="shared" ca="1" si="0"/>
        <v>342</v>
      </c>
    </row>
    <row r="81" spans="1:3" x14ac:dyDescent="0.25">
      <c r="A81" s="34">
        <v>271665207</v>
      </c>
      <c r="B81" s="34">
        <v>288</v>
      </c>
      <c r="C81" s="57">
        <f t="shared" ca="1" si="0"/>
        <v>312</v>
      </c>
    </row>
    <row r="82" spans="1:3" x14ac:dyDescent="0.25">
      <c r="A82" s="34">
        <v>268809639</v>
      </c>
      <c r="B82" s="34">
        <v>303</v>
      </c>
      <c r="C82" s="57">
        <f t="shared" ca="1" si="0"/>
        <v>327</v>
      </c>
    </row>
    <row r="83" spans="1:3" x14ac:dyDescent="0.25">
      <c r="A83" s="34">
        <v>313734706</v>
      </c>
      <c r="B83" s="34">
        <v>207</v>
      </c>
      <c r="C83" s="57">
        <f t="shared" ca="1" si="0"/>
        <v>231</v>
      </c>
    </row>
    <row r="84" spans="1:3" x14ac:dyDescent="0.25">
      <c r="A84" s="34">
        <v>218991470</v>
      </c>
      <c r="B84" s="34">
        <v>501</v>
      </c>
      <c r="C84" s="57">
        <f t="shared" ca="1" si="0"/>
        <v>525</v>
      </c>
    </row>
    <row r="85" spans="1:3" x14ac:dyDescent="0.25">
      <c r="A85" s="34">
        <v>40635204</v>
      </c>
      <c r="B85" s="34">
        <v>1433</v>
      </c>
      <c r="C85" s="57">
        <f t="shared" ca="1" si="0"/>
        <v>1457</v>
      </c>
    </row>
    <row r="86" spans="1:3" x14ac:dyDescent="0.25">
      <c r="A86" s="34">
        <v>44114212</v>
      </c>
      <c r="B86" s="34">
        <v>1404</v>
      </c>
      <c r="C86" s="57">
        <f t="shared" ca="1" si="0"/>
        <v>1428</v>
      </c>
    </row>
    <row r="87" spans="1:3" x14ac:dyDescent="0.25">
      <c r="A87" s="34">
        <v>144454685</v>
      </c>
      <c r="B87" s="34">
        <v>936</v>
      </c>
      <c r="C87" s="57">
        <f t="shared" ca="1" si="0"/>
        <v>960</v>
      </c>
    </row>
    <row r="88" spans="1:3" x14ac:dyDescent="0.25">
      <c r="A88" s="34">
        <v>255023448</v>
      </c>
      <c r="B88" s="34">
        <v>353</v>
      </c>
      <c r="C88" s="57">
        <f t="shared" ca="1" si="0"/>
        <v>377</v>
      </c>
    </row>
    <row r="89" spans="1:3" x14ac:dyDescent="0.25">
      <c r="A89" s="34">
        <v>12887236</v>
      </c>
      <c r="B89" s="34">
        <v>1892</v>
      </c>
      <c r="C89" s="57">
        <f t="shared" ca="1" si="0"/>
        <v>1916</v>
      </c>
    </row>
    <row r="90" spans="1:3" x14ac:dyDescent="0.25">
      <c r="A90" s="34">
        <v>301790427</v>
      </c>
      <c r="B90" s="34">
        <v>221</v>
      </c>
      <c r="C90" s="57">
        <f t="shared" ca="1" si="0"/>
        <v>245</v>
      </c>
    </row>
    <row r="91" spans="1:3" x14ac:dyDescent="0.25">
      <c r="A91" s="34">
        <v>271665270</v>
      </c>
      <c r="B91" s="34">
        <v>288</v>
      </c>
      <c r="C91" s="57">
        <f t="shared" ca="1" si="0"/>
        <v>312</v>
      </c>
    </row>
    <row r="92" spans="1:3" x14ac:dyDescent="0.25">
      <c r="A92" s="34">
        <v>113351622</v>
      </c>
      <c r="B92" s="34">
        <v>1131</v>
      </c>
      <c r="C92" s="57">
        <f t="shared" ca="1" si="0"/>
        <v>1155</v>
      </c>
    </row>
    <row r="93" spans="1:3" x14ac:dyDescent="0.25">
      <c r="A93" s="34">
        <v>54626916</v>
      </c>
      <c r="B93" s="34">
        <v>1334</v>
      </c>
      <c r="C93" s="57">
        <f t="shared" ca="1" si="0"/>
        <v>1358</v>
      </c>
    </row>
    <row r="94" spans="1:3" x14ac:dyDescent="0.25">
      <c r="A94" s="34">
        <v>270800652</v>
      </c>
      <c r="B94" s="34">
        <v>297</v>
      </c>
      <c r="C94" s="57">
        <f t="shared" ca="1" si="0"/>
        <v>321</v>
      </c>
    </row>
    <row r="95" spans="1:3" x14ac:dyDescent="0.25">
      <c r="A95" s="34">
        <v>113043091</v>
      </c>
      <c r="B95" s="34">
        <v>1133</v>
      </c>
      <c r="C95" s="57">
        <f t="shared" ca="1" si="0"/>
        <v>1157</v>
      </c>
    </row>
    <row r="96" spans="1:3" x14ac:dyDescent="0.25">
      <c r="A96" s="34">
        <v>40641181</v>
      </c>
      <c r="B96" s="34">
        <v>1433</v>
      </c>
      <c r="C96" s="57">
        <f t="shared" ca="1" si="0"/>
        <v>1457</v>
      </c>
    </row>
    <row r="97" spans="1:3" x14ac:dyDescent="0.25">
      <c r="A97" s="34">
        <v>18838045</v>
      </c>
      <c r="B97" s="34">
        <v>1661</v>
      </c>
      <c r="C97" s="57">
        <f t="shared" ca="1" si="0"/>
        <v>1685</v>
      </c>
    </row>
    <row r="98" spans="1:3" x14ac:dyDescent="0.25">
      <c r="A98" s="34">
        <v>301749307</v>
      </c>
      <c r="B98" s="34">
        <v>221</v>
      </c>
      <c r="C98" s="57">
        <f t="shared" ca="1" si="0"/>
        <v>245</v>
      </c>
    </row>
    <row r="99" spans="1:3" x14ac:dyDescent="0.25">
      <c r="A99" s="34">
        <v>458439301</v>
      </c>
      <c r="B99" s="34">
        <v>32</v>
      </c>
      <c r="C99" s="57">
        <f t="shared" ca="1" si="0"/>
        <v>56</v>
      </c>
    </row>
    <row r="100" spans="1:3" x14ac:dyDescent="0.25">
      <c r="A100" s="34">
        <v>144449492</v>
      </c>
      <c r="B100" s="34">
        <v>936</v>
      </c>
      <c r="C100" s="57">
        <f t="shared" ca="1" si="0"/>
        <v>960</v>
      </c>
    </row>
    <row r="101" spans="1:3" x14ac:dyDescent="0.25">
      <c r="A101" s="34">
        <v>14151425</v>
      </c>
      <c r="B101" s="34">
        <v>1813</v>
      </c>
      <c r="C101" s="57">
        <f t="shared" ca="1" si="0"/>
        <v>1837</v>
      </c>
    </row>
    <row r="102" spans="1:3" x14ac:dyDescent="0.25">
      <c r="A102" s="34">
        <v>18838046</v>
      </c>
      <c r="B102" s="34">
        <v>1661</v>
      </c>
      <c r="C102" s="57">
        <f t="shared" ca="1" si="0"/>
        <v>1685</v>
      </c>
    </row>
    <row r="103" spans="1:3" x14ac:dyDescent="0.25">
      <c r="A103" s="34">
        <v>326845752</v>
      </c>
      <c r="B103" s="34">
        <v>187</v>
      </c>
      <c r="C103" s="57">
        <f t="shared" ca="1" si="0"/>
        <v>211</v>
      </c>
    </row>
    <row r="104" spans="1:3" x14ac:dyDescent="0.25">
      <c r="A104" s="34">
        <v>306858583</v>
      </c>
      <c r="B104" s="34">
        <v>214</v>
      </c>
      <c r="C104" s="57">
        <f t="shared" ca="1" si="0"/>
        <v>238</v>
      </c>
    </row>
    <row r="105" spans="1:3" x14ac:dyDescent="0.25">
      <c r="A105" s="34">
        <v>72634226</v>
      </c>
      <c r="B105" s="34">
        <v>1232</v>
      </c>
      <c r="C105" s="57">
        <f t="shared" ca="1" si="0"/>
        <v>1256</v>
      </c>
    </row>
    <row r="106" spans="1:3" x14ac:dyDescent="0.25">
      <c r="A106" s="34">
        <v>18838047</v>
      </c>
      <c r="B106" s="34">
        <v>1661</v>
      </c>
      <c r="C106" s="57">
        <f t="shared" ca="1" si="0"/>
        <v>1685</v>
      </c>
    </row>
    <row r="107" spans="1:3" x14ac:dyDescent="0.25">
      <c r="A107" s="34">
        <v>277127095</v>
      </c>
      <c r="B107" s="34">
        <v>275</v>
      </c>
      <c r="C107" s="57">
        <f t="shared" ca="1" si="0"/>
        <v>299</v>
      </c>
    </row>
    <row r="108" spans="1:3" x14ac:dyDescent="0.25">
      <c r="A108" s="34">
        <v>306858582</v>
      </c>
      <c r="B108" s="34">
        <v>214</v>
      </c>
      <c r="C108" s="57">
        <f t="shared" ca="1" si="0"/>
        <v>238</v>
      </c>
    </row>
    <row r="109" spans="1:3" x14ac:dyDescent="0.25">
      <c r="A109" s="34">
        <v>305249920</v>
      </c>
      <c r="B109" s="34">
        <v>220</v>
      </c>
      <c r="C109" s="57">
        <f t="shared" ca="1" si="0"/>
        <v>244</v>
      </c>
    </row>
    <row r="110" spans="1:3" x14ac:dyDescent="0.25">
      <c r="A110" s="34">
        <v>276803743</v>
      </c>
      <c r="B110" s="34">
        <v>275</v>
      </c>
      <c r="C110" s="57">
        <f t="shared" ca="1" si="0"/>
        <v>299</v>
      </c>
    </row>
    <row r="111" spans="1:3" x14ac:dyDescent="0.25">
      <c r="A111" s="34">
        <v>305249927</v>
      </c>
      <c r="B111" s="34">
        <v>220</v>
      </c>
      <c r="C111" s="57">
        <f t="shared" ca="1" si="0"/>
        <v>244</v>
      </c>
    </row>
    <row r="112" spans="1:3" x14ac:dyDescent="0.25">
      <c r="A112" s="34">
        <v>301593237</v>
      </c>
      <c r="B112" s="34">
        <v>221</v>
      </c>
      <c r="C112" s="57">
        <f t="shared" ca="1" si="0"/>
        <v>245</v>
      </c>
    </row>
    <row r="113" spans="1:3" x14ac:dyDescent="0.25">
      <c r="A113" s="34">
        <v>144429666</v>
      </c>
      <c r="B113" s="34">
        <v>936</v>
      </c>
      <c r="C113" s="57">
        <f t="shared" ca="1" si="0"/>
        <v>960</v>
      </c>
    </row>
    <row r="114" spans="1:3" x14ac:dyDescent="0.25">
      <c r="A114" s="34">
        <v>144471133</v>
      </c>
      <c r="B114" s="34">
        <v>924</v>
      </c>
      <c r="C114" s="57">
        <f t="shared" ca="1" si="0"/>
        <v>948</v>
      </c>
    </row>
    <row r="115" spans="1:3" x14ac:dyDescent="0.25">
      <c r="A115" s="34">
        <v>458439303</v>
      </c>
      <c r="B115" s="34">
        <v>32</v>
      </c>
      <c r="C115" s="57">
        <f t="shared" ca="1" si="0"/>
        <v>56</v>
      </c>
    </row>
    <row r="116" spans="1:3" x14ac:dyDescent="0.25">
      <c r="A116" s="34">
        <v>386610437</v>
      </c>
      <c r="B116" s="34">
        <v>124</v>
      </c>
      <c r="C116" s="57">
        <f t="shared" ca="1" si="0"/>
        <v>148</v>
      </c>
    </row>
    <row r="117" spans="1:3" x14ac:dyDescent="0.25">
      <c r="A117" s="34">
        <v>275154810</v>
      </c>
      <c r="B117" s="34">
        <v>291</v>
      </c>
      <c r="C117" s="57">
        <f t="shared" ca="1" si="0"/>
        <v>315</v>
      </c>
    </row>
    <row r="118" spans="1:3" x14ac:dyDescent="0.25">
      <c r="A118" s="34">
        <v>484483361</v>
      </c>
      <c r="B118" s="34">
        <v>15</v>
      </c>
      <c r="C118" s="57">
        <f t="shared" ca="1" si="0"/>
        <v>39</v>
      </c>
    </row>
    <row r="119" spans="1:3" x14ac:dyDescent="0.25">
      <c r="A119" s="34">
        <v>431789111</v>
      </c>
      <c r="B119" s="34">
        <v>80</v>
      </c>
      <c r="C119" s="57">
        <f t="shared" ca="1" si="0"/>
        <v>104</v>
      </c>
    </row>
    <row r="120" spans="1:3" x14ac:dyDescent="0.25">
      <c r="A120" s="34">
        <v>386605018</v>
      </c>
      <c r="B120" s="34">
        <v>124</v>
      </c>
      <c r="C120" s="57">
        <f t="shared" ca="1" si="0"/>
        <v>148</v>
      </c>
    </row>
    <row r="121" spans="1:3" x14ac:dyDescent="0.25">
      <c r="A121" s="34">
        <v>158948100</v>
      </c>
      <c r="B121" s="34">
        <v>840</v>
      </c>
      <c r="C121" s="57">
        <f t="shared" ca="1" si="0"/>
        <v>864</v>
      </c>
    </row>
    <row r="122" spans="1:3" x14ac:dyDescent="0.25">
      <c r="A122" s="34">
        <v>301759626</v>
      </c>
      <c r="B122" s="34">
        <v>221</v>
      </c>
      <c r="C122" s="57">
        <f t="shared" ca="1" si="0"/>
        <v>245</v>
      </c>
    </row>
    <row r="123" spans="1:3" x14ac:dyDescent="0.25">
      <c r="A123" s="34">
        <v>13664135</v>
      </c>
      <c r="B123" s="34">
        <v>1853</v>
      </c>
      <c r="C123" s="57">
        <f t="shared" ca="1" si="0"/>
        <v>1877</v>
      </c>
    </row>
    <row r="124" spans="1:3" x14ac:dyDescent="0.25">
      <c r="A124" s="34">
        <v>272510207</v>
      </c>
      <c r="B124" s="34">
        <v>300</v>
      </c>
      <c r="C124" s="57">
        <f t="shared" ca="1" si="0"/>
        <v>324</v>
      </c>
    </row>
    <row r="125" spans="1:3" x14ac:dyDescent="0.25">
      <c r="A125" s="34">
        <v>12887232</v>
      </c>
      <c r="B125" s="34">
        <v>1892</v>
      </c>
      <c r="C125" s="57">
        <f t="shared" ca="1" si="0"/>
        <v>1916</v>
      </c>
    </row>
    <row r="126" spans="1:3" x14ac:dyDescent="0.25">
      <c r="A126" s="34">
        <v>49857696</v>
      </c>
      <c r="B126" s="34">
        <v>1358</v>
      </c>
      <c r="C126" s="57">
        <f t="shared" ca="1" si="0"/>
        <v>1382</v>
      </c>
    </row>
    <row r="127" spans="1:3" x14ac:dyDescent="0.25">
      <c r="A127" s="34">
        <v>12923779</v>
      </c>
      <c r="B127" s="34">
        <v>1890</v>
      </c>
      <c r="C127" s="57">
        <f t="shared" ca="1" si="0"/>
        <v>1914</v>
      </c>
    </row>
    <row r="128" spans="1:3" x14ac:dyDescent="0.25">
      <c r="A128" s="34">
        <v>271247653</v>
      </c>
      <c r="B128" s="34">
        <v>300</v>
      </c>
      <c r="C128" s="57">
        <f t="shared" ca="1" si="0"/>
        <v>324</v>
      </c>
    </row>
    <row r="129" spans="1:3" x14ac:dyDescent="0.25">
      <c r="A129" s="34">
        <v>306858584</v>
      </c>
      <c r="B129" s="34">
        <v>214</v>
      </c>
      <c r="C129" s="57">
        <f t="shared" ca="1" si="0"/>
        <v>238</v>
      </c>
    </row>
    <row r="130" spans="1:3" x14ac:dyDescent="0.25">
      <c r="A130" s="34">
        <v>12887244</v>
      </c>
      <c r="B130" s="34">
        <v>1892</v>
      </c>
      <c r="C130" s="57">
        <f t="shared" ca="1" si="0"/>
        <v>1916</v>
      </c>
    </row>
    <row r="131" spans="1:3" x14ac:dyDescent="0.25">
      <c r="A131" s="34">
        <v>18944178</v>
      </c>
      <c r="B131" s="34">
        <v>1660</v>
      </c>
      <c r="C131" s="57">
        <f t="shared" ca="1" si="0"/>
        <v>1684</v>
      </c>
    </row>
    <row r="132" spans="1:3" x14ac:dyDescent="0.25">
      <c r="A132" s="34">
        <v>386594852</v>
      </c>
      <c r="B132" s="34">
        <v>124</v>
      </c>
      <c r="C132" s="57">
        <f t="shared" ca="1" si="0"/>
        <v>148</v>
      </c>
    </row>
    <row r="133" spans="1:3" x14ac:dyDescent="0.25">
      <c r="A133" s="34">
        <v>279047099</v>
      </c>
      <c r="B133" s="34">
        <v>259</v>
      </c>
      <c r="C133" s="57">
        <f t="shared" ca="1" si="0"/>
        <v>283</v>
      </c>
    </row>
    <row r="134" spans="1:3" x14ac:dyDescent="0.25">
      <c r="A134" s="34">
        <v>144483369</v>
      </c>
      <c r="B134" s="34">
        <v>920</v>
      </c>
      <c r="C134" s="57">
        <f t="shared" ca="1" si="0"/>
        <v>944</v>
      </c>
    </row>
    <row r="135" spans="1:3" x14ac:dyDescent="0.25">
      <c r="A135" s="34">
        <v>15022347</v>
      </c>
      <c r="B135" s="34">
        <v>1797</v>
      </c>
      <c r="C135" s="57">
        <f t="shared" ca="1" si="0"/>
        <v>1821</v>
      </c>
    </row>
    <row r="136" spans="1:3" x14ac:dyDescent="0.25">
      <c r="A136" s="34">
        <v>243696583</v>
      </c>
      <c r="B136" s="34">
        <v>397</v>
      </c>
      <c r="C136" s="57">
        <f t="shared" ca="1" si="0"/>
        <v>421</v>
      </c>
    </row>
    <row r="137" spans="1:3" x14ac:dyDescent="0.25">
      <c r="A137" s="34">
        <v>243260780</v>
      </c>
      <c r="B137" s="34">
        <v>397</v>
      </c>
      <c r="C137" s="57">
        <f t="shared" ca="1" si="0"/>
        <v>421</v>
      </c>
    </row>
    <row r="138" spans="1:3" x14ac:dyDescent="0.25">
      <c r="A138" s="34">
        <v>13861956</v>
      </c>
      <c r="B138" s="34">
        <v>1845</v>
      </c>
      <c r="C138" s="57">
        <f t="shared" ca="1" si="0"/>
        <v>1869</v>
      </c>
    </row>
    <row r="139" spans="1:3" x14ac:dyDescent="0.25">
      <c r="A139" s="34">
        <v>15136251</v>
      </c>
      <c r="B139" s="34">
        <v>1789</v>
      </c>
      <c r="C139" s="57">
        <f t="shared" ca="1" si="0"/>
        <v>1813</v>
      </c>
    </row>
    <row r="140" spans="1:3" x14ac:dyDescent="0.25">
      <c r="A140" s="34">
        <v>13617489</v>
      </c>
      <c r="B140" s="34">
        <v>1858</v>
      </c>
      <c r="C140" s="57">
        <f t="shared" ca="1" si="0"/>
        <v>1882</v>
      </c>
    </row>
    <row r="141" spans="1:3" x14ac:dyDescent="0.25">
      <c r="A141" s="34">
        <v>62807586</v>
      </c>
      <c r="B141" s="34">
        <v>1291</v>
      </c>
      <c r="C141" s="57">
        <f t="shared" ca="1" si="0"/>
        <v>1315</v>
      </c>
    </row>
    <row r="142" spans="1:3" x14ac:dyDescent="0.25">
      <c r="A142" s="34">
        <v>15131914</v>
      </c>
      <c r="B142" s="34">
        <v>1792</v>
      </c>
      <c r="C142" s="57">
        <f t="shared" ca="1" si="0"/>
        <v>1816</v>
      </c>
    </row>
    <row r="143" spans="1:3" x14ac:dyDescent="0.25">
      <c r="A143" s="34">
        <v>266293136</v>
      </c>
      <c r="B143" s="34">
        <v>299</v>
      </c>
      <c r="C143" s="57">
        <f t="shared" ca="1" si="0"/>
        <v>323</v>
      </c>
    </row>
    <row r="144" spans="1:3" x14ac:dyDescent="0.25">
      <c r="A144" s="34">
        <v>279040923</v>
      </c>
      <c r="B144" s="34">
        <v>190</v>
      </c>
      <c r="C144" s="57">
        <f t="shared" ca="1" si="0"/>
        <v>214</v>
      </c>
    </row>
    <row r="145" spans="1:3" x14ac:dyDescent="0.25">
      <c r="A145" s="34">
        <v>14739782</v>
      </c>
      <c r="B145" s="34">
        <v>1757</v>
      </c>
      <c r="C145" s="57">
        <f t="shared" ca="1" si="0"/>
        <v>1781</v>
      </c>
    </row>
    <row r="146" spans="1:3" x14ac:dyDescent="0.25">
      <c r="A146" s="34">
        <v>272510210</v>
      </c>
      <c r="B146" s="34">
        <v>300</v>
      </c>
      <c r="C146" s="57">
        <f t="shared" ca="1" si="0"/>
        <v>324</v>
      </c>
    </row>
    <row r="147" spans="1:3" x14ac:dyDescent="0.25">
      <c r="A147" s="34">
        <v>14151779</v>
      </c>
      <c r="B147" s="34">
        <v>1827</v>
      </c>
      <c r="C147" s="57">
        <f t="shared" ca="1" si="0"/>
        <v>1851</v>
      </c>
    </row>
    <row r="148" spans="1:3" x14ac:dyDescent="0.25">
      <c r="A148" s="34">
        <v>19437785</v>
      </c>
      <c r="B148" s="34">
        <v>1638</v>
      </c>
      <c r="C148" s="57">
        <f t="shared" ca="1" si="0"/>
        <v>1662</v>
      </c>
    </row>
    <row r="149" spans="1:3" x14ac:dyDescent="0.25">
      <c r="A149" s="34">
        <v>19240831</v>
      </c>
      <c r="B149" s="34">
        <v>1635</v>
      </c>
      <c r="C149" s="57">
        <f t="shared" ca="1" si="0"/>
        <v>1659</v>
      </c>
    </row>
    <row r="150" spans="1:3" x14ac:dyDescent="0.25">
      <c r="A150" s="34">
        <v>15194832</v>
      </c>
      <c r="B150" s="34">
        <v>1789</v>
      </c>
      <c r="C150" s="57">
        <f t="shared" ca="1" si="0"/>
        <v>1813</v>
      </c>
    </row>
    <row r="151" spans="1:3" x14ac:dyDescent="0.25">
      <c r="A151" s="34">
        <v>15200859</v>
      </c>
      <c r="B151" s="34">
        <v>1789</v>
      </c>
      <c r="C151" s="57">
        <f t="shared" ca="1" si="0"/>
        <v>1813</v>
      </c>
    </row>
    <row r="152" spans="1:3" x14ac:dyDescent="0.25">
      <c r="A152" s="34">
        <v>143283839</v>
      </c>
      <c r="B152" s="34">
        <v>945</v>
      </c>
      <c r="C152" s="57">
        <f t="shared" ca="1" si="0"/>
        <v>969</v>
      </c>
    </row>
    <row r="153" spans="1:3" x14ac:dyDescent="0.25">
      <c r="A153" s="34">
        <v>272510206</v>
      </c>
      <c r="B153" s="34">
        <v>299</v>
      </c>
      <c r="C153" s="57">
        <f t="shared" ca="1" si="0"/>
        <v>323</v>
      </c>
    </row>
    <row r="154" spans="1:3" x14ac:dyDescent="0.25">
      <c r="A154" s="34">
        <v>12887233</v>
      </c>
      <c r="B154" s="34">
        <v>1892</v>
      </c>
      <c r="C154" s="57">
        <f t="shared" ca="1" si="0"/>
        <v>1916</v>
      </c>
    </row>
    <row r="155" spans="1:3" x14ac:dyDescent="0.25">
      <c r="A155" s="34">
        <v>15023666</v>
      </c>
      <c r="B155" s="34">
        <v>1792</v>
      </c>
      <c r="C155" s="57">
        <f t="shared" ca="1" si="0"/>
        <v>1816</v>
      </c>
    </row>
    <row r="156" spans="1:3" x14ac:dyDescent="0.25">
      <c r="A156" s="34">
        <v>17831502</v>
      </c>
      <c r="B156" s="34">
        <v>1682</v>
      </c>
      <c r="C156" s="57">
        <f t="shared" ca="1" si="0"/>
        <v>1706</v>
      </c>
    </row>
    <row r="157" spans="1:3" x14ac:dyDescent="0.25">
      <c r="A157" s="34">
        <v>17831500</v>
      </c>
      <c r="B157" s="34">
        <v>1682</v>
      </c>
      <c r="C157" s="57">
        <f t="shared" ca="1" si="0"/>
        <v>1706</v>
      </c>
    </row>
    <row r="158" spans="1:3" x14ac:dyDescent="0.25">
      <c r="A158" s="34">
        <v>55200871</v>
      </c>
      <c r="B158" s="34">
        <v>1330</v>
      </c>
      <c r="C158" s="57">
        <f t="shared" ca="1" si="0"/>
        <v>1354</v>
      </c>
    </row>
    <row r="159" spans="1:3" x14ac:dyDescent="0.25">
      <c r="A159" s="34">
        <v>14803142</v>
      </c>
      <c r="B159" s="34">
        <v>1804</v>
      </c>
      <c r="C159" s="57">
        <f t="shared" ca="1" si="0"/>
        <v>1828</v>
      </c>
    </row>
    <row r="160" spans="1:3" x14ac:dyDescent="0.25">
      <c r="A160" s="34">
        <v>14942063</v>
      </c>
      <c r="B160" s="34">
        <v>1797</v>
      </c>
      <c r="C160" s="57">
        <f t="shared" ca="1" si="0"/>
        <v>1821</v>
      </c>
    </row>
    <row r="161" spans="1:3" x14ac:dyDescent="0.25">
      <c r="A161" s="34">
        <v>19654163</v>
      </c>
      <c r="B161" s="34">
        <v>1594</v>
      </c>
      <c r="C161" s="57">
        <f t="shared" ca="1" si="0"/>
        <v>1618</v>
      </c>
    </row>
    <row r="162" spans="1:3" x14ac:dyDescent="0.25">
      <c r="A162" s="34">
        <v>15023469</v>
      </c>
      <c r="B162" s="34">
        <v>1797</v>
      </c>
      <c r="C162" s="57">
        <f t="shared" ca="1" si="0"/>
        <v>1821</v>
      </c>
    </row>
    <row r="163" spans="1:3" x14ac:dyDescent="0.25">
      <c r="A163" s="34">
        <v>30966165</v>
      </c>
      <c r="B163" s="34">
        <v>1532</v>
      </c>
      <c r="C163" s="57">
        <f t="shared" ca="1" si="0"/>
        <v>1556</v>
      </c>
    </row>
    <row r="164" spans="1:3" x14ac:dyDescent="0.25">
      <c r="A164" s="34">
        <v>386610553</v>
      </c>
      <c r="B164" s="34">
        <v>131</v>
      </c>
      <c r="C164" s="57">
        <f t="shared" ca="1" si="0"/>
        <v>155</v>
      </c>
    </row>
    <row r="165" spans="1:3" x14ac:dyDescent="0.25">
      <c r="A165" s="34">
        <v>17778204</v>
      </c>
      <c r="B165" s="34">
        <v>1682</v>
      </c>
      <c r="C165" s="57">
        <f t="shared" ca="1" si="0"/>
        <v>1706</v>
      </c>
    </row>
    <row r="166" spans="1:3" x14ac:dyDescent="0.25">
      <c r="A166" s="34">
        <v>18432827</v>
      </c>
      <c r="B166" s="34">
        <v>1673</v>
      </c>
      <c r="C166" s="57">
        <f t="shared" ca="1" si="0"/>
        <v>1697</v>
      </c>
    </row>
    <row r="167" spans="1:3" x14ac:dyDescent="0.25">
      <c r="A167" s="34">
        <v>32356801</v>
      </c>
      <c r="B167" s="34">
        <v>1522</v>
      </c>
      <c r="C167" s="57">
        <f t="shared" ca="1" si="0"/>
        <v>1546</v>
      </c>
    </row>
    <row r="168" spans="1:3" x14ac:dyDescent="0.25">
      <c r="A168" s="34">
        <v>13627685</v>
      </c>
      <c r="B168" s="34">
        <v>1739</v>
      </c>
      <c r="C168" s="57">
        <f t="shared" ca="1" si="0"/>
        <v>1763</v>
      </c>
    </row>
    <row r="169" spans="1:3" x14ac:dyDescent="0.25">
      <c r="A169" s="34">
        <v>16621008</v>
      </c>
      <c r="B169" s="34">
        <v>1742</v>
      </c>
      <c r="C169" s="57">
        <f t="shared" ca="1" si="0"/>
        <v>1766</v>
      </c>
    </row>
    <row r="170" spans="1:3" x14ac:dyDescent="0.25">
      <c r="A170" s="34">
        <v>21665414</v>
      </c>
      <c r="B170" s="34">
        <v>1621</v>
      </c>
      <c r="C170" s="57">
        <f t="shared" ca="1" si="0"/>
        <v>1645</v>
      </c>
    </row>
    <row r="171" spans="1:3" x14ac:dyDescent="0.25">
      <c r="A171" s="34">
        <v>16615253</v>
      </c>
      <c r="B171" s="34">
        <v>1743</v>
      </c>
      <c r="C171" s="57">
        <f t="shared" ca="1" si="0"/>
        <v>1767</v>
      </c>
    </row>
    <row r="172" spans="1:3" x14ac:dyDescent="0.25">
      <c r="A172" s="34">
        <v>19120644</v>
      </c>
      <c r="B172" s="34">
        <v>1643</v>
      </c>
      <c r="C172" s="57">
        <f t="shared" ca="1" si="0"/>
        <v>1667</v>
      </c>
    </row>
    <row r="173" spans="1:3" x14ac:dyDescent="0.25">
      <c r="A173" s="34">
        <v>14341268</v>
      </c>
      <c r="B173" s="34">
        <v>1819</v>
      </c>
      <c r="C173" s="57">
        <f t="shared" ca="1" si="0"/>
        <v>1843</v>
      </c>
    </row>
    <row r="174" spans="1:3" x14ac:dyDescent="0.25">
      <c r="A174" s="34">
        <v>14151966</v>
      </c>
      <c r="B174" s="34">
        <v>1790</v>
      </c>
      <c r="C174" s="57">
        <f t="shared" ca="1" si="0"/>
        <v>1814</v>
      </c>
    </row>
    <row r="175" spans="1:3" x14ac:dyDescent="0.25">
      <c r="A175" s="34">
        <v>15204340</v>
      </c>
      <c r="B175" s="34">
        <v>1787</v>
      </c>
      <c r="C175" s="57">
        <f t="shared" ca="1" si="0"/>
        <v>1811</v>
      </c>
    </row>
    <row r="176" spans="1:3" x14ac:dyDescent="0.25">
      <c r="A176" s="34">
        <v>12887243</v>
      </c>
      <c r="B176" s="34">
        <v>1873</v>
      </c>
      <c r="C176" s="57">
        <f t="shared" ca="1" si="0"/>
        <v>1897</v>
      </c>
    </row>
    <row r="177" spans="1:3" x14ac:dyDescent="0.25">
      <c r="A177" s="34">
        <v>15024339</v>
      </c>
      <c r="B177" s="34">
        <v>1796</v>
      </c>
      <c r="C177" s="57">
        <f t="shared" ca="1" si="0"/>
        <v>1820</v>
      </c>
    </row>
    <row r="178" spans="1:3" x14ac:dyDescent="0.25">
      <c r="A178" s="34">
        <v>388866376</v>
      </c>
      <c r="B178" s="34">
        <v>123</v>
      </c>
      <c r="C178" s="57">
        <f t="shared" ca="1" si="0"/>
        <v>147</v>
      </c>
    </row>
    <row r="179" spans="1:3" x14ac:dyDescent="0.25">
      <c r="A179" s="34">
        <v>14940716</v>
      </c>
      <c r="B179" s="34">
        <v>1798</v>
      </c>
      <c r="C179" s="57">
        <f t="shared" ca="1" si="0"/>
        <v>1822</v>
      </c>
    </row>
    <row r="180" spans="1:3" x14ac:dyDescent="0.25">
      <c r="A180" s="34">
        <v>72979328</v>
      </c>
      <c r="B180" s="34">
        <v>1228</v>
      </c>
      <c r="C180" s="57">
        <f t="shared" ca="1" si="0"/>
        <v>1252</v>
      </c>
    </row>
    <row r="181" spans="1:3" x14ac:dyDescent="0.25">
      <c r="A181" s="34">
        <v>13664097</v>
      </c>
      <c r="B181" s="34">
        <v>1848</v>
      </c>
      <c r="C181" s="57">
        <f t="shared" ca="1" si="0"/>
        <v>1872</v>
      </c>
    </row>
    <row r="182" spans="1:3" x14ac:dyDescent="0.25">
      <c r="A182" s="34">
        <v>15931685</v>
      </c>
      <c r="B182" s="34">
        <v>1751</v>
      </c>
      <c r="C182" s="57">
        <f t="shared" ca="1" si="0"/>
        <v>1775</v>
      </c>
    </row>
    <row r="183" spans="1:3" x14ac:dyDescent="0.25">
      <c r="A183" s="34">
        <v>15139300</v>
      </c>
      <c r="B183" s="34">
        <v>1792</v>
      </c>
      <c r="C183" s="57">
        <f t="shared" ca="1" si="0"/>
        <v>1816</v>
      </c>
    </row>
    <row r="184" spans="1:3" x14ac:dyDescent="0.25">
      <c r="A184" s="34">
        <v>27198281</v>
      </c>
      <c r="B184" s="34">
        <v>1566</v>
      </c>
      <c r="C184" s="57">
        <f t="shared" ca="1" si="0"/>
        <v>1590</v>
      </c>
    </row>
    <row r="185" spans="1:3" x14ac:dyDescent="0.25">
      <c r="A185" s="34">
        <v>32337201</v>
      </c>
      <c r="B185" s="34">
        <v>1522</v>
      </c>
      <c r="C185" s="57">
        <f t="shared" ca="1" si="0"/>
        <v>1546</v>
      </c>
    </row>
    <row r="186" spans="1:3" x14ac:dyDescent="0.25">
      <c r="A186" s="34">
        <v>386638463</v>
      </c>
      <c r="B186" s="34">
        <v>124</v>
      </c>
      <c r="C186" s="57">
        <f t="shared" ca="1" si="0"/>
        <v>148</v>
      </c>
    </row>
    <row r="187" spans="1:3" x14ac:dyDescent="0.25">
      <c r="A187" s="34">
        <v>14597109</v>
      </c>
      <c r="B187" s="34">
        <v>1812</v>
      </c>
      <c r="C187" s="57">
        <f t="shared" ca="1" si="0"/>
        <v>1836</v>
      </c>
    </row>
    <row r="188" spans="1:3" x14ac:dyDescent="0.25">
      <c r="A188" s="34">
        <v>13664085</v>
      </c>
      <c r="B188" s="34">
        <v>1848</v>
      </c>
      <c r="C188" s="57">
        <f t="shared" ca="1" si="0"/>
        <v>1872</v>
      </c>
    </row>
    <row r="189" spans="1:3" x14ac:dyDescent="0.25">
      <c r="A189" s="34">
        <v>16510730</v>
      </c>
      <c r="B189" s="34">
        <v>1747</v>
      </c>
      <c r="C189" s="57">
        <f t="shared" ca="1" si="0"/>
        <v>1771</v>
      </c>
    </row>
    <row r="190" spans="1:3" x14ac:dyDescent="0.25">
      <c r="A190" s="34">
        <v>16001618</v>
      </c>
      <c r="B190" s="34">
        <v>1759</v>
      </c>
      <c r="C190" s="57">
        <f t="shared" ca="1" si="0"/>
        <v>1783</v>
      </c>
    </row>
    <row r="191" spans="1:3" x14ac:dyDescent="0.25">
      <c r="A191" s="34">
        <v>51396030</v>
      </c>
      <c r="B191" s="34">
        <v>1349</v>
      </c>
      <c r="C191" s="57">
        <f t="shared" ca="1" si="0"/>
        <v>1373</v>
      </c>
    </row>
    <row r="192" spans="1:3" x14ac:dyDescent="0.25">
      <c r="A192" s="34">
        <v>14640995</v>
      </c>
      <c r="B192" s="34">
        <v>1801</v>
      </c>
      <c r="C192" s="57">
        <f t="shared" ca="1" si="0"/>
        <v>1825</v>
      </c>
    </row>
    <row r="193" spans="1:3" x14ac:dyDescent="0.25">
      <c r="A193" s="34">
        <v>386598929</v>
      </c>
      <c r="B193" s="34">
        <v>124</v>
      </c>
      <c r="C193" s="57">
        <f t="shared" ca="1" si="0"/>
        <v>148</v>
      </c>
    </row>
    <row r="194" spans="1:3" x14ac:dyDescent="0.25">
      <c r="A194" s="34">
        <v>14210021</v>
      </c>
      <c r="B194" s="34">
        <v>1829</v>
      </c>
      <c r="C194" s="57">
        <f t="shared" ca="1" si="0"/>
        <v>1853</v>
      </c>
    </row>
    <row r="195" spans="1:3" x14ac:dyDescent="0.25">
      <c r="A195" s="34">
        <v>12695663</v>
      </c>
      <c r="B195" s="34">
        <v>1607</v>
      </c>
      <c r="C195" s="57">
        <f t="shared" ca="1" si="0"/>
        <v>1631</v>
      </c>
    </row>
    <row r="196" spans="1:3" x14ac:dyDescent="0.25">
      <c r="A196" s="34">
        <v>14744679</v>
      </c>
      <c r="B196" s="34">
        <v>1803</v>
      </c>
      <c r="C196" s="57">
        <f t="shared" ca="1" si="0"/>
        <v>1827</v>
      </c>
    </row>
    <row r="197" spans="1:3" x14ac:dyDescent="0.25">
      <c r="A197" s="34">
        <v>262411995</v>
      </c>
      <c r="B197" s="34">
        <v>87</v>
      </c>
      <c r="C197" s="57">
        <f t="shared" ca="1" si="0"/>
        <v>111</v>
      </c>
    </row>
    <row r="198" spans="1:3" x14ac:dyDescent="0.25">
      <c r="A198" s="34">
        <v>15302060</v>
      </c>
      <c r="B198" s="34">
        <v>1784</v>
      </c>
      <c r="C198" s="57">
        <f t="shared" ca="1" si="0"/>
        <v>1808</v>
      </c>
    </row>
    <row r="199" spans="1:3" x14ac:dyDescent="0.25">
      <c r="A199" s="34">
        <v>12454824</v>
      </c>
      <c r="B199" s="34">
        <v>1914</v>
      </c>
      <c r="C199" s="57">
        <f t="shared" ca="1" si="0"/>
        <v>1938</v>
      </c>
    </row>
    <row r="200" spans="1:3" x14ac:dyDescent="0.25">
      <c r="A200" s="34">
        <v>18258775</v>
      </c>
      <c r="B200" s="34">
        <v>1679</v>
      </c>
      <c r="C200" s="57">
        <f t="shared" ca="1" si="0"/>
        <v>1703</v>
      </c>
    </row>
    <row r="201" spans="1:3" x14ac:dyDescent="0.25">
      <c r="A201" s="34">
        <v>262411988</v>
      </c>
      <c r="B201" s="34">
        <v>87</v>
      </c>
      <c r="C201" s="57">
        <f t="shared" ca="1" si="0"/>
        <v>111</v>
      </c>
    </row>
    <row r="202" spans="1:3" x14ac:dyDescent="0.25">
      <c r="A202" s="34">
        <v>18259047</v>
      </c>
      <c r="B202" s="34">
        <v>1679</v>
      </c>
      <c r="C202" s="57">
        <f t="shared" ca="1" si="0"/>
        <v>1703</v>
      </c>
    </row>
    <row r="203" spans="1:3" x14ac:dyDescent="0.25">
      <c r="A203" s="34">
        <v>12696240</v>
      </c>
      <c r="B203" s="34">
        <v>1781</v>
      </c>
      <c r="C203" s="57">
        <f t="shared" ca="1" si="0"/>
        <v>1805</v>
      </c>
    </row>
    <row r="204" spans="1:3" x14ac:dyDescent="0.25">
      <c r="A204" s="34">
        <v>13664099</v>
      </c>
      <c r="B204" s="34">
        <v>1828</v>
      </c>
      <c r="C204" s="57">
        <f t="shared" ca="1" si="0"/>
        <v>1852</v>
      </c>
    </row>
    <row r="205" spans="1:3" x14ac:dyDescent="0.25">
      <c r="A205" s="34">
        <v>18260226</v>
      </c>
      <c r="B205" s="34">
        <v>1678</v>
      </c>
      <c r="C205" s="57">
        <f t="shared" ca="1" si="0"/>
        <v>1702</v>
      </c>
    </row>
    <row r="206" spans="1:3" x14ac:dyDescent="0.25">
      <c r="A206" s="34">
        <v>13617491</v>
      </c>
      <c r="B206" s="34">
        <v>1854</v>
      </c>
      <c r="C206" s="57">
        <f t="shared" ca="1" si="0"/>
        <v>1878</v>
      </c>
    </row>
    <row r="207" spans="1:3" x14ac:dyDescent="0.25">
      <c r="A207" s="34">
        <v>12696233</v>
      </c>
      <c r="B207" s="34">
        <v>1518</v>
      </c>
      <c r="C207" s="57">
        <f t="shared" ca="1" si="0"/>
        <v>1542</v>
      </c>
    </row>
    <row r="208" spans="1:3" x14ac:dyDescent="0.25">
      <c r="A208" s="34">
        <v>18259516</v>
      </c>
      <c r="B208" s="34">
        <v>1666</v>
      </c>
      <c r="C208" s="57">
        <f t="shared" ca="1" si="0"/>
        <v>1690</v>
      </c>
    </row>
    <row r="209" spans="1:3" x14ac:dyDescent="0.25">
      <c r="A209" s="34">
        <v>18258596</v>
      </c>
      <c r="B209" s="34">
        <v>1667</v>
      </c>
      <c r="C209" s="57">
        <f t="shared" ca="1" si="0"/>
        <v>1691</v>
      </c>
    </row>
    <row r="210" spans="1:3" x14ac:dyDescent="0.25">
      <c r="A210" s="34">
        <v>18264505</v>
      </c>
      <c r="B210" s="34">
        <v>1678</v>
      </c>
      <c r="C210" s="57">
        <f t="shared" ca="1" si="0"/>
        <v>1702</v>
      </c>
    </row>
    <row r="211" spans="1:3" x14ac:dyDescent="0.25">
      <c r="A211" s="34">
        <v>17821628</v>
      </c>
      <c r="B211" s="34">
        <v>1682</v>
      </c>
      <c r="C211" s="57">
        <f t="shared" ca="1" si="0"/>
        <v>1706</v>
      </c>
    </row>
    <row r="212" spans="1:3" x14ac:dyDescent="0.25">
      <c r="A212" s="34">
        <v>15203487</v>
      </c>
      <c r="B212" s="34">
        <v>1789</v>
      </c>
      <c r="C212" s="57">
        <f t="shared" ca="1" si="0"/>
        <v>1813</v>
      </c>
    </row>
    <row r="213" spans="1:3" x14ac:dyDescent="0.25">
      <c r="A213" s="34">
        <v>15298087</v>
      </c>
      <c r="B213" s="34">
        <v>1786</v>
      </c>
      <c r="C213" s="57">
        <f t="shared" ca="1" si="0"/>
        <v>1810</v>
      </c>
    </row>
    <row r="214" spans="1:3" x14ac:dyDescent="0.25">
      <c r="A214" s="34">
        <v>14210238</v>
      </c>
      <c r="B214" s="34">
        <v>1827</v>
      </c>
      <c r="C214" s="57">
        <f t="shared" ca="1" si="0"/>
        <v>1851</v>
      </c>
    </row>
    <row r="215" spans="1:3" x14ac:dyDescent="0.25">
      <c r="A215" s="34">
        <v>12696340</v>
      </c>
      <c r="B215" s="34">
        <v>1709</v>
      </c>
      <c r="C215" s="57">
        <f t="shared" ca="1" si="0"/>
        <v>1733</v>
      </c>
    </row>
    <row r="216" spans="1:3" x14ac:dyDescent="0.25">
      <c r="A216" s="34">
        <v>19252994</v>
      </c>
      <c r="B216" s="34">
        <v>1622</v>
      </c>
      <c r="C216" s="57">
        <f t="shared" ca="1" si="0"/>
        <v>1646</v>
      </c>
    </row>
    <row r="217" spans="1:3" x14ac:dyDescent="0.25">
      <c r="A217" s="34">
        <v>15200573</v>
      </c>
      <c r="B217" s="34">
        <v>1785</v>
      </c>
      <c r="C217" s="57">
        <f t="shared" ca="1" si="0"/>
        <v>1809</v>
      </c>
    </row>
    <row r="218" spans="1:3" x14ac:dyDescent="0.25">
      <c r="A218" s="34">
        <v>15233619</v>
      </c>
      <c r="B218" s="34">
        <v>1787</v>
      </c>
      <c r="C218" s="57">
        <f t="shared" ca="1" si="0"/>
        <v>1811</v>
      </c>
    </row>
    <row r="219" spans="1:3" x14ac:dyDescent="0.25">
      <c r="A219" s="34">
        <v>15234196</v>
      </c>
      <c r="B219" s="34">
        <v>1720</v>
      </c>
      <c r="C219" s="57">
        <f t="shared" ca="1" si="0"/>
        <v>1744</v>
      </c>
    </row>
    <row r="220" spans="1:3" x14ac:dyDescent="0.25">
      <c r="A220" s="34">
        <v>20912334</v>
      </c>
      <c r="B220" s="34">
        <v>1627</v>
      </c>
      <c r="C220" s="57">
        <f t="shared" ca="1" si="0"/>
        <v>1651</v>
      </c>
    </row>
    <row r="221" spans="1:3" x14ac:dyDescent="0.25">
      <c r="A221" s="34">
        <v>12695665</v>
      </c>
      <c r="B221" s="34">
        <v>1879</v>
      </c>
      <c r="C221" s="57">
        <f t="shared" ca="1" si="0"/>
        <v>1903</v>
      </c>
    </row>
    <row r="222" spans="1:3" x14ac:dyDescent="0.25">
      <c r="A222" s="34">
        <v>15233618</v>
      </c>
      <c r="B222" s="34">
        <v>1787</v>
      </c>
      <c r="C222" s="57">
        <f t="shared" ca="1" si="0"/>
        <v>1811</v>
      </c>
    </row>
    <row r="223" spans="1:3" x14ac:dyDescent="0.25">
      <c r="A223" s="34">
        <v>12695902</v>
      </c>
      <c r="B223" s="34">
        <v>1799</v>
      </c>
      <c r="C223" s="57">
        <f t="shared" ca="1" si="0"/>
        <v>1823</v>
      </c>
    </row>
    <row r="224" spans="1:3" x14ac:dyDescent="0.25">
      <c r="A224" s="34">
        <v>17117765</v>
      </c>
      <c r="B224" s="34">
        <v>1725</v>
      </c>
      <c r="C224" s="57">
        <f t="shared" ca="1" si="0"/>
        <v>1749</v>
      </c>
    </row>
    <row r="225" spans="1:3" x14ac:dyDescent="0.25">
      <c r="A225" s="34">
        <v>15022772</v>
      </c>
      <c r="B225" s="34">
        <v>1794</v>
      </c>
      <c r="C225" s="57">
        <f t="shared" ca="1" si="0"/>
        <v>1818</v>
      </c>
    </row>
    <row r="226" spans="1:3" x14ac:dyDescent="0.25">
      <c r="A226" s="34">
        <v>17839206</v>
      </c>
      <c r="B226" s="34">
        <v>1682</v>
      </c>
      <c r="C226" s="57">
        <f t="shared" ca="1" si="0"/>
        <v>1706</v>
      </c>
    </row>
    <row r="227" spans="1:3" x14ac:dyDescent="0.25">
      <c r="A227" s="34">
        <v>18259720</v>
      </c>
      <c r="B227" s="34">
        <v>1678</v>
      </c>
      <c r="C227" s="57">
        <f t="shared" ca="1" si="0"/>
        <v>1702</v>
      </c>
    </row>
    <row r="228" spans="1:3" x14ac:dyDescent="0.25">
      <c r="A228" s="34">
        <v>13997444</v>
      </c>
      <c r="B228" s="34">
        <v>1840</v>
      </c>
      <c r="C228" s="57">
        <f t="shared" ca="1" si="0"/>
        <v>1864</v>
      </c>
    </row>
    <row r="229" spans="1:3" x14ac:dyDescent="0.25">
      <c r="A229" s="34">
        <v>18264503</v>
      </c>
      <c r="B229" s="34">
        <v>1678</v>
      </c>
      <c r="C229" s="57">
        <f t="shared" ca="1" si="0"/>
        <v>1702</v>
      </c>
    </row>
    <row r="230" spans="1:3" x14ac:dyDescent="0.25">
      <c r="A230" s="34">
        <v>18259989</v>
      </c>
      <c r="B230" s="34">
        <v>1672</v>
      </c>
      <c r="C230" s="57">
        <f t="shared" ca="1" si="0"/>
        <v>1696</v>
      </c>
    </row>
    <row r="231" spans="1:3" x14ac:dyDescent="0.25">
      <c r="A231" s="34">
        <v>15302986</v>
      </c>
      <c r="B231" s="34">
        <v>1785</v>
      </c>
      <c r="C231" s="57">
        <f t="shared" ca="1" si="0"/>
        <v>1809</v>
      </c>
    </row>
    <row r="232" spans="1:3" x14ac:dyDescent="0.25">
      <c r="A232" s="34">
        <v>18431905</v>
      </c>
      <c r="B232" s="34">
        <v>1671</v>
      </c>
      <c r="C232" s="57">
        <f t="shared" ca="1" si="0"/>
        <v>1695</v>
      </c>
    </row>
    <row r="233" spans="1:3" x14ac:dyDescent="0.25">
      <c r="A233" s="34">
        <v>19653188</v>
      </c>
      <c r="B233" s="34">
        <v>1594</v>
      </c>
      <c r="C233" s="57">
        <f t="shared" ca="1" si="0"/>
        <v>1618</v>
      </c>
    </row>
    <row r="234" spans="1:3" x14ac:dyDescent="0.25">
      <c r="A234" s="34">
        <v>18265012</v>
      </c>
      <c r="B234" s="34">
        <v>1678</v>
      </c>
      <c r="C234" s="57">
        <f t="shared" ca="1" si="0"/>
        <v>1702</v>
      </c>
    </row>
    <row r="235" spans="1:3" x14ac:dyDescent="0.25">
      <c r="A235" s="34">
        <v>14578387</v>
      </c>
      <c r="B235" s="34">
        <v>1802</v>
      </c>
      <c r="C235" s="57">
        <f t="shared" ca="1" si="0"/>
        <v>1826</v>
      </c>
    </row>
    <row r="236" spans="1:3" x14ac:dyDescent="0.25">
      <c r="A236" s="34">
        <v>18260860</v>
      </c>
      <c r="B236" s="34">
        <v>1666</v>
      </c>
      <c r="C236" s="57">
        <f t="shared" ca="1" si="0"/>
        <v>1690</v>
      </c>
    </row>
    <row r="237" spans="1:3" x14ac:dyDescent="0.25">
      <c r="A237" s="34">
        <v>13132274</v>
      </c>
      <c r="B237" s="34">
        <v>1881</v>
      </c>
      <c r="C237" s="57">
        <f t="shared" ca="1" si="0"/>
        <v>1905</v>
      </c>
    </row>
    <row r="238" spans="1:3" x14ac:dyDescent="0.25">
      <c r="A238" s="34">
        <v>16510733</v>
      </c>
      <c r="B238" s="34">
        <v>1747</v>
      </c>
      <c r="C238" s="57">
        <f t="shared" ca="1" si="0"/>
        <v>1771</v>
      </c>
    </row>
    <row r="239" spans="1:3" x14ac:dyDescent="0.25">
      <c r="A239" s="34">
        <v>17821629</v>
      </c>
      <c r="B239" s="34">
        <v>1682</v>
      </c>
      <c r="C239" s="57">
        <f t="shared" ca="1" si="0"/>
        <v>1706</v>
      </c>
    </row>
    <row r="240" spans="1:3" x14ac:dyDescent="0.25">
      <c r="A240" s="34">
        <v>12695896</v>
      </c>
      <c r="B240" s="34">
        <v>1898</v>
      </c>
      <c r="C240" s="57">
        <f t="shared" ca="1" si="0"/>
        <v>1922</v>
      </c>
    </row>
    <row r="241" spans="1:3" x14ac:dyDescent="0.25">
      <c r="A241" s="34">
        <v>16600310</v>
      </c>
      <c r="B241" s="34">
        <v>1513</v>
      </c>
      <c r="C241" s="57">
        <f t="shared" ca="1" si="0"/>
        <v>1537</v>
      </c>
    </row>
    <row r="242" spans="1:3" x14ac:dyDescent="0.25">
      <c r="A242" s="34">
        <v>16302917</v>
      </c>
      <c r="B242" s="34">
        <v>1751</v>
      </c>
      <c r="C242" s="57">
        <f t="shared" ca="1" si="0"/>
        <v>1775</v>
      </c>
    </row>
    <row r="243" spans="1:3" x14ac:dyDescent="0.25">
      <c r="A243" s="34">
        <v>18265015</v>
      </c>
      <c r="B243" s="34">
        <v>1675</v>
      </c>
      <c r="C243" s="57">
        <f t="shared" ca="1" si="0"/>
        <v>1699</v>
      </c>
    </row>
    <row r="244" spans="1:3" x14ac:dyDescent="0.25">
      <c r="A244" s="34">
        <v>18263457</v>
      </c>
      <c r="B244" s="34">
        <v>1672</v>
      </c>
      <c r="C244" s="57">
        <f t="shared" ca="1" si="0"/>
        <v>1696</v>
      </c>
    </row>
    <row r="245" spans="1:3" x14ac:dyDescent="0.25">
      <c r="A245" s="34">
        <v>16587270</v>
      </c>
      <c r="B245" s="34">
        <v>1731</v>
      </c>
      <c r="C245" s="57">
        <f t="shared" ca="1" si="0"/>
        <v>1755</v>
      </c>
    </row>
    <row r="246" spans="1:3" x14ac:dyDescent="0.25">
      <c r="A246" s="34">
        <v>17821627</v>
      </c>
      <c r="B246" s="34">
        <v>1682</v>
      </c>
      <c r="C246" s="57">
        <f t="shared" ca="1" si="0"/>
        <v>1706</v>
      </c>
    </row>
    <row r="247" spans="1:3" x14ac:dyDescent="0.25">
      <c r="A247" s="34">
        <v>12696239</v>
      </c>
      <c r="B247" s="34">
        <v>1885</v>
      </c>
      <c r="C247" s="57">
        <f t="shared" ca="1" si="0"/>
        <v>1909</v>
      </c>
    </row>
    <row r="248" spans="1:3" x14ac:dyDescent="0.25">
      <c r="A248" s="34">
        <v>18262536</v>
      </c>
      <c r="B248" s="34">
        <v>1679</v>
      </c>
      <c r="C248" s="57">
        <f t="shared" ca="1" si="0"/>
        <v>1703</v>
      </c>
    </row>
    <row r="249" spans="1:3" x14ac:dyDescent="0.25">
      <c r="A249" s="34">
        <v>19059761</v>
      </c>
      <c r="B249" s="34">
        <v>1654</v>
      </c>
      <c r="C249" s="57">
        <f t="shared" ca="1" si="0"/>
        <v>1678</v>
      </c>
    </row>
    <row r="250" spans="1:3" x14ac:dyDescent="0.25">
      <c r="A250" s="34">
        <v>25126133</v>
      </c>
      <c r="B250" s="34">
        <v>1602</v>
      </c>
      <c r="C250" s="57">
        <f t="shared" ca="1" si="0"/>
        <v>1626</v>
      </c>
    </row>
    <row r="251" spans="1:3" x14ac:dyDescent="0.25">
      <c r="A251" s="34">
        <v>15139299</v>
      </c>
      <c r="B251" s="34">
        <v>1792</v>
      </c>
      <c r="C251" s="57">
        <f t="shared" ca="1" si="0"/>
        <v>1816</v>
      </c>
    </row>
    <row r="252" spans="1:3" x14ac:dyDescent="0.25">
      <c r="A252" s="34">
        <v>51358245</v>
      </c>
      <c r="B252" s="34">
        <v>1350</v>
      </c>
      <c r="C252" s="57">
        <f t="shared" ca="1" si="0"/>
        <v>1374</v>
      </c>
    </row>
    <row r="253" spans="1:3" x14ac:dyDescent="0.25">
      <c r="A253" s="34">
        <v>14566490</v>
      </c>
      <c r="B253" s="34">
        <v>1588</v>
      </c>
      <c r="C253" s="57">
        <f t="shared" ca="1" si="0"/>
        <v>1612</v>
      </c>
    </row>
    <row r="254" spans="1:3" x14ac:dyDescent="0.25">
      <c r="A254" s="34">
        <v>17778205</v>
      </c>
      <c r="B254" s="34">
        <v>1682</v>
      </c>
      <c r="C254" s="57">
        <f t="shared" ca="1" si="0"/>
        <v>1706</v>
      </c>
    </row>
    <row r="255" spans="1:3" x14ac:dyDescent="0.25">
      <c r="A255" s="34">
        <v>13664108</v>
      </c>
      <c r="B255" s="34">
        <v>1849</v>
      </c>
      <c r="C255" s="57">
        <f t="shared" ca="1" si="0"/>
        <v>1873</v>
      </c>
    </row>
    <row r="256" spans="1:3" x14ac:dyDescent="0.25">
      <c r="A256" s="34">
        <v>16747767</v>
      </c>
      <c r="B256" s="34">
        <v>1729</v>
      </c>
      <c r="C256" s="57">
        <f t="shared" ca="1" si="0"/>
        <v>1753</v>
      </c>
    </row>
    <row r="257" spans="1:3" x14ac:dyDescent="0.25">
      <c r="A257" s="34">
        <v>412406369</v>
      </c>
      <c r="B257" s="34">
        <v>88</v>
      </c>
      <c r="C257" s="57">
        <f t="shared" ca="1" si="0"/>
        <v>112</v>
      </c>
    </row>
    <row r="258" spans="1:3" x14ac:dyDescent="0.25">
      <c r="A258" s="34">
        <v>386588556</v>
      </c>
      <c r="B258" s="34">
        <v>125</v>
      </c>
      <c r="C258" s="57">
        <f t="shared" ca="1" si="0"/>
        <v>149</v>
      </c>
    </row>
    <row r="259" spans="1:3" x14ac:dyDescent="0.25">
      <c r="A259" s="34">
        <v>18265013</v>
      </c>
      <c r="B259" s="34">
        <v>1678</v>
      </c>
      <c r="C259" s="57">
        <f t="shared" ca="1" si="0"/>
        <v>1702</v>
      </c>
    </row>
    <row r="260" spans="1:3" x14ac:dyDescent="0.25">
      <c r="A260" s="34">
        <v>17824344</v>
      </c>
      <c r="B260" s="34">
        <v>1682</v>
      </c>
      <c r="C260" s="57">
        <f t="shared" ca="1" si="0"/>
        <v>1706</v>
      </c>
    </row>
    <row r="261" spans="1:3" x14ac:dyDescent="0.25">
      <c r="A261" s="34">
        <v>35244955</v>
      </c>
      <c r="B261" s="34">
        <v>1484</v>
      </c>
      <c r="C261" s="57">
        <f t="shared" ca="1" si="0"/>
        <v>1508</v>
      </c>
    </row>
    <row r="262" spans="1:3" x14ac:dyDescent="0.25">
      <c r="A262" s="34">
        <v>12696338</v>
      </c>
      <c r="B262" s="34">
        <v>1886</v>
      </c>
      <c r="C262" s="57">
        <f t="shared" ca="1" si="0"/>
        <v>1910</v>
      </c>
    </row>
    <row r="263" spans="1:3" x14ac:dyDescent="0.25">
      <c r="A263" s="34">
        <v>18433347</v>
      </c>
      <c r="B263" s="34">
        <v>1673</v>
      </c>
      <c r="C263" s="57">
        <f t="shared" ca="1" si="0"/>
        <v>1697</v>
      </c>
    </row>
    <row r="264" spans="1:3" x14ac:dyDescent="0.25">
      <c r="A264" s="34">
        <v>18260223</v>
      </c>
      <c r="B264" s="34">
        <v>1678</v>
      </c>
      <c r="C264" s="57">
        <f t="shared" ca="1" si="0"/>
        <v>1702</v>
      </c>
    </row>
    <row r="265" spans="1:3" x14ac:dyDescent="0.25">
      <c r="A265" s="34">
        <v>12887231</v>
      </c>
      <c r="B265" s="34">
        <v>1879</v>
      </c>
      <c r="C265" s="57">
        <f t="shared" ca="1" si="0"/>
        <v>1903</v>
      </c>
    </row>
    <row r="266" spans="1:3" x14ac:dyDescent="0.25">
      <c r="A266" s="34">
        <v>18260900</v>
      </c>
      <c r="B266" s="34">
        <v>1678</v>
      </c>
      <c r="C266" s="57">
        <f t="shared" ca="1" si="0"/>
        <v>1702</v>
      </c>
    </row>
    <row r="267" spans="1:3" x14ac:dyDescent="0.25">
      <c r="A267" s="34">
        <v>18263246</v>
      </c>
      <c r="B267" s="34">
        <v>1667</v>
      </c>
      <c r="C267" s="57">
        <f t="shared" ca="1" si="0"/>
        <v>1691</v>
      </c>
    </row>
    <row r="268" spans="1:3" x14ac:dyDescent="0.25">
      <c r="A268" s="34">
        <v>16031665</v>
      </c>
      <c r="B268" s="34">
        <v>1355</v>
      </c>
      <c r="C268" s="57">
        <f t="shared" ca="1" si="0"/>
        <v>1379</v>
      </c>
    </row>
    <row r="269" spans="1:3" x14ac:dyDescent="0.25">
      <c r="A269" s="34">
        <v>15200738</v>
      </c>
      <c r="B269" s="34">
        <v>1789</v>
      </c>
      <c r="C269" s="57">
        <f t="shared" ca="1" si="0"/>
        <v>1813</v>
      </c>
    </row>
    <row r="270" spans="1:3" x14ac:dyDescent="0.25">
      <c r="A270" s="34">
        <v>13444257</v>
      </c>
      <c r="B270" s="34">
        <v>1865</v>
      </c>
      <c r="C270" s="57">
        <f t="shared" ca="1" si="0"/>
        <v>1889</v>
      </c>
    </row>
    <row r="271" spans="1:3" x14ac:dyDescent="0.25">
      <c r="A271" s="34">
        <v>17595723</v>
      </c>
      <c r="B271" s="34">
        <v>1708</v>
      </c>
      <c r="C271" s="57">
        <f t="shared" ca="1" si="0"/>
        <v>1732</v>
      </c>
    </row>
    <row r="272" spans="1:3" x14ac:dyDescent="0.25">
      <c r="A272" s="34">
        <v>14341267</v>
      </c>
      <c r="B272" s="34">
        <v>1819</v>
      </c>
      <c r="C272" s="57">
        <f t="shared" ca="1" si="0"/>
        <v>1843</v>
      </c>
    </row>
    <row r="273" spans="1:3" x14ac:dyDescent="0.25">
      <c r="A273" s="34">
        <v>16600308</v>
      </c>
      <c r="B273" s="34">
        <v>1739</v>
      </c>
      <c r="C273" s="57">
        <f t="shared" ca="1" si="0"/>
        <v>1763</v>
      </c>
    </row>
    <row r="274" spans="1:3" x14ac:dyDescent="0.25">
      <c r="A274" s="34">
        <v>13664140</v>
      </c>
      <c r="B274" s="34">
        <v>1848</v>
      </c>
      <c r="C274" s="57">
        <f t="shared" ca="1" si="0"/>
        <v>1872</v>
      </c>
    </row>
    <row r="275" spans="1:3" x14ac:dyDescent="0.25">
      <c r="A275" s="34">
        <v>16597904</v>
      </c>
      <c r="B275" s="34">
        <v>1742</v>
      </c>
      <c r="C275" s="57">
        <f t="shared" ca="1" si="0"/>
        <v>1766</v>
      </c>
    </row>
    <row r="276" spans="1:3" x14ac:dyDescent="0.25">
      <c r="A276" s="34">
        <v>18387079</v>
      </c>
      <c r="B276" s="34">
        <v>1661</v>
      </c>
      <c r="C276" s="57">
        <f t="shared" ca="1" si="0"/>
        <v>1685</v>
      </c>
    </row>
    <row r="277" spans="1:3" x14ac:dyDescent="0.25">
      <c r="A277" s="34">
        <v>13442660</v>
      </c>
      <c r="B277" s="34">
        <v>1865</v>
      </c>
      <c r="C277" s="57">
        <f t="shared" ca="1" si="0"/>
        <v>1889</v>
      </c>
    </row>
    <row r="278" spans="1:3" x14ac:dyDescent="0.25">
      <c r="A278" s="34">
        <v>17819057</v>
      </c>
      <c r="B278" s="34">
        <v>1682</v>
      </c>
      <c r="C278" s="57">
        <f t="shared" ca="1" si="0"/>
        <v>1706</v>
      </c>
    </row>
    <row r="279" spans="1:3" x14ac:dyDescent="0.25">
      <c r="A279" s="34">
        <v>18259675</v>
      </c>
      <c r="B279" s="34">
        <v>1678</v>
      </c>
      <c r="C279" s="57">
        <f t="shared" ca="1" si="0"/>
        <v>1702</v>
      </c>
    </row>
    <row r="280" spans="1:3" x14ac:dyDescent="0.25">
      <c r="A280" s="34">
        <v>18263815</v>
      </c>
      <c r="B280" s="34">
        <v>1667</v>
      </c>
      <c r="C280" s="57">
        <f t="shared" ca="1" si="0"/>
        <v>1691</v>
      </c>
    </row>
    <row r="281" spans="1:3" x14ac:dyDescent="0.25">
      <c r="A281" s="34">
        <v>13617488</v>
      </c>
      <c r="B281" s="34">
        <v>1787</v>
      </c>
      <c r="C281" s="57">
        <f t="shared" ca="1" si="0"/>
        <v>1811</v>
      </c>
    </row>
    <row r="282" spans="1:3" x14ac:dyDescent="0.25">
      <c r="A282" s="34">
        <v>13438167</v>
      </c>
      <c r="B282" s="34">
        <v>1739</v>
      </c>
      <c r="C282" s="57">
        <f t="shared" ca="1" si="0"/>
        <v>1763</v>
      </c>
    </row>
    <row r="283" spans="1:3" x14ac:dyDescent="0.25">
      <c r="A283" s="34">
        <v>19655827</v>
      </c>
      <c r="B283" s="34">
        <v>1594</v>
      </c>
      <c r="C283" s="57">
        <f t="shared" ca="1" si="0"/>
        <v>1618</v>
      </c>
    </row>
    <row r="284" spans="1:3" x14ac:dyDescent="0.25">
      <c r="A284" s="34">
        <v>18258599</v>
      </c>
      <c r="B284" s="34">
        <v>1667</v>
      </c>
      <c r="C284" s="57">
        <f t="shared" ca="1" si="0"/>
        <v>1691</v>
      </c>
    </row>
    <row r="285" spans="1:3" x14ac:dyDescent="0.25">
      <c r="A285" s="34">
        <v>412400466</v>
      </c>
      <c r="B285" s="34">
        <v>103</v>
      </c>
      <c r="C285" s="57">
        <f t="shared" ca="1" si="0"/>
        <v>127</v>
      </c>
    </row>
    <row r="286" spans="1:3" x14ac:dyDescent="0.25">
      <c r="A286" s="34">
        <v>19059161</v>
      </c>
      <c r="B286" s="34">
        <v>1655</v>
      </c>
      <c r="C286" s="57">
        <f t="shared" ca="1" si="0"/>
        <v>1679</v>
      </c>
    </row>
    <row r="287" spans="1:3" x14ac:dyDescent="0.25">
      <c r="A287" s="34">
        <v>13617619</v>
      </c>
      <c r="B287" s="34">
        <v>1708</v>
      </c>
      <c r="C287" s="57">
        <f t="shared" ca="1" si="0"/>
        <v>1732</v>
      </c>
    </row>
    <row r="288" spans="1:3" x14ac:dyDescent="0.25">
      <c r="A288" s="34">
        <v>15299209</v>
      </c>
      <c r="B288" s="34">
        <v>1786</v>
      </c>
      <c r="C288" s="57">
        <f t="shared" ca="1" si="0"/>
        <v>1810</v>
      </c>
    </row>
    <row r="289" spans="1:3" x14ac:dyDescent="0.25">
      <c r="A289" s="34">
        <v>15175100</v>
      </c>
      <c r="B289" s="34">
        <v>1781</v>
      </c>
      <c r="C289" s="57">
        <f t="shared" ca="1" si="0"/>
        <v>1805</v>
      </c>
    </row>
    <row r="290" spans="1:3" x14ac:dyDescent="0.25">
      <c r="A290" s="34">
        <v>386599940</v>
      </c>
      <c r="B290" s="34">
        <v>124</v>
      </c>
      <c r="C290" s="57">
        <f t="shared" ca="1" si="0"/>
        <v>148</v>
      </c>
    </row>
    <row r="291" spans="1:3" x14ac:dyDescent="0.25">
      <c r="A291" s="34">
        <v>15234197</v>
      </c>
      <c r="B291" s="34">
        <v>1720</v>
      </c>
      <c r="C291" s="57">
        <f t="shared" ca="1" si="0"/>
        <v>1744</v>
      </c>
    </row>
    <row r="292" spans="1:3" x14ac:dyDescent="0.25">
      <c r="A292" s="34">
        <v>17824345</v>
      </c>
      <c r="B292" s="34">
        <v>1682</v>
      </c>
      <c r="C292" s="57">
        <f t="shared" ca="1" si="0"/>
        <v>1706</v>
      </c>
    </row>
    <row r="293" spans="1:3" x14ac:dyDescent="0.25">
      <c r="A293" s="34">
        <v>23897618</v>
      </c>
      <c r="B293" s="34">
        <v>1609</v>
      </c>
      <c r="C293" s="57">
        <f t="shared" ca="1" si="0"/>
        <v>1633</v>
      </c>
    </row>
    <row r="294" spans="1:3" x14ac:dyDescent="0.25">
      <c r="A294" s="34">
        <v>412242177</v>
      </c>
      <c r="B294" s="34">
        <v>84</v>
      </c>
      <c r="C294" s="57">
        <f t="shared" ca="1" si="0"/>
        <v>108</v>
      </c>
    </row>
    <row r="295" spans="1:3" x14ac:dyDescent="0.25">
      <c r="A295" s="34">
        <v>15024810</v>
      </c>
      <c r="B295" s="34">
        <v>1793</v>
      </c>
      <c r="C295" s="57">
        <f t="shared" ca="1" si="0"/>
        <v>1817</v>
      </c>
    </row>
    <row r="296" spans="1:3" x14ac:dyDescent="0.25">
      <c r="A296" s="34">
        <v>16464155</v>
      </c>
      <c r="B296" s="34">
        <v>1747</v>
      </c>
      <c r="C296" s="57">
        <f t="shared" ca="1" si="0"/>
        <v>1771</v>
      </c>
    </row>
    <row r="297" spans="1:3" x14ac:dyDescent="0.25">
      <c r="A297" s="34">
        <v>18389129</v>
      </c>
      <c r="B297" s="34">
        <v>1662</v>
      </c>
      <c r="C297" s="57">
        <f t="shared" ca="1" si="0"/>
        <v>1686</v>
      </c>
    </row>
    <row r="298" spans="1:3" x14ac:dyDescent="0.25">
      <c r="A298" s="34">
        <v>412405751</v>
      </c>
      <c r="B298" s="34">
        <v>88</v>
      </c>
      <c r="C298" s="57">
        <f t="shared" ca="1" si="0"/>
        <v>112</v>
      </c>
    </row>
    <row r="299" spans="1:3" x14ac:dyDescent="0.25">
      <c r="A299" s="34">
        <v>12695832</v>
      </c>
      <c r="B299" s="34">
        <v>1890</v>
      </c>
      <c r="C299" s="57">
        <f t="shared" ca="1" si="0"/>
        <v>1914</v>
      </c>
    </row>
    <row r="300" spans="1:3" x14ac:dyDescent="0.25">
      <c r="A300" s="34">
        <v>15200029</v>
      </c>
      <c r="B300" s="34">
        <v>1789</v>
      </c>
      <c r="C300" s="57">
        <f t="shared" ca="1" si="0"/>
        <v>1813</v>
      </c>
    </row>
    <row r="301" spans="1:3" x14ac:dyDescent="0.25">
      <c r="A301" s="34">
        <v>17594356</v>
      </c>
      <c r="B301" s="34">
        <v>1708</v>
      </c>
      <c r="C301" s="57">
        <f t="shared" ca="1" si="0"/>
        <v>1732</v>
      </c>
    </row>
    <row r="302" spans="1:3" x14ac:dyDescent="0.25">
      <c r="A302" s="34">
        <v>17180240</v>
      </c>
      <c r="B302" s="34">
        <v>1725</v>
      </c>
      <c r="C302" s="57">
        <f t="shared" ca="1" si="0"/>
        <v>1749</v>
      </c>
    </row>
    <row r="303" spans="1:3" x14ac:dyDescent="0.25">
      <c r="A303" s="34">
        <v>412238641</v>
      </c>
      <c r="B303" s="34">
        <v>87</v>
      </c>
      <c r="C303" s="57">
        <f t="shared" ca="1" si="0"/>
        <v>111</v>
      </c>
    </row>
    <row r="304" spans="1:3" x14ac:dyDescent="0.25">
      <c r="A304" s="34">
        <v>16464154</v>
      </c>
      <c r="B304" s="34">
        <v>1747</v>
      </c>
      <c r="C304" s="57">
        <f t="shared" ca="1" si="0"/>
        <v>1771</v>
      </c>
    </row>
    <row r="305" spans="1:3" x14ac:dyDescent="0.25">
      <c r="A305" s="34">
        <v>35249797</v>
      </c>
      <c r="B305" s="34">
        <v>1489</v>
      </c>
      <c r="C305" s="57">
        <f t="shared" ca="1" si="0"/>
        <v>1513</v>
      </c>
    </row>
    <row r="306" spans="1:3" x14ac:dyDescent="0.25">
      <c r="A306" s="34">
        <v>21666929</v>
      </c>
      <c r="B306" s="34">
        <v>1621</v>
      </c>
      <c r="C306" s="57">
        <f t="shared" ca="1" si="0"/>
        <v>1645</v>
      </c>
    </row>
    <row r="307" spans="1:3" x14ac:dyDescent="0.25">
      <c r="A307" s="34">
        <v>19078926</v>
      </c>
      <c r="B307" s="34">
        <v>1622</v>
      </c>
      <c r="C307" s="57">
        <f t="shared" ca="1" si="0"/>
        <v>1646</v>
      </c>
    </row>
    <row r="308" spans="1:3" x14ac:dyDescent="0.25">
      <c r="A308" s="34">
        <v>15200501</v>
      </c>
      <c r="B308" s="34">
        <v>1789</v>
      </c>
      <c r="C308" s="57">
        <f t="shared" ca="1" si="0"/>
        <v>1813</v>
      </c>
    </row>
    <row r="309" spans="1:3" x14ac:dyDescent="0.25">
      <c r="A309" s="34">
        <v>13664151</v>
      </c>
      <c r="B309" s="34">
        <v>1853</v>
      </c>
      <c r="C309" s="57">
        <f t="shared" ca="1" si="0"/>
        <v>1877</v>
      </c>
    </row>
    <row r="310" spans="1:3" x14ac:dyDescent="0.25">
      <c r="A310" s="34">
        <v>399246015</v>
      </c>
      <c r="B310" s="34">
        <v>117</v>
      </c>
      <c r="C310" s="57">
        <f t="shared" ca="1" si="0"/>
        <v>141</v>
      </c>
    </row>
    <row r="311" spans="1:3" x14ac:dyDescent="0.25">
      <c r="A311" s="34">
        <v>25545133</v>
      </c>
      <c r="B311" s="34">
        <v>1601</v>
      </c>
      <c r="C311" s="57">
        <f t="shared" ca="1" si="0"/>
        <v>1625</v>
      </c>
    </row>
    <row r="312" spans="1:3" x14ac:dyDescent="0.25">
      <c r="A312" s="34">
        <v>12695897</v>
      </c>
      <c r="B312" s="34">
        <v>1708</v>
      </c>
      <c r="C312" s="57">
        <f t="shared" ca="1" si="0"/>
        <v>1732</v>
      </c>
    </row>
    <row r="313" spans="1:3" x14ac:dyDescent="0.25">
      <c r="A313" s="34">
        <v>15305521</v>
      </c>
      <c r="B313" s="34">
        <v>1785</v>
      </c>
      <c r="C313" s="57">
        <f t="shared" ca="1" si="0"/>
        <v>1809</v>
      </c>
    </row>
    <row r="314" spans="1:3" x14ac:dyDescent="0.25">
      <c r="A314" s="34">
        <v>386592202</v>
      </c>
      <c r="B314" s="34">
        <v>125</v>
      </c>
      <c r="C314" s="57">
        <f t="shared" ca="1" si="0"/>
        <v>149</v>
      </c>
    </row>
    <row r="315" spans="1:3" x14ac:dyDescent="0.25">
      <c r="A315" s="34">
        <v>25216082</v>
      </c>
      <c r="B315" s="34">
        <v>1601</v>
      </c>
      <c r="C315" s="57">
        <f t="shared" ca="1" si="0"/>
        <v>1625</v>
      </c>
    </row>
    <row r="316" spans="1:3" x14ac:dyDescent="0.25">
      <c r="A316" s="34">
        <v>13664136</v>
      </c>
      <c r="B316" s="34">
        <v>1849</v>
      </c>
      <c r="C316" s="57">
        <f t="shared" ca="1" si="0"/>
        <v>1873</v>
      </c>
    </row>
    <row r="317" spans="1:3" x14ac:dyDescent="0.25">
      <c r="A317" s="34">
        <v>19636641</v>
      </c>
      <c r="B317" s="34">
        <v>1638</v>
      </c>
      <c r="C317" s="57">
        <f t="shared" ca="1" si="0"/>
        <v>1662</v>
      </c>
    </row>
    <row r="318" spans="1:3" x14ac:dyDescent="0.25">
      <c r="A318" s="34">
        <v>262411992</v>
      </c>
      <c r="B318" s="34">
        <v>87</v>
      </c>
      <c r="C318" s="57">
        <f t="shared" ca="1" si="0"/>
        <v>111</v>
      </c>
    </row>
    <row r="319" spans="1:3" x14ac:dyDescent="0.25">
      <c r="A319" s="34">
        <v>14340169</v>
      </c>
      <c r="B319" s="34">
        <v>1824</v>
      </c>
      <c r="C319" s="57">
        <f t="shared" ca="1" si="0"/>
        <v>1848</v>
      </c>
    </row>
    <row r="320" spans="1:3" x14ac:dyDescent="0.25">
      <c r="A320" s="34">
        <v>13617496</v>
      </c>
      <c r="B320" s="34">
        <v>1742</v>
      </c>
      <c r="C320" s="57">
        <f t="shared" ca="1" si="0"/>
        <v>1766</v>
      </c>
    </row>
    <row r="321" spans="1:3" x14ac:dyDescent="0.25">
      <c r="A321" s="34">
        <v>14943140</v>
      </c>
      <c r="B321" s="34">
        <v>1797</v>
      </c>
      <c r="C321" s="57">
        <f t="shared" ca="1" si="0"/>
        <v>1821</v>
      </c>
    </row>
    <row r="322" spans="1:3" x14ac:dyDescent="0.25">
      <c r="A322" s="34">
        <v>425112416</v>
      </c>
      <c r="B322" s="34">
        <v>53</v>
      </c>
      <c r="C322" s="57">
        <f t="shared" ca="1" si="0"/>
        <v>77</v>
      </c>
    </row>
    <row r="323" spans="1:3" x14ac:dyDescent="0.25">
      <c r="A323" s="34">
        <v>17839208</v>
      </c>
      <c r="B323" s="34">
        <v>1682</v>
      </c>
      <c r="C323" s="57">
        <f t="shared" ca="1" si="0"/>
        <v>1706</v>
      </c>
    </row>
    <row r="324" spans="1:3" x14ac:dyDescent="0.25">
      <c r="A324" s="34">
        <v>16792102</v>
      </c>
      <c r="B324" s="34">
        <v>1709</v>
      </c>
      <c r="C324" s="57">
        <f t="shared" ca="1" si="0"/>
        <v>1733</v>
      </c>
    </row>
    <row r="325" spans="1:3" x14ac:dyDescent="0.25">
      <c r="A325" s="34">
        <v>18259112</v>
      </c>
      <c r="B325" s="34">
        <v>1678</v>
      </c>
      <c r="C325" s="57">
        <f t="shared" ca="1" si="0"/>
        <v>1702</v>
      </c>
    </row>
    <row r="326" spans="1:3" x14ac:dyDescent="0.25">
      <c r="A326" s="34">
        <v>15302830</v>
      </c>
      <c r="B326" s="34">
        <v>1785</v>
      </c>
      <c r="C326" s="57">
        <f t="shared" ca="1" si="0"/>
        <v>1809</v>
      </c>
    </row>
    <row r="327" spans="1:3" x14ac:dyDescent="0.25">
      <c r="A327" s="34">
        <v>13001922</v>
      </c>
      <c r="B327" s="34">
        <v>1881</v>
      </c>
      <c r="C327" s="57">
        <f t="shared" ca="1" si="0"/>
        <v>1905</v>
      </c>
    </row>
    <row r="328" spans="1:3" x14ac:dyDescent="0.25">
      <c r="A328" s="34">
        <v>15024495</v>
      </c>
      <c r="B328" s="34">
        <v>1795</v>
      </c>
      <c r="C328" s="57">
        <f t="shared" ca="1" si="0"/>
        <v>1819</v>
      </c>
    </row>
    <row r="329" spans="1:3" x14ac:dyDescent="0.25">
      <c r="A329" s="34">
        <v>12695833</v>
      </c>
      <c r="B329" s="34">
        <v>1890</v>
      </c>
      <c r="C329" s="57">
        <f t="shared" ca="1" si="0"/>
        <v>1914</v>
      </c>
    </row>
    <row r="330" spans="1:3" x14ac:dyDescent="0.25">
      <c r="A330" s="34">
        <v>12696238</v>
      </c>
      <c r="B330" s="34">
        <v>1803</v>
      </c>
      <c r="C330" s="57">
        <f t="shared" ca="1" si="0"/>
        <v>1827</v>
      </c>
    </row>
    <row r="331" spans="1:3" x14ac:dyDescent="0.25">
      <c r="A331" s="34">
        <v>388866377</v>
      </c>
      <c r="B331" s="34">
        <v>123</v>
      </c>
      <c r="C331" s="57">
        <f t="shared" ca="1" si="0"/>
        <v>147</v>
      </c>
    </row>
    <row r="332" spans="1:3" x14ac:dyDescent="0.25">
      <c r="A332" s="34">
        <v>12695662</v>
      </c>
      <c r="B332" s="34">
        <v>1898</v>
      </c>
      <c r="C332" s="57">
        <f t="shared" ca="1" si="0"/>
        <v>1922</v>
      </c>
    </row>
    <row r="333" spans="1:3" x14ac:dyDescent="0.25">
      <c r="A333" s="34">
        <v>26549580</v>
      </c>
      <c r="B333" s="34">
        <v>1584</v>
      </c>
      <c r="C333" s="57">
        <f t="shared" ca="1" si="0"/>
        <v>1608</v>
      </c>
    </row>
    <row r="334" spans="1:3" x14ac:dyDescent="0.25">
      <c r="A334" s="34">
        <v>25658527</v>
      </c>
      <c r="B334" s="34">
        <v>1599</v>
      </c>
      <c r="C334" s="57">
        <f t="shared" ca="1" si="0"/>
        <v>1623</v>
      </c>
    </row>
    <row r="335" spans="1:3" x14ac:dyDescent="0.25">
      <c r="A335" s="34">
        <v>16886706</v>
      </c>
      <c r="B335" s="34">
        <v>1480</v>
      </c>
      <c r="C335" s="57">
        <f t="shared" ca="1" si="0"/>
        <v>1504</v>
      </c>
    </row>
    <row r="336" spans="1:3" x14ac:dyDescent="0.25">
      <c r="A336" s="34">
        <v>13664141</v>
      </c>
      <c r="B336" s="34">
        <v>1849</v>
      </c>
      <c r="C336" s="57">
        <f t="shared" ca="1" si="0"/>
        <v>1873</v>
      </c>
    </row>
    <row r="337" spans="1:3" x14ac:dyDescent="0.25">
      <c r="A337" s="34">
        <v>17826771</v>
      </c>
      <c r="B337" s="34">
        <v>1682</v>
      </c>
      <c r="C337" s="57">
        <f t="shared" ca="1" si="0"/>
        <v>1706</v>
      </c>
    </row>
    <row r="338" spans="1:3" x14ac:dyDescent="0.25">
      <c r="A338" s="34">
        <v>15200502</v>
      </c>
      <c r="B338" s="34">
        <v>1789</v>
      </c>
      <c r="C338" s="57">
        <f t="shared" ca="1" si="0"/>
        <v>1813</v>
      </c>
    </row>
    <row r="339" spans="1:3" x14ac:dyDescent="0.25">
      <c r="A339" s="34">
        <v>15194833</v>
      </c>
      <c r="B339" s="34">
        <v>1789</v>
      </c>
      <c r="C339" s="57">
        <f t="shared" ca="1" si="0"/>
        <v>1813</v>
      </c>
    </row>
    <row r="340" spans="1:3" x14ac:dyDescent="0.25">
      <c r="A340" s="34">
        <v>21464248</v>
      </c>
      <c r="B340" s="34">
        <v>1611</v>
      </c>
      <c r="C340" s="57">
        <f t="shared" ca="1" si="0"/>
        <v>1635</v>
      </c>
    </row>
    <row r="341" spans="1:3" x14ac:dyDescent="0.25">
      <c r="A341" s="34">
        <v>15046567</v>
      </c>
      <c r="B341" s="34">
        <v>1792</v>
      </c>
      <c r="C341" s="57">
        <f t="shared" ca="1" si="0"/>
        <v>1816</v>
      </c>
    </row>
    <row r="342" spans="1:3" x14ac:dyDescent="0.25">
      <c r="A342" s="34">
        <v>17819058</v>
      </c>
      <c r="B342" s="34">
        <v>1682</v>
      </c>
      <c r="C342" s="57">
        <f t="shared" ca="1" si="0"/>
        <v>1706</v>
      </c>
    </row>
    <row r="343" spans="1:3" x14ac:dyDescent="0.25">
      <c r="A343" s="34">
        <v>116321320</v>
      </c>
      <c r="B343" s="34">
        <v>1110</v>
      </c>
      <c r="C343" s="57">
        <f t="shared" ca="1" si="0"/>
        <v>1134</v>
      </c>
    </row>
    <row r="344" spans="1:3" x14ac:dyDescent="0.25">
      <c r="A344" s="34">
        <v>16783994</v>
      </c>
      <c r="B344" s="34">
        <v>1735</v>
      </c>
      <c r="C344" s="57">
        <f t="shared" ca="1" si="0"/>
        <v>1759</v>
      </c>
    </row>
    <row r="345" spans="1:3" x14ac:dyDescent="0.25">
      <c r="A345" s="34">
        <v>386602662</v>
      </c>
      <c r="B345" s="34">
        <v>124</v>
      </c>
      <c r="C345" s="57">
        <f t="shared" ca="1" si="0"/>
        <v>148</v>
      </c>
    </row>
    <row r="346" spans="1:3" x14ac:dyDescent="0.25">
      <c r="A346" s="34">
        <v>18264139</v>
      </c>
      <c r="B346" s="34">
        <v>1667</v>
      </c>
      <c r="C346" s="57">
        <f t="shared" ca="1" si="0"/>
        <v>1691</v>
      </c>
    </row>
    <row r="347" spans="1:3" x14ac:dyDescent="0.25">
      <c r="A347" s="34">
        <v>15304606</v>
      </c>
      <c r="B347" s="34">
        <v>1783</v>
      </c>
      <c r="C347" s="57">
        <f t="shared" ca="1" si="0"/>
        <v>1807</v>
      </c>
    </row>
    <row r="348" spans="1:3" x14ac:dyDescent="0.25">
      <c r="A348" s="34">
        <v>12887240</v>
      </c>
      <c r="B348" s="34">
        <v>1892</v>
      </c>
      <c r="C348" s="57">
        <f t="shared" ca="1" si="0"/>
        <v>1916</v>
      </c>
    </row>
    <row r="349" spans="1:3" x14ac:dyDescent="0.25">
      <c r="A349" s="34">
        <v>17212466</v>
      </c>
      <c r="B349" s="34">
        <v>1709</v>
      </c>
      <c r="C349" s="57">
        <f t="shared" ca="1" si="0"/>
        <v>1733</v>
      </c>
    </row>
    <row r="350" spans="1:3" x14ac:dyDescent="0.25">
      <c r="A350" s="34">
        <v>19122115</v>
      </c>
      <c r="B350" s="34">
        <v>1643</v>
      </c>
      <c r="C350" s="57">
        <f t="shared" ca="1" si="0"/>
        <v>1667</v>
      </c>
    </row>
    <row r="351" spans="1:3" x14ac:dyDescent="0.25">
      <c r="A351" s="34">
        <v>412240538</v>
      </c>
      <c r="B351" s="34">
        <v>88</v>
      </c>
      <c r="C351" s="57">
        <f t="shared" ca="1" si="0"/>
        <v>112</v>
      </c>
    </row>
    <row r="352" spans="1:3" x14ac:dyDescent="0.25">
      <c r="A352" s="34">
        <v>386613723</v>
      </c>
      <c r="B352" s="34">
        <v>124</v>
      </c>
      <c r="C352" s="57">
        <f t="shared" ca="1" si="0"/>
        <v>148</v>
      </c>
    </row>
    <row r="353" spans="1:3" x14ac:dyDescent="0.25">
      <c r="A353" s="34">
        <v>262411986</v>
      </c>
      <c r="B353" s="34">
        <v>87</v>
      </c>
      <c r="C353" s="57">
        <f t="shared" ca="1" si="0"/>
        <v>111</v>
      </c>
    </row>
    <row r="354" spans="1:3" x14ac:dyDescent="0.25">
      <c r="A354" s="34">
        <v>144476241</v>
      </c>
      <c r="B354" s="34">
        <v>936</v>
      </c>
      <c r="C354" s="57">
        <f t="shared" ca="1" si="0"/>
        <v>960</v>
      </c>
    </row>
    <row r="355" spans="1:3" x14ac:dyDescent="0.25">
      <c r="A355" s="34">
        <v>30579109</v>
      </c>
      <c r="B355" s="34">
        <v>1532</v>
      </c>
      <c r="C355" s="57">
        <f t="shared" ca="1" si="0"/>
        <v>1556</v>
      </c>
    </row>
    <row r="356" spans="1:3" x14ac:dyDescent="0.25">
      <c r="A356" s="34">
        <v>399175393</v>
      </c>
      <c r="B356" s="34">
        <v>117</v>
      </c>
      <c r="C356" s="57">
        <f t="shared" ca="1" si="0"/>
        <v>141</v>
      </c>
    </row>
    <row r="357" spans="1:3" x14ac:dyDescent="0.25">
      <c r="A357" s="34">
        <v>19637117</v>
      </c>
      <c r="B357" s="34">
        <v>1638</v>
      </c>
      <c r="C357" s="57">
        <f t="shared" ca="1" si="0"/>
        <v>1662</v>
      </c>
    </row>
    <row r="358" spans="1:3" x14ac:dyDescent="0.25">
      <c r="A358" s="34">
        <v>386636971</v>
      </c>
      <c r="B358" s="34">
        <v>124</v>
      </c>
      <c r="C358" s="57">
        <f t="shared" ca="1" si="0"/>
        <v>148</v>
      </c>
    </row>
    <row r="359" spans="1:3" x14ac:dyDescent="0.25">
      <c r="A359" s="34">
        <v>15931684</v>
      </c>
      <c r="B359" s="34">
        <v>1751</v>
      </c>
      <c r="C359" s="57">
        <f t="shared" ca="1" si="0"/>
        <v>1775</v>
      </c>
    </row>
    <row r="360" spans="1:3" x14ac:dyDescent="0.25">
      <c r="A360" s="34">
        <v>18259325</v>
      </c>
      <c r="B360" s="34">
        <v>1666</v>
      </c>
      <c r="C360" s="57">
        <f t="shared" ca="1" si="0"/>
        <v>1690</v>
      </c>
    </row>
    <row r="361" spans="1:3" x14ac:dyDescent="0.25">
      <c r="A361" s="34">
        <v>262415465</v>
      </c>
      <c r="B361" s="34">
        <v>88</v>
      </c>
      <c r="C361" s="57">
        <f t="shared" ca="1" si="0"/>
        <v>112</v>
      </c>
    </row>
    <row r="362" spans="1:3" x14ac:dyDescent="0.25">
      <c r="A362" s="34">
        <v>15109322</v>
      </c>
      <c r="B362" s="34">
        <v>1709</v>
      </c>
      <c r="C362" s="57">
        <f t="shared" ca="1" si="0"/>
        <v>1733</v>
      </c>
    </row>
    <row r="363" spans="1:3" x14ac:dyDescent="0.25">
      <c r="A363" s="34">
        <v>15304934</v>
      </c>
      <c r="B363" s="34">
        <v>1785</v>
      </c>
      <c r="C363" s="57">
        <f t="shared" ca="1" si="0"/>
        <v>1809</v>
      </c>
    </row>
    <row r="364" spans="1:3" x14ac:dyDescent="0.25">
      <c r="A364" s="34">
        <v>14639419</v>
      </c>
      <c r="B364" s="34">
        <v>1810</v>
      </c>
      <c r="C364" s="57">
        <f t="shared" ca="1" si="0"/>
        <v>1834</v>
      </c>
    </row>
    <row r="365" spans="1:3" x14ac:dyDescent="0.25">
      <c r="A365" s="34">
        <v>16322716</v>
      </c>
      <c r="B365" s="34">
        <v>1683</v>
      </c>
      <c r="C365" s="57">
        <f t="shared" ca="1" si="0"/>
        <v>1707</v>
      </c>
    </row>
    <row r="366" spans="1:3" x14ac:dyDescent="0.25">
      <c r="A366" s="34">
        <v>14739446</v>
      </c>
      <c r="B366" s="34">
        <v>1797</v>
      </c>
      <c r="C366" s="57">
        <f t="shared" ca="1" si="0"/>
        <v>1821</v>
      </c>
    </row>
    <row r="367" spans="1:3" x14ac:dyDescent="0.25">
      <c r="A367" s="34">
        <v>14739781</v>
      </c>
      <c r="B367" s="34">
        <v>1797</v>
      </c>
      <c r="C367" s="57">
        <f t="shared" ca="1" si="0"/>
        <v>1821</v>
      </c>
    </row>
    <row r="368" spans="1:3" x14ac:dyDescent="0.25">
      <c r="A368" s="34">
        <v>13664100</v>
      </c>
      <c r="B368" s="34">
        <v>1853</v>
      </c>
      <c r="C368" s="57">
        <f t="shared" ca="1" si="0"/>
        <v>1877</v>
      </c>
    </row>
    <row r="369" spans="1:3" x14ac:dyDescent="0.25">
      <c r="A369" s="34">
        <v>18260467</v>
      </c>
      <c r="B369" s="34">
        <v>1678</v>
      </c>
      <c r="C369" s="57">
        <f t="shared" ca="1" si="0"/>
        <v>1702</v>
      </c>
    </row>
    <row r="370" spans="1:3" x14ac:dyDescent="0.25">
      <c r="A370" s="34">
        <v>20842049</v>
      </c>
      <c r="B370" s="34">
        <v>1627</v>
      </c>
      <c r="C370" s="57">
        <f t="shared" ca="1" si="0"/>
        <v>1651</v>
      </c>
    </row>
    <row r="371" spans="1:3" x14ac:dyDescent="0.25">
      <c r="A371" s="34">
        <v>15304476</v>
      </c>
      <c r="B371" s="34">
        <v>1786</v>
      </c>
      <c r="C371" s="57">
        <f t="shared" ca="1" si="0"/>
        <v>1810</v>
      </c>
    </row>
    <row r="372" spans="1:3" x14ac:dyDescent="0.25">
      <c r="A372" s="34">
        <v>13441330</v>
      </c>
      <c r="B372" s="34">
        <v>1865</v>
      </c>
      <c r="C372" s="57">
        <f t="shared" ca="1" si="0"/>
        <v>1889</v>
      </c>
    </row>
    <row r="373" spans="1:3" x14ac:dyDescent="0.25">
      <c r="A373" s="34">
        <v>13766054</v>
      </c>
      <c r="B373" s="34">
        <v>1846</v>
      </c>
      <c r="C373" s="57">
        <f t="shared" ca="1" si="0"/>
        <v>1870</v>
      </c>
    </row>
    <row r="374" spans="1:3" x14ac:dyDescent="0.25">
      <c r="A374" s="34">
        <v>13617492</v>
      </c>
      <c r="B374" s="34">
        <v>1854</v>
      </c>
      <c r="C374" s="57">
        <f t="shared" ca="1" si="0"/>
        <v>1878</v>
      </c>
    </row>
    <row r="375" spans="1:3" x14ac:dyDescent="0.25">
      <c r="A375" s="34">
        <v>17594355</v>
      </c>
      <c r="B375" s="34">
        <v>1708</v>
      </c>
      <c r="C375" s="57">
        <f t="shared" ca="1" si="0"/>
        <v>1732</v>
      </c>
    </row>
    <row r="376" spans="1:3" x14ac:dyDescent="0.25">
      <c r="A376" s="34">
        <v>262411993</v>
      </c>
      <c r="B376" s="34">
        <v>87</v>
      </c>
      <c r="C376" s="57">
        <f t="shared" ca="1" si="0"/>
        <v>111</v>
      </c>
    </row>
    <row r="377" spans="1:3" x14ac:dyDescent="0.25">
      <c r="A377" s="34">
        <v>18258598</v>
      </c>
      <c r="B377" s="34">
        <v>1667</v>
      </c>
      <c r="C377" s="57">
        <f t="shared" ca="1" si="0"/>
        <v>1691</v>
      </c>
    </row>
    <row r="378" spans="1:3" x14ac:dyDescent="0.25">
      <c r="A378" s="34">
        <v>18259046</v>
      </c>
      <c r="B378" s="34">
        <v>1679</v>
      </c>
      <c r="C378" s="57">
        <f t="shared" ca="1" si="0"/>
        <v>1703</v>
      </c>
    </row>
    <row r="379" spans="1:3" x14ac:dyDescent="0.25">
      <c r="A379" s="34">
        <v>12696241</v>
      </c>
      <c r="B379" s="34">
        <v>1890</v>
      </c>
      <c r="C379" s="57">
        <f t="shared" ca="1" si="0"/>
        <v>1914</v>
      </c>
    </row>
    <row r="380" spans="1:3" x14ac:dyDescent="0.25">
      <c r="A380" s="34">
        <v>14739447</v>
      </c>
      <c r="B380" s="34">
        <v>1797</v>
      </c>
      <c r="C380" s="57">
        <f t="shared" ca="1" si="0"/>
        <v>1821</v>
      </c>
    </row>
    <row r="381" spans="1:3" x14ac:dyDescent="0.25">
      <c r="A381" s="34">
        <v>18260315</v>
      </c>
      <c r="B381" s="34">
        <v>1669</v>
      </c>
      <c r="C381" s="57">
        <f t="shared" ca="1" si="0"/>
        <v>1693</v>
      </c>
    </row>
    <row r="382" spans="1:3" x14ac:dyDescent="0.25">
      <c r="A382" s="34">
        <v>25549398</v>
      </c>
      <c r="B382" s="34">
        <v>1601</v>
      </c>
      <c r="C382" s="57">
        <f t="shared" ca="1" si="0"/>
        <v>1625</v>
      </c>
    </row>
    <row r="383" spans="1:3" x14ac:dyDescent="0.25">
      <c r="A383" s="34">
        <v>16232050</v>
      </c>
      <c r="B383" s="34">
        <v>1751</v>
      </c>
      <c r="C383" s="57">
        <f t="shared" ca="1" si="0"/>
        <v>1775</v>
      </c>
    </row>
    <row r="384" spans="1:3" x14ac:dyDescent="0.25">
      <c r="A384" s="34">
        <v>275153684</v>
      </c>
      <c r="B384" s="34">
        <v>291</v>
      </c>
      <c r="C384" s="57">
        <f t="shared" ca="1" si="0"/>
        <v>315</v>
      </c>
    </row>
    <row r="385" spans="1:3" x14ac:dyDescent="0.25">
      <c r="A385" s="34">
        <v>21351132</v>
      </c>
      <c r="B385" s="34">
        <v>1622</v>
      </c>
      <c r="C385" s="57">
        <f t="shared" ca="1" si="0"/>
        <v>1646</v>
      </c>
    </row>
    <row r="386" spans="1:3" x14ac:dyDescent="0.25">
      <c r="A386" s="34">
        <v>18264298</v>
      </c>
      <c r="B386" s="34">
        <v>1667</v>
      </c>
      <c r="C386" s="57">
        <f t="shared" ca="1" si="0"/>
        <v>1691</v>
      </c>
    </row>
    <row r="387" spans="1:3" x14ac:dyDescent="0.25">
      <c r="A387" s="34">
        <v>18260546</v>
      </c>
      <c r="B387" s="34">
        <v>1678</v>
      </c>
      <c r="C387" s="57">
        <f t="shared" ca="1" si="0"/>
        <v>1702</v>
      </c>
    </row>
    <row r="388" spans="1:3" x14ac:dyDescent="0.25">
      <c r="A388" s="34">
        <v>55196487</v>
      </c>
      <c r="B388" s="34">
        <v>1330</v>
      </c>
      <c r="C388" s="57">
        <f t="shared" ca="1" si="0"/>
        <v>1354</v>
      </c>
    </row>
    <row r="389" spans="1:3" x14ac:dyDescent="0.25">
      <c r="A389" s="34">
        <v>262415467</v>
      </c>
      <c r="B389" s="34">
        <v>88</v>
      </c>
      <c r="C389" s="57">
        <f t="shared" ca="1" si="0"/>
        <v>112</v>
      </c>
    </row>
    <row r="390" spans="1:3" x14ac:dyDescent="0.25">
      <c r="A390" s="34">
        <v>30566642</v>
      </c>
      <c r="B390" s="34">
        <v>1532</v>
      </c>
      <c r="C390" s="57">
        <f t="shared" ca="1" si="0"/>
        <v>1556</v>
      </c>
    </row>
    <row r="391" spans="1:3" x14ac:dyDescent="0.25">
      <c r="A391" s="34">
        <v>386597358</v>
      </c>
      <c r="B391" s="34">
        <v>124</v>
      </c>
      <c r="C391" s="57">
        <f t="shared" ca="1" si="0"/>
        <v>148</v>
      </c>
    </row>
    <row r="392" spans="1:3" x14ac:dyDescent="0.25">
      <c r="A392" s="34">
        <v>386634010</v>
      </c>
      <c r="B392" s="34">
        <v>88</v>
      </c>
      <c r="C392" s="57">
        <f t="shared" ca="1" si="0"/>
        <v>112</v>
      </c>
    </row>
    <row r="393" spans="1:3" x14ac:dyDescent="0.25">
      <c r="A393" s="34">
        <v>51358244</v>
      </c>
      <c r="B393" s="34">
        <v>1350</v>
      </c>
      <c r="C393" s="57">
        <f t="shared" ca="1" si="0"/>
        <v>1374</v>
      </c>
    </row>
    <row r="394" spans="1:3" x14ac:dyDescent="0.25">
      <c r="A394" s="34">
        <v>15305922</v>
      </c>
      <c r="B394" s="34">
        <v>1785</v>
      </c>
      <c r="C394" s="57">
        <f t="shared" ca="1" si="0"/>
        <v>1809</v>
      </c>
    </row>
    <row r="395" spans="1:3" x14ac:dyDescent="0.25">
      <c r="A395" s="34">
        <v>15254569</v>
      </c>
      <c r="B395" s="34">
        <v>1771</v>
      </c>
      <c r="C395" s="57">
        <f t="shared" ca="1" si="0"/>
        <v>1795</v>
      </c>
    </row>
    <row r="396" spans="1:3" x14ac:dyDescent="0.25">
      <c r="A396" s="34">
        <v>19457623</v>
      </c>
      <c r="B396" s="34">
        <v>1633</v>
      </c>
      <c r="C396" s="57">
        <f t="shared" ca="1" si="0"/>
        <v>1657</v>
      </c>
    </row>
    <row r="397" spans="1:3" x14ac:dyDescent="0.25">
      <c r="A397" s="34">
        <v>15048808</v>
      </c>
      <c r="B397" s="34">
        <v>1794</v>
      </c>
      <c r="C397" s="57">
        <f t="shared" ca="1" si="0"/>
        <v>1818</v>
      </c>
    </row>
    <row r="398" spans="1:3" x14ac:dyDescent="0.25">
      <c r="A398" s="34">
        <v>21662207</v>
      </c>
      <c r="B398" s="34">
        <v>1621</v>
      </c>
      <c r="C398" s="57">
        <f t="shared" ca="1" si="0"/>
        <v>1645</v>
      </c>
    </row>
    <row r="399" spans="1:3" x14ac:dyDescent="0.25">
      <c r="A399" s="34">
        <v>13646824</v>
      </c>
      <c r="B399" s="34">
        <v>1847</v>
      </c>
      <c r="C399" s="57">
        <f t="shared" ca="1" si="0"/>
        <v>1871</v>
      </c>
    </row>
    <row r="400" spans="1:3" x14ac:dyDescent="0.25">
      <c r="A400" s="34">
        <v>386599175</v>
      </c>
      <c r="B400" s="34">
        <v>124</v>
      </c>
      <c r="C400" s="57">
        <f t="shared" ca="1" si="0"/>
        <v>148</v>
      </c>
    </row>
    <row r="401" spans="1:3" x14ac:dyDescent="0.25">
      <c r="A401" s="34">
        <v>16591169</v>
      </c>
      <c r="B401" s="34">
        <v>1731</v>
      </c>
      <c r="C401" s="57">
        <f t="shared" ca="1" si="0"/>
        <v>1755</v>
      </c>
    </row>
    <row r="402" spans="1:3" x14ac:dyDescent="0.25">
      <c r="A402" s="34">
        <v>14341266</v>
      </c>
      <c r="B402" s="34">
        <v>1819</v>
      </c>
      <c r="C402" s="57">
        <f t="shared" ca="1" si="0"/>
        <v>1843</v>
      </c>
    </row>
    <row r="403" spans="1:3" x14ac:dyDescent="0.25">
      <c r="A403" s="34">
        <v>13233911</v>
      </c>
      <c r="B403" s="34">
        <v>1876</v>
      </c>
      <c r="C403" s="57">
        <f t="shared" ca="1" si="0"/>
        <v>1900</v>
      </c>
    </row>
    <row r="404" spans="1:3" x14ac:dyDescent="0.25">
      <c r="A404" s="34">
        <v>16947891</v>
      </c>
      <c r="B404" s="34">
        <v>1730</v>
      </c>
      <c r="C404" s="57">
        <f t="shared" ca="1" si="0"/>
        <v>1754</v>
      </c>
    </row>
    <row r="405" spans="1:3" x14ac:dyDescent="0.25">
      <c r="A405" s="34">
        <v>16882242</v>
      </c>
      <c r="B405" s="34">
        <v>1709</v>
      </c>
      <c r="C405" s="57">
        <f t="shared" ca="1" si="0"/>
        <v>1733</v>
      </c>
    </row>
    <row r="406" spans="1:3" x14ac:dyDescent="0.25">
      <c r="A406" s="34">
        <v>12696079</v>
      </c>
      <c r="B406" s="34">
        <v>1876</v>
      </c>
      <c r="C406" s="57">
        <f t="shared" ca="1" si="0"/>
        <v>1900</v>
      </c>
    </row>
    <row r="407" spans="1:3" x14ac:dyDescent="0.25">
      <c r="A407" s="34">
        <v>16592953</v>
      </c>
      <c r="B407" s="34">
        <v>1739</v>
      </c>
      <c r="C407" s="57">
        <f t="shared" ca="1" si="0"/>
        <v>1763</v>
      </c>
    </row>
    <row r="408" spans="1:3" x14ac:dyDescent="0.25">
      <c r="A408" s="34">
        <v>18259048</v>
      </c>
      <c r="B408" s="34">
        <v>1679</v>
      </c>
      <c r="C408" s="57">
        <f t="shared" ca="1" si="0"/>
        <v>1703</v>
      </c>
    </row>
    <row r="409" spans="1:3" x14ac:dyDescent="0.25">
      <c r="A409" s="34">
        <v>18258600</v>
      </c>
      <c r="B409" s="34">
        <v>1667</v>
      </c>
      <c r="C409" s="57">
        <f t="shared" ca="1" si="0"/>
        <v>1691</v>
      </c>
    </row>
    <row r="410" spans="1:3" x14ac:dyDescent="0.25">
      <c r="A410" s="34">
        <v>18259206</v>
      </c>
      <c r="B410" s="34">
        <v>1523</v>
      </c>
      <c r="C410" s="57">
        <f t="shared" ca="1" si="0"/>
        <v>1547</v>
      </c>
    </row>
    <row r="411" spans="1:3" x14ac:dyDescent="0.25">
      <c r="A411" s="34">
        <v>17831501</v>
      </c>
      <c r="B411" s="34">
        <v>1682</v>
      </c>
      <c r="C411" s="57">
        <f t="shared" ca="1" si="0"/>
        <v>1706</v>
      </c>
    </row>
    <row r="412" spans="1:3" x14ac:dyDescent="0.25">
      <c r="A412" s="34">
        <v>12695901</v>
      </c>
      <c r="B412" s="34">
        <v>1896</v>
      </c>
      <c r="C412" s="57">
        <f t="shared" ca="1" si="0"/>
        <v>1920</v>
      </c>
    </row>
    <row r="413" spans="1:3" x14ac:dyDescent="0.25">
      <c r="A413" s="34">
        <v>12887239</v>
      </c>
      <c r="B413" s="34">
        <v>1892</v>
      </c>
      <c r="C413" s="57">
        <f t="shared" ca="1" si="0"/>
        <v>1916</v>
      </c>
    </row>
    <row r="414" spans="1:3" x14ac:dyDescent="0.25">
      <c r="A414" s="34">
        <v>386635996</v>
      </c>
      <c r="B414" s="34">
        <v>124</v>
      </c>
      <c r="C414" s="57">
        <f t="shared" ca="1" si="0"/>
        <v>148</v>
      </c>
    </row>
    <row r="415" spans="1:3" x14ac:dyDescent="0.25">
      <c r="A415" s="34">
        <v>13664128</v>
      </c>
      <c r="B415" s="34">
        <v>1849</v>
      </c>
      <c r="C415" s="57">
        <f t="shared" ca="1" si="0"/>
        <v>1873</v>
      </c>
    </row>
    <row r="416" spans="1:3" x14ac:dyDescent="0.25">
      <c r="A416" s="34">
        <v>19122116</v>
      </c>
      <c r="B416" s="34">
        <v>1637</v>
      </c>
      <c r="C416" s="57">
        <f t="shared" ca="1" si="0"/>
        <v>1661</v>
      </c>
    </row>
    <row r="417" spans="1:3" x14ac:dyDescent="0.25">
      <c r="A417" s="34">
        <v>18260224</v>
      </c>
      <c r="B417" s="34">
        <v>1678</v>
      </c>
      <c r="C417" s="57">
        <f t="shared" ca="1" si="0"/>
        <v>1702</v>
      </c>
    </row>
    <row r="418" spans="1:3" x14ac:dyDescent="0.25">
      <c r="A418" s="34">
        <v>14668822</v>
      </c>
      <c r="B418" s="34">
        <v>1810</v>
      </c>
      <c r="C418" s="57">
        <f t="shared" ca="1" si="0"/>
        <v>1834</v>
      </c>
    </row>
    <row r="419" spans="1:3" x14ac:dyDescent="0.25">
      <c r="A419" s="34">
        <v>15234992</v>
      </c>
      <c r="B419" s="34">
        <v>1787</v>
      </c>
      <c r="C419" s="57">
        <f t="shared" ca="1" si="0"/>
        <v>1811</v>
      </c>
    </row>
    <row r="420" spans="1:3" x14ac:dyDescent="0.25">
      <c r="A420" s="34">
        <v>13664076</v>
      </c>
      <c r="B420" s="34">
        <v>1848</v>
      </c>
      <c r="C420" s="57">
        <f t="shared" ca="1" si="0"/>
        <v>1872</v>
      </c>
    </row>
    <row r="421" spans="1:3" x14ac:dyDescent="0.25">
      <c r="A421" s="34">
        <v>13664080</v>
      </c>
      <c r="B421" s="34">
        <v>1844</v>
      </c>
      <c r="C421" s="57">
        <f t="shared" ca="1" si="0"/>
        <v>1868</v>
      </c>
    </row>
    <row r="422" spans="1:3" x14ac:dyDescent="0.25">
      <c r="A422" s="34">
        <v>16305044</v>
      </c>
      <c r="B422" s="34">
        <v>1751</v>
      </c>
      <c r="C422" s="57">
        <f t="shared" ca="1" si="0"/>
        <v>1775</v>
      </c>
    </row>
    <row r="423" spans="1:3" x14ac:dyDescent="0.25">
      <c r="A423" s="34">
        <v>15023025</v>
      </c>
      <c r="B423" s="34">
        <v>1797</v>
      </c>
      <c r="C423" s="57">
        <f t="shared" ca="1" si="0"/>
        <v>1821</v>
      </c>
    </row>
    <row r="424" spans="1:3" x14ac:dyDescent="0.25">
      <c r="A424" s="34">
        <v>41282773</v>
      </c>
      <c r="B424" s="34">
        <v>1427</v>
      </c>
      <c r="C424" s="57">
        <f t="shared" ca="1" si="0"/>
        <v>1451</v>
      </c>
    </row>
    <row r="425" spans="1:3" x14ac:dyDescent="0.25">
      <c r="A425" s="34">
        <v>144481381</v>
      </c>
      <c r="B425" s="34">
        <v>933</v>
      </c>
      <c r="C425" s="57">
        <f t="shared" ca="1" si="0"/>
        <v>957</v>
      </c>
    </row>
    <row r="426" spans="1:3" x14ac:dyDescent="0.25">
      <c r="A426" s="34">
        <v>386614565</v>
      </c>
      <c r="B426" s="34">
        <v>124</v>
      </c>
      <c r="C426" s="57">
        <f t="shared" ca="1" si="0"/>
        <v>148</v>
      </c>
    </row>
    <row r="427" spans="1:3" x14ac:dyDescent="0.25">
      <c r="A427" s="34">
        <v>18258689</v>
      </c>
      <c r="B427" s="34">
        <v>1667</v>
      </c>
      <c r="C427" s="57">
        <f t="shared" ca="1" si="0"/>
        <v>1691</v>
      </c>
    </row>
    <row r="428" spans="1:3" x14ac:dyDescent="0.25">
      <c r="A428" s="34">
        <v>53600380</v>
      </c>
      <c r="B428" s="34">
        <v>1340</v>
      </c>
      <c r="C428" s="57">
        <f t="shared" ca="1" si="0"/>
        <v>1364</v>
      </c>
    </row>
    <row r="429" spans="1:3" x14ac:dyDescent="0.25">
      <c r="A429" s="34">
        <v>262411994</v>
      </c>
      <c r="B429" s="34">
        <v>87</v>
      </c>
      <c r="C429" s="57">
        <f t="shared" ca="1" si="0"/>
        <v>111</v>
      </c>
    </row>
    <row r="430" spans="1:3" x14ac:dyDescent="0.25">
      <c r="A430" s="34">
        <v>18262729</v>
      </c>
      <c r="B430" s="34">
        <v>1679</v>
      </c>
      <c r="C430" s="57">
        <f t="shared" ca="1" si="0"/>
        <v>1703</v>
      </c>
    </row>
    <row r="431" spans="1:3" x14ac:dyDescent="0.25">
      <c r="A431" s="34">
        <v>14640418</v>
      </c>
      <c r="B431" s="34">
        <v>1802</v>
      </c>
      <c r="C431" s="57">
        <f t="shared" ca="1" si="0"/>
        <v>1826</v>
      </c>
    </row>
    <row r="432" spans="1:3" x14ac:dyDescent="0.25">
      <c r="A432" s="34">
        <v>23404288</v>
      </c>
      <c r="B432" s="34">
        <v>1612</v>
      </c>
      <c r="C432" s="57">
        <f t="shared" ca="1" si="0"/>
        <v>1636</v>
      </c>
    </row>
    <row r="433" spans="1:3" x14ac:dyDescent="0.25">
      <c r="A433" s="34">
        <v>18263971</v>
      </c>
      <c r="B433" s="34">
        <v>1679</v>
      </c>
      <c r="C433" s="57">
        <f t="shared" ca="1" si="0"/>
        <v>1703</v>
      </c>
    </row>
    <row r="434" spans="1:3" x14ac:dyDescent="0.25">
      <c r="A434" s="34">
        <v>15297240</v>
      </c>
      <c r="B434" s="34">
        <v>1786</v>
      </c>
      <c r="C434" s="57">
        <f t="shared" ca="1" si="0"/>
        <v>1810</v>
      </c>
    </row>
    <row r="435" spans="1:3" x14ac:dyDescent="0.25">
      <c r="A435" s="34">
        <v>17839207</v>
      </c>
      <c r="B435" s="34">
        <v>1655</v>
      </c>
      <c r="C435" s="57">
        <f t="shared" ca="1" si="0"/>
        <v>1679</v>
      </c>
    </row>
    <row r="436" spans="1:3" x14ac:dyDescent="0.25">
      <c r="A436" s="34">
        <v>23902379</v>
      </c>
      <c r="B436" s="34">
        <v>1609</v>
      </c>
      <c r="C436" s="57">
        <f t="shared" ca="1" si="0"/>
        <v>1633</v>
      </c>
    </row>
    <row r="437" spans="1:3" x14ac:dyDescent="0.25">
      <c r="A437" s="34">
        <v>25658526</v>
      </c>
      <c r="B437" s="34">
        <v>1599</v>
      </c>
      <c r="C437" s="57">
        <f t="shared" ca="1" si="0"/>
        <v>1623</v>
      </c>
    </row>
    <row r="438" spans="1:3" x14ac:dyDescent="0.25">
      <c r="A438" s="34">
        <v>12695831</v>
      </c>
      <c r="B438" s="34">
        <v>1890</v>
      </c>
      <c r="C438" s="57">
        <f t="shared" ca="1" si="0"/>
        <v>1914</v>
      </c>
    </row>
    <row r="439" spans="1:3" x14ac:dyDescent="0.25">
      <c r="A439" s="34">
        <v>21664371</v>
      </c>
      <c r="B439" s="34">
        <v>1621</v>
      </c>
      <c r="C439" s="57">
        <f t="shared" ca="1" si="0"/>
        <v>1645</v>
      </c>
    </row>
    <row r="440" spans="1:3" x14ac:dyDescent="0.25">
      <c r="A440" s="34">
        <v>13664109</v>
      </c>
      <c r="B440" s="34">
        <v>1847</v>
      </c>
      <c r="C440" s="57">
        <f t="shared" ca="1" si="0"/>
        <v>1871</v>
      </c>
    </row>
    <row r="441" spans="1:3" x14ac:dyDescent="0.25">
      <c r="A441" s="34">
        <v>15023805</v>
      </c>
      <c r="B441" s="34">
        <v>1796</v>
      </c>
      <c r="C441" s="57">
        <f t="shared" ca="1" si="0"/>
        <v>1820</v>
      </c>
    </row>
    <row r="442" spans="1:3" x14ac:dyDescent="0.25">
      <c r="A442" s="34">
        <v>17782400</v>
      </c>
      <c r="B442" s="34">
        <v>1629</v>
      </c>
      <c r="C442" s="57">
        <f t="shared" ca="1" si="0"/>
        <v>1653</v>
      </c>
    </row>
    <row r="443" spans="1:3" x14ac:dyDescent="0.25">
      <c r="A443" s="34">
        <v>386595474</v>
      </c>
      <c r="B443" s="34">
        <v>124</v>
      </c>
      <c r="C443" s="57">
        <f t="shared" ca="1" si="0"/>
        <v>148</v>
      </c>
    </row>
    <row r="444" spans="1:3" x14ac:dyDescent="0.25">
      <c r="A444" s="34">
        <v>12887237</v>
      </c>
      <c r="B444" s="34">
        <v>1892</v>
      </c>
      <c r="C444" s="57">
        <f t="shared" ca="1" si="0"/>
        <v>1916</v>
      </c>
    </row>
    <row r="445" spans="1:3" x14ac:dyDescent="0.25">
      <c r="A445" s="34">
        <v>14578388</v>
      </c>
      <c r="B445" s="34">
        <v>1802</v>
      </c>
      <c r="C445" s="57">
        <f t="shared" ca="1" si="0"/>
        <v>1826</v>
      </c>
    </row>
    <row r="446" spans="1:3" x14ac:dyDescent="0.25">
      <c r="A446" s="34">
        <v>18258597</v>
      </c>
      <c r="B446" s="34">
        <v>1667</v>
      </c>
      <c r="C446" s="57">
        <f t="shared" ca="1" si="0"/>
        <v>1691</v>
      </c>
    </row>
    <row r="447" spans="1:3" x14ac:dyDescent="0.25">
      <c r="A447" s="34">
        <v>386632027</v>
      </c>
      <c r="B447" s="34">
        <v>124</v>
      </c>
      <c r="C447" s="57">
        <f t="shared" ca="1" si="0"/>
        <v>148</v>
      </c>
    </row>
    <row r="448" spans="1:3" x14ac:dyDescent="0.25">
      <c r="A448" s="34">
        <v>14744680</v>
      </c>
      <c r="B448" s="34">
        <v>1803</v>
      </c>
      <c r="C448" s="57">
        <f t="shared" ca="1" si="0"/>
        <v>1827</v>
      </c>
    </row>
    <row r="449" spans="1:3" x14ac:dyDescent="0.25">
      <c r="A449" s="34">
        <v>17087410</v>
      </c>
      <c r="B449" s="34">
        <v>1729</v>
      </c>
      <c r="C449" s="57">
        <f t="shared" ca="1" si="0"/>
        <v>1753</v>
      </c>
    </row>
    <row r="450" spans="1:3" x14ac:dyDescent="0.25">
      <c r="A450" s="34">
        <v>262411989</v>
      </c>
      <c r="B450" s="34">
        <v>87</v>
      </c>
      <c r="C450" s="57">
        <f t="shared" ca="1" si="0"/>
        <v>111</v>
      </c>
    </row>
    <row r="451" spans="1:3" x14ac:dyDescent="0.25">
      <c r="A451" s="34">
        <v>12887235</v>
      </c>
      <c r="B451" s="34">
        <v>1892</v>
      </c>
      <c r="C451" s="57">
        <f t="shared" ca="1" si="0"/>
        <v>1916</v>
      </c>
    </row>
    <row r="452" spans="1:3" x14ac:dyDescent="0.25">
      <c r="A452" s="34">
        <v>15301798</v>
      </c>
      <c r="B452" s="34">
        <v>1785</v>
      </c>
      <c r="C452" s="57">
        <f t="shared" ca="1" si="0"/>
        <v>1809</v>
      </c>
    </row>
    <row r="453" spans="1:3" x14ac:dyDescent="0.25">
      <c r="A453" s="34">
        <v>14573161</v>
      </c>
      <c r="B453" s="34">
        <v>1803</v>
      </c>
      <c r="C453" s="57">
        <f t="shared" ca="1" si="0"/>
        <v>1827</v>
      </c>
    </row>
    <row r="454" spans="1:3" x14ac:dyDescent="0.25">
      <c r="A454" s="34">
        <v>17824347</v>
      </c>
      <c r="B454" s="34">
        <v>1682</v>
      </c>
      <c r="C454" s="57">
        <f t="shared" ca="1" si="0"/>
        <v>1706</v>
      </c>
    </row>
    <row r="455" spans="1:3" x14ac:dyDescent="0.25">
      <c r="A455" s="34">
        <v>262411987</v>
      </c>
      <c r="B455" s="34">
        <v>87</v>
      </c>
      <c r="C455" s="57">
        <f t="shared" ca="1" si="0"/>
        <v>111</v>
      </c>
    </row>
    <row r="456" spans="1:3" x14ac:dyDescent="0.25">
      <c r="A456" s="34">
        <v>26549579</v>
      </c>
      <c r="B456" s="34">
        <v>1584</v>
      </c>
      <c r="C456" s="57">
        <f t="shared" ca="1" si="0"/>
        <v>1608</v>
      </c>
    </row>
    <row r="457" spans="1:3" x14ac:dyDescent="0.25">
      <c r="A457" s="34">
        <v>14071866</v>
      </c>
      <c r="B457" s="34">
        <v>1831</v>
      </c>
      <c r="C457" s="57">
        <f t="shared" ca="1" si="0"/>
        <v>1855</v>
      </c>
    </row>
    <row r="458" spans="1:3" x14ac:dyDescent="0.25">
      <c r="A458" s="34">
        <v>20831771</v>
      </c>
      <c r="B458" s="34">
        <v>1627</v>
      </c>
      <c r="C458" s="57">
        <f t="shared" ca="1" si="0"/>
        <v>1651</v>
      </c>
    </row>
    <row r="459" spans="1:3" x14ac:dyDescent="0.25">
      <c r="A459" s="34">
        <v>18264504</v>
      </c>
      <c r="B459" s="34">
        <v>1678</v>
      </c>
      <c r="C459" s="57">
        <f t="shared" ca="1" si="0"/>
        <v>1702</v>
      </c>
    </row>
    <row r="460" spans="1:3" x14ac:dyDescent="0.25">
      <c r="A460" s="34">
        <v>18433157</v>
      </c>
      <c r="B460" s="34">
        <v>1673</v>
      </c>
      <c r="C460" s="57">
        <f t="shared" ca="1" si="0"/>
        <v>1697</v>
      </c>
    </row>
    <row r="461" spans="1:3" x14ac:dyDescent="0.25">
      <c r="A461" s="34">
        <v>15246698</v>
      </c>
      <c r="B461" s="34">
        <v>1708</v>
      </c>
      <c r="C461" s="57">
        <f t="shared" ca="1" si="0"/>
        <v>1732</v>
      </c>
    </row>
    <row r="462" spans="1:3" x14ac:dyDescent="0.25">
      <c r="A462" s="34">
        <v>18260225</v>
      </c>
      <c r="B462" s="34">
        <v>1678</v>
      </c>
      <c r="C462" s="57">
        <f t="shared" ca="1" si="0"/>
        <v>1702</v>
      </c>
    </row>
    <row r="463" spans="1:3" x14ac:dyDescent="0.25">
      <c r="A463" s="34">
        <v>14210298</v>
      </c>
      <c r="B463" s="34">
        <v>1812</v>
      </c>
      <c r="C463" s="57">
        <f t="shared" ca="1" si="0"/>
        <v>1836</v>
      </c>
    </row>
    <row r="464" spans="1:3" x14ac:dyDescent="0.25">
      <c r="A464" s="34">
        <v>13617490</v>
      </c>
      <c r="B464" s="34">
        <v>1854</v>
      </c>
      <c r="C464" s="57">
        <f t="shared" ca="1" si="0"/>
        <v>1878</v>
      </c>
    </row>
    <row r="465" spans="1:3" x14ac:dyDescent="0.25">
      <c r="A465" s="34">
        <v>18263651</v>
      </c>
      <c r="B465" s="34">
        <v>1672</v>
      </c>
      <c r="C465" s="57">
        <f t="shared" ca="1" si="0"/>
        <v>1696</v>
      </c>
    </row>
    <row r="466" spans="1:3" x14ac:dyDescent="0.25">
      <c r="A466" s="34">
        <v>25654179</v>
      </c>
      <c r="B466" s="34">
        <v>1599</v>
      </c>
      <c r="C466" s="57">
        <f t="shared" ca="1" si="0"/>
        <v>1623</v>
      </c>
    </row>
    <row r="467" spans="1:3" x14ac:dyDescent="0.25">
      <c r="A467" s="34">
        <v>17819056</v>
      </c>
      <c r="B467" s="34">
        <v>1682</v>
      </c>
      <c r="C467" s="57">
        <f t="shared" ca="1" si="0"/>
        <v>1706</v>
      </c>
    </row>
    <row r="468" spans="1:3" x14ac:dyDescent="0.25">
      <c r="A468" s="34">
        <v>15023806</v>
      </c>
      <c r="B468" s="34">
        <v>1796</v>
      </c>
      <c r="C468" s="57">
        <f t="shared" ca="1" si="0"/>
        <v>1820</v>
      </c>
    </row>
    <row r="469" spans="1:3" x14ac:dyDescent="0.25">
      <c r="A469" s="34">
        <v>386597540</v>
      </c>
      <c r="B469" s="34">
        <v>124</v>
      </c>
      <c r="C469" s="57">
        <f t="shared" ca="1" si="0"/>
        <v>148</v>
      </c>
    </row>
    <row r="470" spans="1:3" x14ac:dyDescent="0.25">
      <c r="A470" s="34">
        <v>399240835</v>
      </c>
      <c r="B470" s="34">
        <v>117</v>
      </c>
      <c r="C470" s="57">
        <f t="shared" ca="1" si="0"/>
        <v>141</v>
      </c>
    </row>
    <row r="471" spans="1:3" x14ac:dyDescent="0.25">
      <c r="A471" s="34">
        <v>13627688</v>
      </c>
      <c r="B471" s="34">
        <v>1799</v>
      </c>
      <c r="C471" s="57">
        <f t="shared" ca="1" si="0"/>
        <v>1823</v>
      </c>
    </row>
    <row r="472" spans="1:3" x14ac:dyDescent="0.25">
      <c r="A472" s="34">
        <v>18261267</v>
      </c>
      <c r="B472" s="34">
        <v>1679</v>
      </c>
      <c r="C472" s="57">
        <f t="shared" ca="1" si="0"/>
        <v>1703</v>
      </c>
    </row>
    <row r="473" spans="1:3" x14ac:dyDescent="0.25">
      <c r="A473" s="34">
        <v>18265017</v>
      </c>
      <c r="B473" s="34">
        <v>1667</v>
      </c>
      <c r="C473" s="57">
        <f t="shared" ca="1" si="0"/>
        <v>1691</v>
      </c>
    </row>
    <row r="474" spans="1:3" x14ac:dyDescent="0.25">
      <c r="A474" s="34">
        <v>15296585</v>
      </c>
      <c r="B474" s="34">
        <v>1786</v>
      </c>
      <c r="C474" s="57">
        <f t="shared" ca="1" si="0"/>
        <v>1810</v>
      </c>
    </row>
    <row r="475" spans="1:3" x14ac:dyDescent="0.25">
      <c r="A475" s="34">
        <v>15305342</v>
      </c>
      <c r="B475" s="34">
        <v>1785</v>
      </c>
      <c r="C475" s="57">
        <f t="shared" ca="1" si="0"/>
        <v>1809</v>
      </c>
    </row>
    <row r="476" spans="1:3" x14ac:dyDescent="0.25">
      <c r="A476" s="34">
        <v>262411991</v>
      </c>
      <c r="B476" s="34">
        <v>87</v>
      </c>
      <c r="C476" s="57">
        <f t="shared" ca="1" si="0"/>
        <v>111</v>
      </c>
    </row>
    <row r="477" spans="1:3" x14ac:dyDescent="0.25">
      <c r="A477" s="34">
        <v>12696231</v>
      </c>
      <c r="B477" s="34">
        <v>1890</v>
      </c>
      <c r="C477" s="57">
        <f t="shared" ca="1" si="0"/>
        <v>1914</v>
      </c>
    </row>
    <row r="478" spans="1:3" x14ac:dyDescent="0.25">
      <c r="A478" s="34">
        <v>13617495</v>
      </c>
      <c r="B478" s="34">
        <v>1854</v>
      </c>
      <c r="C478" s="57">
        <f t="shared" ca="1" si="0"/>
        <v>1878</v>
      </c>
    </row>
    <row r="479" spans="1:3" x14ac:dyDescent="0.25">
      <c r="A479" s="34">
        <v>16783993</v>
      </c>
      <c r="B479" s="34">
        <v>1735</v>
      </c>
      <c r="C479" s="57">
        <f t="shared" ca="1" si="0"/>
        <v>1759</v>
      </c>
    </row>
    <row r="480" spans="1:3" x14ac:dyDescent="0.25">
      <c r="A480" s="34">
        <v>12695664</v>
      </c>
      <c r="B480" s="34">
        <v>1746</v>
      </c>
      <c r="C480" s="57">
        <f t="shared" ca="1" si="0"/>
        <v>1770</v>
      </c>
    </row>
    <row r="481" spans="1:3" x14ac:dyDescent="0.25">
      <c r="A481" s="34">
        <v>25549397</v>
      </c>
      <c r="B481" s="34">
        <v>1601</v>
      </c>
      <c r="C481" s="57">
        <f t="shared" ca="1" si="0"/>
        <v>1625</v>
      </c>
    </row>
    <row r="482" spans="1:3" x14ac:dyDescent="0.25">
      <c r="A482" s="34">
        <v>18263131</v>
      </c>
      <c r="B482" s="34">
        <v>1678</v>
      </c>
      <c r="C482" s="57">
        <f t="shared" ca="1" si="0"/>
        <v>1702</v>
      </c>
    </row>
    <row r="483" spans="1:3" x14ac:dyDescent="0.25">
      <c r="A483" s="34">
        <v>59242387</v>
      </c>
      <c r="B483" s="34">
        <v>1141</v>
      </c>
      <c r="C483" s="57">
        <f t="shared" ca="1" si="0"/>
        <v>1165</v>
      </c>
    </row>
    <row r="484" spans="1:3" x14ac:dyDescent="0.25">
      <c r="A484" s="34">
        <v>12887234</v>
      </c>
      <c r="B484" s="34">
        <v>1892</v>
      </c>
      <c r="C484" s="57">
        <f t="shared" ca="1" si="0"/>
        <v>1916</v>
      </c>
    </row>
    <row r="485" spans="1:3" x14ac:dyDescent="0.25">
      <c r="A485" s="34">
        <v>388866375</v>
      </c>
      <c r="B485" s="34">
        <v>123</v>
      </c>
      <c r="C485" s="57">
        <f t="shared" ca="1" si="0"/>
        <v>147</v>
      </c>
    </row>
    <row r="486" spans="1:3" x14ac:dyDescent="0.25">
      <c r="A486" s="34">
        <v>14941723</v>
      </c>
      <c r="B486" s="34">
        <v>1800</v>
      </c>
      <c r="C486" s="57">
        <f t="shared" ca="1" si="0"/>
        <v>1824</v>
      </c>
    </row>
    <row r="487" spans="1:3" x14ac:dyDescent="0.25">
      <c r="A487" s="34">
        <v>18265016</v>
      </c>
      <c r="B487" s="34">
        <v>1667</v>
      </c>
      <c r="C487" s="57">
        <f t="shared" ca="1" si="0"/>
        <v>1691</v>
      </c>
    </row>
    <row r="488" spans="1:3" x14ac:dyDescent="0.25">
      <c r="A488" s="34">
        <v>26549581</v>
      </c>
      <c r="B488" s="34">
        <v>1584</v>
      </c>
      <c r="C488" s="57">
        <f t="shared" ca="1" si="0"/>
        <v>1608</v>
      </c>
    </row>
    <row r="489" spans="1:3" x14ac:dyDescent="0.25">
      <c r="A489" s="34">
        <v>14942992</v>
      </c>
      <c r="B489" s="34">
        <v>1799</v>
      </c>
      <c r="C489" s="57">
        <f t="shared" ca="1" si="0"/>
        <v>1823</v>
      </c>
    </row>
    <row r="490" spans="1:3" x14ac:dyDescent="0.25">
      <c r="A490" s="34">
        <v>23378342</v>
      </c>
      <c r="B490" s="34">
        <v>1612</v>
      </c>
      <c r="C490" s="57">
        <f t="shared" ca="1" si="0"/>
        <v>1636</v>
      </c>
    </row>
    <row r="491" spans="1:3" x14ac:dyDescent="0.25">
      <c r="A491" s="34">
        <v>25878126</v>
      </c>
      <c r="B491" s="34">
        <v>1594</v>
      </c>
      <c r="C491" s="57">
        <f t="shared" ca="1" si="0"/>
        <v>1618</v>
      </c>
    </row>
    <row r="492" spans="1:3" x14ac:dyDescent="0.25">
      <c r="A492" s="34">
        <v>12696341</v>
      </c>
      <c r="B492" s="34">
        <v>1794</v>
      </c>
      <c r="C492" s="57">
        <f t="shared" ca="1" si="0"/>
        <v>1818</v>
      </c>
    </row>
    <row r="493" spans="1:3" x14ac:dyDescent="0.25">
      <c r="A493" s="34">
        <v>12887241</v>
      </c>
      <c r="B493" s="34">
        <v>1892</v>
      </c>
      <c r="C493" s="57">
        <f t="shared" ca="1" si="0"/>
        <v>1916</v>
      </c>
    </row>
    <row r="494" spans="1:3" x14ac:dyDescent="0.25">
      <c r="A494" s="34">
        <v>18258729</v>
      </c>
      <c r="B494" s="34">
        <v>1669</v>
      </c>
      <c r="C494" s="57">
        <f t="shared" ca="1" si="0"/>
        <v>1693</v>
      </c>
    </row>
    <row r="495" spans="1:3" x14ac:dyDescent="0.25">
      <c r="A495" s="34">
        <v>18828285</v>
      </c>
      <c r="B495" s="34">
        <v>1661</v>
      </c>
      <c r="C495" s="57">
        <f t="shared" ca="1" si="0"/>
        <v>1685</v>
      </c>
    </row>
    <row r="496" spans="1:3" x14ac:dyDescent="0.25">
      <c r="A496" s="34">
        <v>69193040</v>
      </c>
      <c r="B496" s="34">
        <v>1255</v>
      </c>
      <c r="C496" s="57">
        <f t="shared" ca="1" si="0"/>
        <v>1279</v>
      </c>
    </row>
    <row r="497" spans="1:3" x14ac:dyDescent="0.25">
      <c r="A497" s="34">
        <v>12696234</v>
      </c>
      <c r="B497" s="34">
        <v>1890</v>
      </c>
      <c r="C497" s="57">
        <f t="shared" ca="1" si="0"/>
        <v>1914</v>
      </c>
    </row>
    <row r="498" spans="1:3" x14ac:dyDescent="0.25">
      <c r="A498" s="34">
        <v>18259045</v>
      </c>
      <c r="B498" s="34">
        <v>1679</v>
      </c>
      <c r="C498" s="57">
        <f t="shared" ca="1" si="0"/>
        <v>1703</v>
      </c>
    </row>
    <row r="499" spans="1:3" x14ac:dyDescent="0.25">
      <c r="A499" s="34">
        <v>18431108</v>
      </c>
      <c r="B499" s="34">
        <v>1673</v>
      </c>
      <c r="C499" s="57">
        <f t="shared" ca="1" si="0"/>
        <v>1697</v>
      </c>
    </row>
    <row r="500" spans="1:3" x14ac:dyDescent="0.25">
      <c r="A500" s="34">
        <v>19654866</v>
      </c>
      <c r="B500" s="34">
        <v>1638</v>
      </c>
      <c r="C500" s="57">
        <f t="shared" ca="1" si="0"/>
        <v>1662</v>
      </c>
    </row>
    <row r="501" spans="1:3" x14ac:dyDescent="0.25">
      <c r="A501" s="34">
        <v>18260901</v>
      </c>
      <c r="B501" s="34">
        <v>1678</v>
      </c>
      <c r="C501" s="57">
        <f t="shared" ca="1" si="0"/>
        <v>1702</v>
      </c>
    </row>
    <row r="502" spans="1:3" x14ac:dyDescent="0.25">
      <c r="A502" s="34">
        <v>14341269</v>
      </c>
      <c r="B502" s="34">
        <v>1819</v>
      </c>
      <c r="C502" s="57">
        <f t="shared" ca="1" si="0"/>
        <v>1843</v>
      </c>
    </row>
    <row r="503" spans="1:3" x14ac:dyDescent="0.25">
      <c r="A503" s="34">
        <v>17819055</v>
      </c>
      <c r="B503" s="34">
        <v>1682</v>
      </c>
      <c r="C503" s="57">
        <f t="shared" ca="1" si="0"/>
        <v>1706</v>
      </c>
    </row>
    <row r="504" spans="1:3" x14ac:dyDescent="0.25">
      <c r="A504" s="34">
        <v>18265014</v>
      </c>
      <c r="B504" s="34">
        <v>1678</v>
      </c>
      <c r="C504" s="57">
        <f t="shared" ca="1" si="0"/>
        <v>1702</v>
      </c>
    </row>
    <row r="505" spans="1:3" x14ac:dyDescent="0.25">
      <c r="A505" s="34">
        <v>30353426</v>
      </c>
      <c r="B505" s="34">
        <v>1536</v>
      </c>
      <c r="C505" s="57">
        <f t="shared" ca="1" si="0"/>
        <v>1560</v>
      </c>
    </row>
    <row r="506" spans="1:3" x14ac:dyDescent="0.25">
      <c r="A506" s="34">
        <v>18841321</v>
      </c>
      <c r="B506" s="34">
        <v>981</v>
      </c>
      <c r="C506" s="57">
        <f t="shared" ca="1" si="0"/>
        <v>1005</v>
      </c>
    </row>
    <row r="507" spans="1:3" x14ac:dyDescent="0.25">
      <c r="A507" s="34">
        <v>17595722</v>
      </c>
      <c r="B507" s="34">
        <v>1708</v>
      </c>
      <c r="C507" s="57">
        <f t="shared" ca="1" si="0"/>
        <v>1732</v>
      </c>
    </row>
    <row r="508" spans="1:3" x14ac:dyDescent="0.25">
      <c r="A508" s="34">
        <v>17821626</v>
      </c>
      <c r="B508" s="34">
        <v>1682</v>
      </c>
      <c r="C508" s="57">
        <f t="shared" ca="1" si="0"/>
        <v>1706</v>
      </c>
    </row>
    <row r="509" spans="1:3" x14ac:dyDescent="0.25">
      <c r="A509" s="34">
        <v>262411990</v>
      </c>
      <c r="B509" s="34">
        <v>87</v>
      </c>
      <c r="C509" s="57">
        <f t="shared" ca="1" si="0"/>
        <v>111</v>
      </c>
    </row>
    <row r="510" spans="1:3" x14ac:dyDescent="0.25">
      <c r="A510" s="34">
        <v>394187744</v>
      </c>
      <c r="B510" s="34">
        <v>116</v>
      </c>
      <c r="C510" s="57">
        <f t="shared" ca="1" si="0"/>
        <v>140</v>
      </c>
    </row>
    <row r="511" spans="1:3" x14ac:dyDescent="0.25">
      <c r="A511" s="34">
        <v>13664139</v>
      </c>
      <c r="B511" s="34">
        <v>1850</v>
      </c>
      <c r="C511" s="57">
        <f t="shared" ca="1" si="0"/>
        <v>1874</v>
      </c>
    </row>
    <row r="512" spans="1:3" x14ac:dyDescent="0.25">
      <c r="A512" s="34">
        <v>16595595</v>
      </c>
      <c r="B512" s="34">
        <v>1743</v>
      </c>
      <c r="C512" s="57">
        <f t="shared" ca="1" si="0"/>
        <v>1767</v>
      </c>
    </row>
    <row r="513" spans="1:3" x14ac:dyDescent="0.25">
      <c r="A513" s="34">
        <v>25126134</v>
      </c>
      <c r="B513" s="34">
        <v>1602</v>
      </c>
      <c r="C513" s="57">
        <f t="shared" ca="1" si="0"/>
        <v>1626</v>
      </c>
    </row>
    <row r="514" spans="1:3" x14ac:dyDescent="0.25">
      <c r="A514" s="34">
        <v>262416797</v>
      </c>
      <c r="B514" s="34">
        <v>88</v>
      </c>
      <c r="C514" s="57">
        <f t="shared" ca="1" si="0"/>
        <v>112</v>
      </c>
    </row>
    <row r="515" spans="1:3" x14ac:dyDescent="0.25">
      <c r="A515" s="34">
        <v>12887242</v>
      </c>
      <c r="B515" s="34">
        <v>1892</v>
      </c>
      <c r="C515" s="57">
        <f t="shared" ca="1" si="0"/>
        <v>1916</v>
      </c>
    </row>
    <row r="516" spans="1:3" x14ac:dyDescent="0.25">
      <c r="A516" s="34">
        <v>15302525</v>
      </c>
      <c r="B516" s="34">
        <v>1785</v>
      </c>
      <c r="C516" s="57">
        <f t="shared" ca="1" si="0"/>
        <v>1809</v>
      </c>
    </row>
    <row r="517" spans="1:3" x14ac:dyDescent="0.25">
      <c r="A517" s="34">
        <v>18263972</v>
      </c>
      <c r="B517" s="34">
        <v>1679</v>
      </c>
      <c r="C517" s="57">
        <f t="shared" ca="1" si="0"/>
        <v>1703</v>
      </c>
    </row>
    <row r="518" spans="1:3" x14ac:dyDescent="0.25">
      <c r="A518" s="34">
        <v>13440111</v>
      </c>
      <c r="B518" s="34">
        <v>1865</v>
      </c>
      <c r="C518" s="57">
        <f t="shared" ca="1" si="0"/>
        <v>1889</v>
      </c>
    </row>
    <row r="519" spans="1:3" x14ac:dyDescent="0.25">
      <c r="A519" s="34">
        <v>14338869</v>
      </c>
      <c r="B519" s="34">
        <v>1824</v>
      </c>
      <c r="C519" s="57">
        <f t="shared" ca="1" si="0"/>
        <v>1848</v>
      </c>
    </row>
    <row r="520" spans="1:3" x14ac:dyDescent="0.25">
      <c r="A520" s="34">
        <v>15254570</v>
      </c>
      <c r="B520" s="34">
        <v>1785</v>
      </c>
      <c r="C520" s="57">
        <f t="shared" ca="1" si="0"/>
        <v>1809</v>
      </c>
    </row>
    <row r="521" spans="1:3" x14ac:dyDescent="0.25">
      <c r="A521" s="34">
        <v>14941594</v>
      </c>
      <c r="B521" s="34">
        <v>1800</v>
      </c>
      <c r="C521" s="57">
        <f t="shared" ca="1" si="0"/>
        <v>1824</v>
      </c>
    </row>
    <row r="522" spans="1:3" x14ac:dyDescent="0.25">
      <c r="A522" s="34">
        <v>17177974</v>
      </c>
      <c r="B522" s="34">
        <v>1725</v>
      </c>
      <c r="C522" s="57">
        <f t="shared" ca="1" si="0"/>
        <v>1749</v>
      </c>
    </row>
    <row r="523" spans="1:3" x14ac:dyDescent="0.25">
      <c r="A523" s="34">
        <v>17778202</v>
      </c>
      <c r="B523" s="34">
        <v>1679</v>
      </c>
      <c r="C523" s="57">
        <f t="shared" ca="1" si="0"/>
        <v>1703</v>
      </c>
    </row>
    <row r="524" spans="1:3" x14ac:dyDescent="0.25">
      <c r="A524" s="34">
        <v>18933449</v>
      </c>
      <c r="B524" s="34">
        <v>1660</v>
      </c>
      <c r="C524" s="57">
        <f t="shared" ca="1" si="0"/>
        <v>1684</v>
      </c>
    </row>
    <row r="525" spans="1:3" x14ac:dyDescent="0.25">
      <c r="A525" s="34">
        <v>412404256</v>
      </c>
      <c r="B525" s="34">
        <v>98</v>
      </c>
      <c r="C525" s="57">
        <f t="shared" ca="1" si="0"/>
        <v>122</v>
      </c>
    </row>
    <row r="526" spans="1:3" x14ac:dyDescent="0.25">
      <c r="A526" s="34">
        <v>14210030</v>
      </c>
      <c r="B526" s="34">
        <v>1829</v>
      </c>
      <c r="C526" s="57">
        <f t="shared" ca="1" si="0"/>
        <v>1853</v>
      </c>
    </row>
    <row r="527" spans="1:3" x14ac:dyDescent="0.25">
      <c r="A527" s="34">
        <v>16801345</v>
      </c>
      <c r="B527" s="34">
        <v>1709</v>
      </c>
      <c r="C527" s="57">
        <f t="shared" ca="1" si="0"/>
        <v>1733</v>
      </c>
    </row>
    <row r="528" spans="1:3" x14ac:dyDescent="0.25">
      <c r="A528" s="34">
        <v>15025162</v>
      </c>
      <c r="B528" s="34">
        <v>1796</v>
      </c>
      <c r="C528" s="57">
        <f t="shared" ca="1" si="0"/>
        <v>1820</v>
      </c>
    </row>
    <row r="529" spans="1:3" x14ac:dyDescent="0.25">
      <c r="A529" s="34">
        <v>16886707</v>
      </c>
      <c r="B529" s="34">
        <v>1730</v>
      </c>
      <c r="C529" s="57">
        <f t="shared" ca="1" si="0"/>
        <v>1754</v>
      </c>
    </row>
    <row r="530" spans="1:3" x14ac:dyDescent="0.25">
      <c r="A530" s="34">
        <v>15194834</v>
      </c>
      <c r="B530" s="34">
        <v>1789</v>
      </c>
      <c r="C530" s="57">
        <f t="shared" ca="1" si="0"/>
        <v>1813</v>
      </c>
    </row>
    <row r="531" spans="1:3" x14ac:dyDescent="0.25">
      <c r="A531" s="34">
        <v>284475120</v>
      </c>
      <c r="B531" s="34">
        <v>271</v>
      </c>
      <c r="C531" s="57">
        <f t="shared" ca="1" si="0"/>
        <v>295</v>
      </c>
    </row>
    <row r="532" spans="1:3" x14ac:dyDescent="0.25">
      <c r="A532" s="34">
        <v>16095018</v>
      </c>
      <c r="B532" s="34">
        <v>1748</v>
      </c>
      <c r="C532" s="57">
        <f t="shared" ca="1" si="0"/>
        <v>1772</v>
      </c>
    </row>
    <row r="533" spans="1:3" x14ac:dyDescent="0.25">
      <c r="A533" s="34">
        <v>76727616</v>
      </c>
      <c r="B533" s="34">
        <v>1210</v>
      </c>
      <c r="C533" s="57">
        <f t="shared" ca="1" si="0"/>
        <v>1234</v>
      </c>
    </row>
    <row r="534" spans="1:3" x14ac:dyDescent="0.25">
      <c r="A534" s="34">
        <v>144674214</v>
      </c>
      <c r="B534" s="34">
        <v>933</v>
      </c>
      <c r="C534" s="57">
        <f t="shared" ca="1" si="0"/>
        <v>957</v>
      </c>
    </row>
    <row r="535" spans="1:3" x14ac:dyDescent="0.25">
      <c r="A535" s="34">
        <v>36193307</v>
      </c>
      <c r="B535" s="34">
        <v>1477</v>
      </c>
      <c r="C535" s="57">
        <f t="shared" ca="1" si="0"/>
        <v>1501</v>
      </c>
    </row>
    <row r="536" spans="1:3" x14ac:dyDescent="0.25">
      <c r="A536" s="34">
        <v>53487755</v>
      </c>
      <c r="B536" s="34">
        <v>1339</v>
      </c>
      <c r="C536" s="57">
        <f t="shared" ca="1" si="0"/>
        <v>1363</v>
      </c>
    </row>
    <row r="537" spans="1:3" x14ac:dyDescent="0.25">
      <c r="A537" s="34">
        <v>140307018</v>
      </c>
      <c r="B537" s="34">
        <v>977</v>
      </c>
      <c r="C537" s="57">
        <f t="shared" ca="1" si="0"/>
        <v>1001</v>
      </c>
    </row>
    <row r="538" spans="1:3" x14ac:dyDescent="0.25">
      <c r="A538" s="34">
        <v>318258702</v>
      </c>
      <c r="B538" s="34">
        <v>202</v>
      </c>
      <c r="C538" s="57">
        <f t="shared" ca="1" si="0"/>
        <v>226</v>
      </c>
    </row>
    <row r="539" spans="1:3" x14ac:dyDescent="0.25">
      <c r="A539" s="34">
        <v>245100579</v>
      </c>
      <c r="B539" s="34">
        <v>374</v>
      </c>
      <c r="C539" s="57">
        <f t="shared" ca="1" si="0"/>
        <v>398</v>
      </c>
    </row>
    <row r="540" spans="1:3" x14ac:dyDescent="0.25">
      <c r="A540" s="34">
        <v>279535771</v>
      </c>
      <c r="B540" s="34">
        <v>278</v>
      </c>
      <c r="C540" s="57">
        <f t="shared" ca="1" si="0"/>
        <v>302</v>
      </c>
    </row>
    <row r="541" spans="1:3" x14ac:dyDescent="0.25">
      <c r="A541" s="34">
        <v>36114738</v>
      </c>
      <c r="B541" s="34">
        <v>1475</v>
      </c>
      <c r="C541" s="57">
        <f t="shared" ca="1" si="0"/>
        <v>1499</v>
      </c>
    </row>
    <row r="542" spans="1:3" x14ac:dyDescent="0.25">
      <c r="A542" s="34">
        <v>15636636</v>
      </c>
      <c r="B542" s="34">
        <v>1772</v>
      </c>
      <c r="C542" s="57">
        <f t="shared" ca="1" si="0"/>
        <v>1796</v>
      </c>
    </row>
    <row r="543" spans="1:3" x14ac:dyDescent="0.25">
      <c r="A543" s="34">
        <v>305324656</v>
      </c>
      <c r="B543" s="34">
        <v>235</v>
      </c>
      <c r="C543" s="57">
        <f t="shared" ca="1" si="0"/>
        <v>259</v>
      </c>
    </row>
    <row r="544" spans="1:3" x14ac:dyDescent="0.25">
      <c r="A544" s="34">
        <v>15408747</v>
      </c>
      <c r="B544" s="34">
        <v>1775</v>
      </c>
      <c r="C544" s="57">
        <f t="shared" ca="1" si="0"/>
        <v>1799</v>
      </c>
    </row>
    <row r="545" spans="1:3" x14ac:dyDescent="0.25">
      <c r="A545" s="34">
        <v>279535770</v>
      </c>
      <c r="B545" s="34">
        <v>278</v>
      </c>
      <c r="C545" s="57">
        <f t="shared" ca="1" si="0"/>
        <v>302</v>
      </c>
    </row>
    <row r="546" spans="1:3" x14ac:dyDescent="0.25">
      <c r="A546" s="34">
        <v>36284501</v>
      </c>
      <c r="B546" s="34">
        <v>1476</v>
      </c>
      <c r="C546" s="57">
        <f t="shared" ca="1" si="0"/>
        <v>1500</v>
      </c>
    </row>
    <row r="547" spans="1:3" x14ac:dyDescent="0.25">
      <c r="A547" s="34">
        <v>59461329</v>
      </c>
      <c r="B547" s="34">
        <v>1307</v>
      </c>
      <c r="C547" s="57">
        <f t="shared" ca="1" si="0"/>
        <v>1331</v>
      </c>
    </row>
    <row r="548" spans="1:3" x14ac:dyDescent="0.25">
      <c r="A548" s="34">
        <v>304908383</v>
      </c>
      <c r="B548" s="34">
        <v>233</v>
      </c>
      <c r="C548" s="57">
        <f t="shared" ca="1" si="0"/>
        <v>257</v>
      </c>
    </row>
    <row r="549" spans="1:3" x14ac:dyDescent="0.25">
      <c r="A549" s="34">
        <v>317382278</v>
      </c>
      <c r="B549" s="34">
        <v>199</v>
      </c>
      <c r="C549" s="57">
        <f t="shared" ca="1" si="0"/>
        <v>223</v>
      </c>
    </row>
    <row r="550" spans="1:3" x14ac:dyDescent="0.25">
      <c r="A550" s="34">
        <v>400643275</v>
      </c>
      <c r="B550" s="34">
        <v>112</v>
      </c>
      <c r="C550" s="57">
        <f t="shared" ca="1" si="0"/>
        <v>136</v>
      </c>
    </row>
    <row r="551" spans="1:3" x14ac:dyDescent="0.25">
      <c r="A551" s="34">
        <v>15410666</v>
      </c>
      <c r="B551" s="34">
        <v>1781</v>
      </c>
      <c r="C551" s="57">
        <f t="shared" ca="1" si="0"/>
        <v>1805</v>
      </c>
    </row>
    <row r="552" spans="1:3" x14ac:dyDescent="0.25">
      <c r="A552" s="34">
        <v>318258703</v>
      </c>
      <c r="B552" s="34">
        <v>201</v>
      </c>
      <c r="C552" s="57">
        <f t="shared" ca="1" si="0"/>
        <v>225</v>
      </c>
    </row>
    <row r="553" spans="1:3" x14ac:dyDescent="0.25">
      <c r="A553" s="34">
        <v>342287690</v>
      </c>
      <c r="B553" s="34">
        <v>168</v>
      </c>
      <c r="C553" s="57">
        <f t="shared" ca="1" si="0"/>
        <v>192</v>
      </c>
    </row>
    <row r="554" spans="1:3" x14ac:dyDescent="0.25">
      <c r="A554" s="34">
        <v>144846826</v>
      </c>
      <c r="B554" s="34">
        <v>933</v>
      </c>
      <c r="C554" s="57">
        <f t="shared" ca="1" si="0"/>
        <v>957</v>
      </c>
    </row>
    <row r="555" spans="1:3" x14ac:dyDescent="0.25">
      <c r="A555" s="34">
        <v>421897940</v>
      </c>
      <c r="B555" s="34">
        <v>60</v>
      </c>
      <c r="C555" s="57">
        <f t="shared" ca="1" si="0"/>
        <v>84</v>
      </c>
    </row>
    <row r="556" spans="1:3" x14ac:dyDescent="0.25">
      <c r="A556" s="34">
        <v>342303148</v>
      </c>
      <c r="B556" s="34">
        <v>162</v>
      </c>
      <c r="C556" s="57">
        <f t="shared" ca="1" si="0"/>
        <v>186</v>
      </c>
    </row>
    <row r="557" spans="1:3" x14ac:dyDescent="0.25">
      <c r="A557" s="34">
        <v>245104111</v>
      </c>
      <c r="B557" s="34">
        <v>374</v>
      </c>
      <c r="C557" s="57">
        <f t="shared" ca="1" si="0"/>
        <v>398</v>
      </c>
    </row>
    <row r="558" spans="1:3" x14ac:dyDescent="0.25">
      <c r="A558" s="34">
        <v>15611753</v>
      </c>
      <c r="B558" s="34">
        <v>1772</v>
      </c>
      <c r="C558" s="57">
        <f t="shared" ca="1" si="0"/>
        <v>1796</v>
      </c>
    </row>
    <row r="559" spans="1:3" x14ac:dyDescent="0.25">
      <c r="A559" s="34">
        <v>321599484</v>
      </c>
      <c r="B559" s="34">
        <v>187</v>
      </c>
      <c r="C559" s="57">
        <f t="shared" ca="1" si="0"/>
        <v>211</v>
      </c>
    </row>
    <row r="560" spans="1:3" x14ac:dyDescent="0.25">
      <c r="A560" s="34">
        <v>144846830</v>
      </c>
      <c r="B560" s="34">
        <v>931</v>
      </c>
      <c r="C560" s="57">
        <f t="shared" ca="1" si="0"/>
        <v>955</v>
      </c>
    </row>
    <row r="561" spans="1:3" x14ac:dyDescent="0.25">
      <c r="A561" s="34">
        <v>144700681</v>
      </c>
      <c r="B561" s="34">
        <v>933</v>
      </c>
      <c r="C561" s="57">
        <f t="shared" ca="1" si="0"/>
        <v>957</v>
      </c>
    </row>
    <row r="562" spans="1:3" x14ac:dyDescent="0.25">
      <c r="A562" s="34">
        <v>144846823</v>
      </c>
      <c r="B562" s="34">
        <v>931</v>
      </c>
      <c r="C562" s="57">
        <f t="shared" ca="1" si="0"/>
        <v>955</v>
      </c>
    </row>
    <row r="563" spans="1:3" x14ac:dyDescent="0.25">
      <c r="A563" s="34">
        <v>317382279</v>
      </c>
      <c r="B563" s="34">
        <v>195</v>
      </c>
      <c r="C563" s="57">
        <f t="shared" ca="1" si="0"/>
        <v>219</v>
      </c>
    </row>
    <row r="564" spans="1:3" x14ac:dyDescent="0.25">
      <c r="A564" s="34">
        <v>144846827</v>
      </c>
      <c r="B564" s="34">
        <v>918</v>
      </c>
      <c r="C564" s="57">
        <f t="shared" ca="1" si="0"/>
        <v>942</v>
      </c>
    </row>
    <row r="565" spans="1:3" x14ac:dyDescent="0.25">
      <c r="A565" s="34">
        <v>144846828</v>
      </c>
      <c r="B565" s="34">
        <v>918</v>
      </c>
      <c r="C565" s="57">
        <f t="shared" ca="1" si="0"/>
        <v>942</v>
      </c>
    </row>
    <row r="566" spans="1:3" x14ac:dyDescent="0.25">
      <c r="A566" s="34">
        <v>365841321</v>
      </c>
      <c r="B566" s="34">
        <v>153</v>
      </c>
      <c r="C566" s="57">
        <f t="shared" ca="1" si="0"/>
        <v>177</v>
      </c>
    </row>
    <row r="567" spans="1:3" x14ac:dyDescent="0.25">
      <c r="A567" s="34">
        <v>400647848</v>
      </c>
      <c r="B567" s="34">
        <v>112</v>
      </c>
      <c r="C567" s="57">
        <f t="shared" ca="1" si="0"/>
        <v>136</v>
      </c>
    </row>
    <row r="568" spans="1:3" x14ac:dyDescent="0.25">
      <c r="A568" s="34">
        <v>295986672</v>
      </c>
      <c r="B568" s="34">
        <v>253</v>
      </c>
      <c r="C568" s="57">
        <f t="shared" ca="1" si="0"/>
        <v>277</v>
      </c>
    </row>
    <row r="569" spans="1:3" x14ac:dyDescent="0.25">
      <c r="A569" s="34">
        <v>297281873</v>
      </c>
      <c r="B569" s="34">
        <v>252</v>
      </c>
      <c r="C569" s="57">
        <f t="shared" ca="1" si="0"/>
        <v>276</v>
      </c>
    </row>
    <row r="570" spans="1:3" x14ac:dyDescent="0.25">
      <c r="A570" s="34">
        <v>402601173</v>
      </c>
      <c r="B570" s="34">
        <v>111</v>
      </c>
      <c r="C570" s="57">
        <f t="shared" ca="1" si="0"/>
        <v>135</v>
      </c>
    </row>
    <row r="571" spans="1:3" x14ac:dyDescent="0.25">
      <c r="A571" s="34">
        <v>144846825</v>
      </c>
      <c r="B571" s="34">
        <v>931</v>
      </c>
      <c r="C571" s="57">
        <f t="shared" ca="1" si="0"/>
        <v>955</v>
      </c>
    </row>
    <row r="572" spans="1:3" x14ac:dyDescent="0.25">
      <c r="A572" s="34">
        <v>144846819</v>
      </c>
      <c r="B572" s="34">
        <v>931</v>
      </c>
      <c r="C572" s="57">
        <f t="shared" ca="1" si="0"/>
        <v>955</v>
      </c>
    </row>
    <row r="573" spans="1:3" x14ac:dyDescent="0.25">
      <c r="A573" s="34">
        <v>251009573</v>
      </c>
      <c r="B573" s="34">
        <v>363</v>
      </c>
      <c r="C573" s="57">
        <f t="shared" ca="1" si="0"/>
        <v>387</v>
      </c>
    </row>
    <row r="574" spans="1:3" x14ac:dyDescent="0.25">
      <c r="A574" s="34">
        <v>270826325</v>
      </c>
      <c r="B574" s="34">
        <v>297</v>
      </c>
      <c r="C574" s="57">
        <f t="shared" ca="1" si="0"/>
        <v>321</v>
      </c>
    </row>
    <row r="575" spans="1:3" x14ac:dyDescent="0.25">
      <c r="A575" s="34">
        <v>305323015</v>
      </c>
      <c r="B575" s="34">
        <v>221</v>
      </c>
      <c r="C575" s="57">
        <f t="shared" ca="1" si="0"/>
        <v>245</v>
      </c>
    </row>
    <row r="576" spans="1:3" x14ac:dyDescent="0.25">
      <c r="A576" s="34">
        <v>15412304</v>
      </c>
      <c r="B576" s="34">
        <v>1781</v>
      </c>
      <c r="C576" s="57">
        <f t="shared" ca="1" si="0"/>
        <v>1805</v>
      </c>
    </row>
    <row r="577" spans="1:3" x14ac:dyDescent="0.25">
      <c r="A577" s="34">
        <v>113114411</v>
      </c>
      <c r="B577" s="34">
        <v>1129</v>
      </c>
      <c r="C577" s="57">
        <f t="shared" ca="1" si="0"/>
        <v>1153</v>
      </c>
    </row>
    <row r="578" spans="1:3" x14ac:dyDescent="0.25">
      <c r="A578" s="34">
        <v>68996999</v>
      </c>
      <c r="B578" s="34">
        <v>1256</v>
      </c>
      <c r="C578" s="57">
        <f t="shared" ca="1" si="0"/>
        <v>1280</v>
      </c>
    </row>
    <row r="579" spans="1:3" x14ac:dyDescent="0.25">
      <c r="A579" s="34">
        <v>486537724</v>
      </c>
      <c r="B579" s="34">
        <v>13</v>
      </c>
      <c r="C579" s="57">
        <f t="shared" ca="1" si="0"/>
        <v>37</v>
      </c>
    </row>
    <row r="580" spans="1:3" x14ac:dyDescent="0.25">
      <c r="A580" s="34">
        <v>54101441</v>
      </c>
      <c r="B580" s="34">
        <v>1336</v>
      </c>
      <c r="C580" s="57">
        <f t="shared" ca="1" si="0"/>
        <v>1360</v>
      </c>
    </row>
    <row r="581" spans="1:3" x14ac:dyDescent="0.25">
      <c r="A581" s="34">
        <v>305323016</v>
      </c>
      <c r="B581" s="34">
        <v>231</v>
      </c>
      <c r="C581" s="57">
        <f t="shared" ca="1" si="0"/>
        <v>255</v>
      </c>
    </row>
    <row r="582" spans="1:3" x14ac:dyDescent="0.25">
      <c r="A582" s="34">
        <v>293440823</v>
      </c>
      <c r="B582" s="34">
        <v>259</v>
      </c>
      <c r="C582" s="57">
        <f t="shared" ca="1" si="0"/>
        <v>283</v>
      </c>
    </row>
    <row r="583" spans="1:3" x14ac:dyDescent="0.25">
      <c r="A583" s="34">
        <v>144846818</v>
      </c>
      <c r="B583" s="34">
        <v>928</v>
      </c>
      <c r="C583" s="57">
        <f t="shared" ca="1" si="0"/>
        <v>952</v>
      </c>
    </row>
    <row r="584" spans="1:3" x14ac:dyDescent="0.25">
      <c r="A584" s="34">
        <v>75389188</v>
      </c>
      <c r="B584" s="34">
        <v>1217</v>
      </c>
      <c r="C584" s="57">
        <f t="shared" ca="1" si="0"/>
        <v>1241</v>
      </c>
    </row>
    <row r="585" spans="1:3" x14ac:dyDescent="0.25">
      <c r="A585" s="34">
        <v>144846829</v>
      </c>
      <c r="B585" s="34">
        <v>918</v>
      </c>
      <c r="C585" s="57">
        <f t="shared" ca="1" si="0"/>
        <v>942</v>
      </c>
    </row>
    <row r="586" spans="1:3" x14ac:dyDescent="0.25">
      <c r="A586" s="34">
        <v>144846822</v>
      </c>
      <c r="B586" s="34">
        <v>931</v>
      </c>
      <c r="C586" s="57">
        <f t="shared" ca="1" si="0"/>
        <v>955</v>
      </c>
    </row>
    <row r="587" spans="1:3" x14ac:dyDescent="0.25">
      <c r="A587" s="34">
        <v>144846820</v>
      </c>
      <c r="B587" s="34">
        <v>918</v>
      </c>
      <c r="C587" s="57">
        <f t="shared" ca="1" si="0"/>
        <v>942</v>
      </c>
    </row>
    <row r="588" spans="1:3" x14ac:dyDescent="0.25">
      <c r="A588" s="34">
        <v>245106315</v>
      </c>
      <c r="B588" s="34">
        <v>374</v>
      </c>
      <c r="C588" s="57">
        <f t="shared" ca="1" si="0"/>
        <v>398</v>
      </c>
    </row>
    <row r="589" spans="1:3" x14ac:dyDescent="0.25">
      <c r="A589" s="34">
        <v>337479528</v>
      </c>
      <c r="B589" s="34">
        <v>172</v>
      </c>
      <c r="C589" s="57">
        <f t="shared" ca="1" si="0"/>
        <v>196</v>
      </c>
    </row>
    <row r="590" spans="1:3" x14ac:dyDescent="0.25">
      <c r="A590" s="34">
        <v>317382280</v>
      </c>
      <c r="B590" s="34">
        <v>172</v>
      </c>
      <c r="C590" s="57">
        <f t="shared" ca="1" si="0"/>
        <v>196</v>
      </c>
    </row>
    <row r="591" spans="1:3" x14ac:dyDescent="0.25">
      <c r="A591" s="34">
        <v>377313137</v>
      </c>
      <c r="B591" s="34">
        <v>131</v>
      </c>
      <c r="C591" s="57">
        <f t="shared" ca="1" si="0"/>
        <v>155</v>
      </c>
    </row>
    <row r="592" spans="1:3" x14ac:dyDescent="0.25">
      <c r="A592" s="34">
        <v>293440824</v>
      </c>
      <c r="B592" s="34">
        <v>258</v>
      </c>
      <c r="C592" s="57">
        <f t="shared" ca="1" si="0"/>
        <v>282</v>
      </c>
    </row>
    <row r="593" spans="1:3" x14ac:dyDescent="0.25">
      <c r="A593" s="34">
        <v>16253396</v>
      </c>
      <c r="B593" s="34">
        <v>1753</v>
      </c>
      <c r="C593" s="57">
        <f t="shared" ca="1" si="0"/>
        <v>1777</v>
      </c>
    </row>
    <row r="594" spans="1:3" x14ac:dyDescent="0.25">
      <c r="A594" s="34">
        <v>67020285</v>
      </c>
      <c r="B594" s="34">
        <v>1266</v>
      </c>
      <c r="C594" s="57">
        <f t="shared" ca="1" si="0"/>
        <v>1290</v>
      </c>
    </row>
    <row r="595" spans="1:3" x14ac:dyDescent="0.25">
      <c r="A595" s="34">
        <v>144703037</v>
      </c>
      <c r="B595" s="34">
        <v>920</v>
      </c>
      <c r="C595" s="57">
        <f t="shared" ca="1" si="0"/>
        <v>944</v>
      </c>
    </row>
    <row r="596" spans="1:3" x14ac:dyDescent="0.25">
      <c r="A596" s="34">
        <v>377310607</v>
      </c>
      <c r="B596" s="34">
        <v>133</v>
      </c>
      <c r="C596" s="57">
        <f t="shared" ca="1" si="0"/>
        <v>157</v>
      </c>
    </row>
    <row r="597" spans="1:3" x14ac:dyDescent="0.25">
      <c r="A597" s="34">
        <v>391775468</v>
      </c>
      <c r="B597" s="34">
        <v>113</v>
      </c>
      <c r="C597" s="57">
        <f t="shared" ca="1" si="0"/>
        <v>137</v>
      </c>
    </row>
    <row r="598" spans="1:3" x14ac:dyDescent="0.25">
      <c r="A598" s="34">
        <v>113114720</v>
      </c>
      <c r="B598" s="34">
        <v>1129</v>
      </c>
      <c r="C598" s="57">
        <f t="shared" ca="1" si="0"/>
        <v>1153</v>
      </c>
    </row>
    <row r="599" spans="1:3" x14ac:dyDescent="0.25">
      <c r="A599" s="34">
        <v>113253906</v>
      </c>
      <c r="B599" s="34">
        <v>1131</v>
      </c>
      <c r="C599" s="57">
        <f t="shared" ca="1" si="0"/>
        <v>1155</v>
      </c>
    </row>
    <row r="600" spans="1:3" x14ac:dyDescent="0.25">
      <c r="A600" s="34">
        <v>179152869</v>
      </c>
      <c r="B600" s="34">
        <v>614</v>
      </c>
      <c r="C600" s="57">
        <f t="shared" ca="1" si="0"/>
        <v>638</v>
      </c>
    </row>
    <row r="601" spans="1:3" x14ac:dyDescent="0.25">
      <c r="A601" s="34">
        <v>376702122</v>
      </c>
      <c r="B601" s="34">
        <v>130</v>
      </c>
      <c r="C601" s="57">
        <f t="shared" ca="1" si="0"/>
        <v>154</v>
      </c>
    </row>
    <row r="602" spans="1:3" x14ac:dyDescent="0.25">
      <c r="A602" s="34">
        <v>144846821</v>
      </c>
      <c r="B602" s="34">
        <v>919</v>
      </c>
      <c r="C602" s="57">
        <f t="shared" ca="1" si="0"/>
        <v>943</v>
      </c>
    </row>
    <row r="603" spans="1:3" x14ac:dyDescent="0.25">
      <c r="A603" s="34">
        <v>14820235</v>
      </c>
      <c r="B603" s="34">
        <v>1791</v>
      </c>
      <c r="C603" s="57">
        <f t="shared" ca="1" si="0"/>
        <v>1815</v>
      </c>
    </row>
    <row r="604" spans="1:3" x14ac:dyDescent="0.25">
      <c r="A604" s="34">
        <v>145118310</v>
      </c>
      <c r="B604" s="34">
        <v>929</v>
      </c>
      <c r="C604" s="57">
        <f t="shared" ca="1" si="0"/>
        <v>953</v>
      </c>
    </row>
    <row r="605" spans="1:3" x14ac:dyDescent="0.25">
      <c r="A605" s="34">
        <v>336216367</v>
      </c>
      <c r="B605" s="34">
        <v>171</v>
      </c>
      <c r="C605" s="57">
        <f t="shared" ca="1" si="0"/>
        <v>195</v>
      </c>
    </row>
    <row r="606" spans="1:3" x14ac:dyDescent="0.25">
      <c r="A606" s="34">
        <v>323108096</v>
      </c>
      <c r="B606" s="34">
        <v>195</v>
      </c>
      <c r="C606" s="57">
        <f t="shared" ca="1" si="0"/>
        <v>219</v>
      </c>
    </row>
    <row r="607" spans="1:3" x14ac:dyDescent="0.25">
      <c r="A607" s="34">
        <v>323108094</v>
      </c>
      <c r="B607" s="34">
        <v>195</v>
      </c>
      <c r="C607" s="57">
        <f t="shared" ca="1" si="0"/>
        <v>219</v>
      </c>
    </row>
    <row r="608" spans="1:3" x14ac:dyDescent="0.25">
      <c r="A608" s="34">
        <v>376702121</v>
      </c>
      <c r="B608" s="34">
        <v>133</v>
      </c>
      <c r="C608" s="57">
        <f t="shared" ca="1" si="0"/>
        <v>157</v>
      </c>
    </row>
    <row r="609" spans="1:3" x14ac:dyDescent="0.25">
      <c r="A609" s="34">
        <v>270848165</v>
      </c>
      <c r="B609" s="34">
        <v>298</v>
      </c>
      <c r="C609" s="57">
        <f t="shared" ca="1" si="0"/>
        <v>322</v>
      </c>
    </row>
    <row r="610" spans="1:3" x14ac:dyDescent="0.25">
      <c r="A610" s="34">
        <v>55879801</v>
      </c>
      <c r="B610" s="34">
        <v>1328</v>
      </c>
      <c r="C610" s="57">
        <f t="shared" ca="1" si="0"/>
        <v>1352</v>
      </c>
    </row>
    <row r="611" spans="1:3" x14ac:dyDescent="0.25">
      <c r="A611" s="34">
        <v>296839064</v>
      </c>
      <c r="B611" s="34">
        <v>244</v>
      </c>
      <c r="C611" s="57">
        <f t="shared" ca="1" si="0"/>
        <v>268</v>
      </c>
    </row>
    <row r="612" spans="1:3" x14ac:dyDescent="0.25">
      <c r="A612" s="34">
        <v>191273769</v>
      </c>
      <c r="B612" s="34">
        <v>634</v>
      </c>
      <c r="C612" s="57">
        <f t="shared" ca="1" si="0"/>
        <v>658</v>
      </c>
    </row>
    <row r="613" spans="1:3" x14ac:dyDescent="0.25">
      <c r="A613" s="34">
        <v>144639849</v>
      </c>
      <c r="B613" s="34">
        <v>889</v>
      </c>
      <c r="C613" s="57">
        <f t="shared" ca="1" si="0"/>
        <v>913</v>
      </c>
    </row>
    <row r="614" spans="1:3" x14ac:dyDescent="0.25">
      <c r="A614" s="34">
        <v>190984112</v>
      </c>
      <c r="B614" s="34">
        <v>635</v>
      </c>
      <c r="C614" s="57">
        <f t="shared" ca="1" si="0"/>
        <v>659</v>
      </c>
    </row>
    <row r="615" spans="1:3" x14ac:dyDescent="0.25">
      <c r="A615" s="34">
        <v>15633801</v>
      </c>
      <c r="B615" s="34">
        <v>1772</v>
      </c>
      <c r="C615" s="57">
        <f t="shared" ca="1" si="0"/>
        <v>1796</v>
      </c>
    </row>
    <row r="616" spans="1:3" x14ac:dyDescent="0.25">
      <c r="A616" s="34">
        <v>245099507</v>
      </c>
      <c r="B616" s="34">
        <v>389</v>
      </c>
      <c r="C616" s="57">
        <f t="shared" ca="1" si="0"/>
        <v>413</v>
      </c>
    </row>
    <row r="617" spans="1:3" x14ac:dyDescent="0.25">
      <c r="A617" s="34">
        <v>120573587</v>
      </c>
      <c r="B617" s="34">
        <v>1078</v>
      </c>
      <c r="C617" s="57">
        <f t="shared" ca="1" si="0"/>
        <v>1102</v>
      </c>
    </row>
    <row r="618" spans="1:3" x14ac:dyDescent="0.25">
      <c r="A618" s="34">
        <v>15610170</v>
      </c>
      <c r="B618" s="34">
        <v>1773</v>
      </c>
      <c r="C618" s="57">
        <f t="shared" ca="1" si="0"/>
        <v>1797</v>
      </c>
    </row>
    <row r="619" spans="1:3" x14ac:dyDescent="0.25">
      <c r="A619" s="34">
        <v>16052121</v>
      </c>
      <c r="B619" s="34">
        <v>1750</v>
      </c>
      <c r="C619" s="57">
        <f t="shared" ca="1" si="0"/>
        <v>1774</v>
      </c>
    </row>
    <row r="620" spans="1:3" x14ac:dyDescent="0.25">
      <c r="A620" s="34">
        <v>15716620</v>
      </c>
      <c r="B620" s="34">
        <v>1766</v>
      </c>
      <c r="C620" s="57">
        <f t="shared" ca="1" si="0"/>
        <v>1790</v>
      </c>
    </row>
    <row r="621" spans="1:3" x14ac:dyDescent="0.25">
      <c r="A621" s="34">
        <v>17637853</v>
      </c>
      <c r="B621" s="34">
        <v>1704</v>
      </c>
      <c r="C621" s="57">
        <f t="shared" ca="1" si="0"/>
        <v>1728</v>
      </c>
    </row>
    <row r="622" spans="1:3" x14ac:dyDescent="0.25">
      <c r="A622" s="34">
        <v>17637851</v>
      </c>
      <c r="B622" s="34">
        <v>1705</v>
      </c>
      <c r="C622" s="57">
        <f t="shared" ca="1" si="0"/>
        <v>1729</v>
      </c>
    </row>
    <row r="623" spans="1:3" x14ac:dyDescent="0.25">
      <c r="A623" s="34">
        <v>179165542</v>
      </c>
      <c r="B623" s="34">
        <v>690</v>
      </c>
      <c r="C623" s="57">
        <f t="shared" ca="1" si="0"/>
        <v>714</v>
      </c>
    </row>
    <row r="624" spans="1:3" x14ac:dyDescent="0.25">
      <c r="A624" s="34">
        <v>113183223</v>
      </c>
      <c r="B624" s="34">
        <v>1126</v>
      </c>
      <c r="C624" s="57">
        <f t="shared" ca="1" si="0"/>
        <v>1150</v>
      </c>
    </row>
    <row r="625" spans="1:3" x14ac:dyDescent="0.25">
      <c r="A625" s="34">
        <v>26299169</v>
      </c>
      <c r="B625" s="34">
        <v>1587</v>
      </c>
      <c r="C625" s="57">
        <f t="shared" ca="1" si="0"/>
        <v>1611</v>
      </c>
    </row>
    <row r="626" spans="1:3" x14ac:dyDescent="0.25">
      <c r="A626" s="34">
        <v>138768363</v>
      </c>
      <c r="B626" s="34">
        <v>990</v>
      </c>
      <c r="C626" s="57">
        <f t="shared" ca="1" si="0"/>
        <v>1014</v>
      </c>
    </row>
    <row r="627" spans="1:3" x14ac:dyDescent="0.25">
      <c r="A627" s="34">
        <v>113269759</v>
      </c>
      <c r="B627" s="34">
        <v>1131</v>
      </c>
      <c r="C627" s="57">
        <f t="shared" ca="1" si="0"/>
        <v>1155</v>
      </c>
    </row>
    <row r="628" spans="1:3" x14ac:dyDescent="0.25">
      <c r="A628" s="34">
        <v>17638681</v>
      </c>
      <c r="B628" s="34">
        <v>1705</v>
      </c>
      <c r="C628" s="57">
        <f t="shared" ca="1" si="0"/>
        <v>1729</v>
      </c>
    </row>
    <row r="629" spans="1:3" x14ac:dyDescent="0.25">
      <c r="A629" s="34">
        <v>55879141</v>
      </c>
      <c r="B629" s="34">
        <v>1328</v>
      </c>
      <c r="C629" s="57">
        <f t="shared" ca="1" si="0"/>
        <v>1352</v>
      </c>
    </row>
    <row r="630" spans="1:3" x14ac:dyDescent="0.25">
      <c r="A630" s="34">
        <v>17638874</v>
      </c>
      <c r="B630" s="34">
        <v>1704</v>
      </c>
      <c r="C630" s="57">
        <f t="shared" ca="1" si="0"/>
        <v>1728</v>
      </c>
    </row>
    <row r="631" spans="1:3" x14ac:dyDescent="0.25">
      <c r="A631" s="34">
        <v>146343913</v>
      </c>
      <c r="B631" s="34">
        <v>920</v>
      </c>
      <c r="C631" s="57">
        <f t="shared" ca="1" si="0"/>
        <v>944</v>
      </c>
    </row>
    <row r="632" spans="1:3" x14ac:dyDescent="0.25">
      <c r="A632" s="34">
        <v>75577404</v>
      </c>
      <c r="B632" s="34">
        <v>1211</v>
      </c>
      <c r="C632" s="57">
        <f t="shared" ca="1" si="0"/>
        <v>1235</v>
      </c>
    </row>
    <row r="633" spans="1:3" x14ac:dyDescent="0.25">
      <c r="A633" s="34">
        <v>17638615</v>
      </c>
      <c r="B633" s="34">
        <v>1704</v>
      </c>
      <c r="C633" s="57">
        <f t="shared" ca="1" si="0"/>
        <v>1728</v>
      </c>
    </row>
    <row r="634" spans="1:3" x14ac:dyDescent="0.25">
      <c r="A634" s="34">
        <v>16687560</v>
      </c>
      <c r="B634" s="34">
        <v>1739</v>
      </c>
      <c r="C634" s="57">
        <f t="shared" ca="1" si="0"/>
        <v>1763</v>
      </c>
    </row>
    <row r="635" spans="1:3" x14ac:dyDescent="0.25">
      <c r="A635" s="34">
        <v>63750181</v>
      </c>
      <c r="B635" s="34">
        <v>1286</v>
      </c>
      <c r="C635" s="57">
        <f t="shared" ca="1" si="0"/>
        <v>1310</v>
      </c>
    </row>
    <row r="636" spans="1:3" x14ac:dyDescent="0.25">
      <c r="A636" s="34">
        <v>16039815</v>
      </c>
      <c r="B636" s="34">
        <v>1750</v>
      </c>
      <c r="C636" s="57">
        <f t="shared" ca="1" si="0"/>
        <v>1774</v>
      </c>
    </row>
    <row r="637" spans="1:3" x14ac:dyDescent="0.25">
      <c r="A637" s="34">
        <v>42204674</v>
      </c>
      <c r="B637" s="34">
        <v>1420</v>
      </c>
      <c r="C637" s="57">
        <f t="shared" ca="1" si="0"/>
        <v>1444</v>
      </c>
    </row>
    <row r="638" spans="1:3" x14ac:dyDescent="0.25">
      <c r="A638" s="34">
        <v>15635593</v>
      </c>
      <c r="B638" s="34">
        <v>1772</v>
      </c>
      <c r="C638" s="57">
        <f t="shared" ca="1" si="0"/>
        <v>1796</v>
      </c>
    </row>
    <row r="639" spans="1:3" x14ac:dyDescent="0.25">
      <c r="A639" s="34">
        <v>138785304</v>
      </c>
      <c r="B639" s="34">
        <v>991</v>
      </c>
      <c r="C639" s="57">
        <f t="shared" ca="1" si="0"/>
        <v>1015</v>
      </c>
    </row>
    <row r="640" spans="1:3" x14ac:dyDescent="0.25">
      <c r="A640" s="34">
        <v>55539863</v>
      </c>
      <c r="B640" s="34">
        <v>1329</v>
      </c>
      <c r="C640" s="57">
        <f t="shared" ca="1" si="0"/>
        <v>1353</v>
      </c>
    </row>
    <row r="641" spans="1:3" x14ac:dyDescent="0.25">
      <c r="A641" s="34">
        <v>64052347</v>
      </c>
      <c r="B641" s="34">
        <v>1285</v>
      </c>
      <c r="C641" s="57">
        <f t="shared" ca="1" si="0"/>
        <v>1309</v>
      </c>
    </row>
    <row r="642" spans="1:3" x14ac:dyDescent="0.25">
      <c r="A642" s="34">
        <v>16191151</v>
      </c>
      <c r="B642" s="34">
        <v>1713</v>
      </c>
      <c r="C642" s="57">
        <f t="shared" ca="1" si="0"/>
        <v>1737</v>
      </c>
    </row>
    <row r="643" spans="1:3" x14ac:dyDescent="0.25">
      <c r="A643" s="34">
        <v>17637852</v>
      </c>
      <c r="B643" s="34">
        <v>1705</v>
      </c>
      <c r="C643" s="57">
        <f t="shared" ca="1" si="0"/>
        <v>1729</v>
      </c>
    </row>
    <row r="644" spans="1:3" x14ac:dyDescent="0.25">
      <c r="A644" s="34">
        <v>113264205</v>
      </c>
      <c r="B644" s="34">
        <v>1130</v>
      </c>
      <c r="C644" s="57">
        <f t="shared" ca="1" si="0"/>
        <v>1154</v>
      </c>
    </row>
    <row r="645" spans="1:3" x14ac:dyDescent="0.25">
      <c r="A645" s="34">
        <v>412394804</v>
      </c>
      <c r="B645" s="34">
        <v>96</v>
      </c>
      <c r="C645" s="57">
        <f t="shared" ca="1" si="0"/>
        <v>120</v>
      </c>
    </row>
    <row r="646" spans="1:3" x14ac:dyDescent="0.25">
      <c r="A646" s="34">
        <v>17638614</v>
      </c>
      <c r="B646" s="34">
        <v>1704</v>
      </c>
      <c r="C646" s="57">
        <f t="shared" ca="1" si="0"/>
        <v>1728</v>
      </c>
    </row>
    <row r="647" spans="1:3" x14ac:dyDescent="0.25">
      <c r="A647" s="34">
        <v>34775510</v>
      </c>
      <c r="B647" s="34">
        <v>1494</v>
      </c>
      <c r="C647" s="57">
        <f t="shared" ca="1" si="0"/>
        <v>1518</v>
      </c>
    </row>
    <row r="648" spans="1:3" x14ac:dyDescent="0.25">
      <c r="A648" s="34">
        <v>144613121</v>
      </c>
      <c r="B648" s="34">
        <v>935</v>
      </c>
      <c r="C648" s="57">
        <f t="shared" ca="1" si="0"/>
        <v>959</v>
      </c>
    </row>
    <row r="649" spans="1:3" x14ac:dyDescent="0.25">
      <c r="A649" s="34">
        <v>195263636</v>
      </c>
      <c r="B649" s="34">
        <v>619</v>
      </c>
      <c r="C649" s="57">
        <f t="shared" ca="1" si="0"/>
        <v>643</v>
      </c>
    </row>
    <row r="650" spans="1:3" x14ac:dyDescent="0.25">
      <c r="A650" s="34">
        <v>17390251</v>
      </c>
      <c r="B650" s="34">
        <v>1716</v>
      </c>
      <c r="C650" s="57">
        <f t="shared" ca="1" si="0"/>
        <v>1740</v>
      </c>
    </row>
    <row r="651" spans="1:3" x14ac:dyDescent="0.25">
      <c r="A651" s="34">
        <v>27184064</v>
      </c>
      <c r="B651" s="34">
        <v>1573</v>
      </c>
      <c r="C651" s="57">
        <f t="shared" ca="1" si="0"/>
        <v>1597</v>
      </c>
    </row>
    <row r="652" spans="1:3" x14ac:dyDescent="0.25">
      <c r="A652" s="34">
        <v>386646793</v>
      </c>
      <c r="B652" s="34">
        <v>125</v>
      </c>
      <c r="C652" s="57">
        <f t="shared" ca="1" si="0"/>
        <v>149</v>
      </c>
    </row>
    <row r="653" spans="1:3" x14ac:dyDescent="0.25">
      <c r="A653" s="34">
        <v>17638660</v>
      </c>
      <c r="B653" s="34">
        <v>1704</v>
      </c>
      <c r="C653" s="57">
        <f t="shared" ca="1" si="0"/>
        <v>1728</v>
      </c>
    </row>
    <row r="654" spans="1:3" x14ac:dyDescent="0.25">
      <c r="A654" s="34">
        <v>139627111</v>
      </c>
      <c r="B654" s="34">
        <v>984</v>
      </c>
      <c r="C654" s="57">
        <f t="shared" ca="1" si="0"/>
        <v>1008</v>
      </c>
    </row>
    <row r="655" spans="1:3" x14ac:dyDescent="0.25">
      <c r="A655" s="34">
        <v>17638269</v>
      </c>
      <c r="B655" s="34">
        <v>1704</v>
      </c>
      <c r="C655" s="57">
        <f t="shared" ca="1" si="0"/>
        <v>1728</v>
      </c>
    </row>
    <row r="656" spans="1:3" x14ac:dyDescent="0.25">
      <c r="A656" s="34">
        <v>19241601</v>
      </c>
      <c r="B656" s="34">
        <v>1636</v>
      </c>
      <c r="C656" s="57">
        <f t="shared" ca="1" si="0"/>
        <v>1660</v>
      </c>
    </row>
    <row r="657" spans="1:3" x14ac:dyDescent="0.25">
      <c r="A657" s="34">
        <v>386645764</v>
      </c>
      <c r="B657" s="34">
        <v>125</v>
      </c>
      <c r="C657" s="57">
        <f t="shared" ca="1" si="0"/>
        <v>149</v>
      </c>
    </row>
    <row r="658" spans="1:3" x14ac:dyDescent="0.25">
      <c r="A658" s="34">
        <v>15632263</v>
      </c>
      <c r="B658" s="34">
        <v>1774</v>
      </c>
      <c r="C658" s="57">
        <f t="shared" ca="1" si="0"/>
        <v>1798</v>
      </c>
    </row>
    <row r="659" spans="1:3" x14ac:dyDescent="0.25">
      <c r="A659" s="34">
        <v>15717848</v>
      </c>
      <c r="B659" s="34">
        <v>1771</v>
      </c>
      <c r="C659" s="57">
        <f t="shared" ca="1" si="0"/>
        <v>1795</v>
      </c>
    </row>
    <row r="660" spans="1:3" x14ac:dyDescent="0.25">
      <c r="A660" s="34">
        <v>191492033</v>
      </c>
      <c r="B660" s="34">
        <v>633</v>
      </c>
      <c r="C660" s="57">
        <f t="shared" ca="1" si="0"/>
        <v>657</v>
      </c>
    </row>
    <row r="661" spans="1:3" x14ac:dyDescent="0.25">
      <c r="A661" s="34">
        <v>191284196</v>
      </c>
      <c r="B661" s="34">
        <v>634</v>
      </c>
      <c r="C661" s="57">
        <f t="shared" ca="1" si="0"/>
        <v>658</v>
      </c>
    </row>
    <row r="662" spans="1:3" x14ac:dyDescent="0.25">
      <c r="A662" s="34">
        <v>386644387</v>
      </c>
      <c r="B662" s="34">
        <v>125</v>
      </c>
      <c r="C662" s="57">
        <f t="shared" ca="1" si="0"/>
        <v>149</v>
      </c>
    </row>
    <row r="663" spans="1:3" x14ac:dyDescent="0.25">
      <c r="A663" s="34">
        <v>139531261</v>
      </c>
      <c r="B663" s="34">
        <v>983</v>
      </c>
      <c r="C663" s="57">
        <f t="shared" ca="1" si="0"/>
        <v>1007</v>
      </c>
    </row>
    <row r="664" spans="1:3" x14ac:dyDescent="0.25">
      <c r="A664" s="34">
        <v>44530221</v>
      </c>
      <c r="B664" s="34">
        <v>1400</v>
      </c>
      <c r="C664" s="57">
        <f t="shared" ca="1" si="0"/>
        <v>1424</v>
      </c>
    </row>
    <row r="665" spans="1:3" x14ac:dyDescent="0.25">
      <c r="A665" s="34">
        <v>18471064</v>
      </c>
      <c r="B665" s="34">
        <v>1670</v>
      </c>
      <c r="C665" s="57">
        <f t="shared" ca="1" si="0"/>
        <v>1694</v>
      </c>
    </row>
    <row r="666" spans="1:3" x14ac:dyDescent="0.25">
      <c r="A666" s="34">
        <v>15171373</v>
      </c>
      <c r="B666" s="34">
        <v>1759</v>
      </c>
      <c r="C666" s="57">
        <f t="shared" ca="1" si="0"/>
        <v>1783</v>
      </c>
    </row>
    <row r="667" spans="1:3" x14ac:dyDescent="0.25">
      <c r="A667" s="34">
        <v>15420608</v>
      </c>
      <c r="B667" s="34">
        <v>1779</v>
      </c>
      <c r="C667" s="57">
        <f t="shared" ca="1" si="0"/>
        <v>1803</v>
      </c>
    </row>
    <row r="668" spans="1:3" x14ac:dyDescent="0.25">
      <c r="A668" s="34">
        <v>42175802</v>
      </c>
      <c r="B668" s="34">
        <v>1420</v>
      </c>
      <c r="C668" s="57">
        <f t="shared" ca="1" si="0"/>
        <v>1444</v>
      </c>
    </row>
    <row r="669" spans="1:3" x14ac:dyDescent="0.25">
      <c r="A669" s="34">
        <v>14820241</v>
      </c>
      <c r="B669" s="34">
        <v>1789</v>
      </c>
      <c r="C669" s="57">
        <f t="shared" ca="1" si="0"/>
        <v>1813</v>
      </c>
    </row>
    <row r="670" spans="1:3" x14ac:dyDescent="0.25">
      <c r="A670" s="34">
        <v>44760377</v>
      </c>
      <c r="B670" s="34">
        <v>1398</v>
      </c>
      <c r="C670" s="57">
        <f t="shared" ca="1" si="0"/>
        <v>1422</v>
      </c>
    </row>
    <row r="671" spans="1:3" x14ac:dyDescent="0.25">
      <c r="A671" s="34">
        <v>15949624</v>
      </c>
      <c r="B671" s="34">
        <v>1654</v>
      </c>
      <c r="C671" s="57">
        <f t="shared" ca="1" si="0"/>
        <v>1678</v>
      </c>
    </row>
    <row r="672" spans="1:3" x14ac:dyDescent="0.25">
      <c r="A672" s="34">
        <v>25609838</v>
      </c>
      <c r="B672" s="34">
        <v>1600</v>
      </c>
      <c r="C672" s="57">
        <f t="shared" ca="1" si="0"/>
        <v>1624</v>
      </c>
    </row>
    <row r="673" spans="1:3" x14ac:dyDescent="0.25">
      <c r="A673" s="34">
        <v>15949625</v>
      </c>
      <c r="B673" s="34">
        <v>1762</v>
      </c>
      <c r="C673" s="57">
        <f t="shared" ca="1" si="0"/>
        <v>1786</v>
      </c>
    </row>
    <row r="674" spans="1:3" x14ac:dyDescent="0.25">
      <c r="A674" s="34">
        <v>64032842</v>
      </c>
      <c r="B674" s="34">
        <v>1285</v>
      </c>
      <c r="C674" s="57">
        <f t="shared" ca="1" si="0"/>
        <v>1309</v>
      </c>
    </row>
    <row r="675" spans="1:3" x14ac:dyDescent="0.25">
      <c r="A675" s="34">
        <v>195268441</v>
      </c>
      <c r="B675" s="34">
        <v>619</v>
      </c>
      <c r="C675" s="57">
        <f t="shared" ca="1" si="0"/>
        <v>643</v>
      </c>
    </row>
    <row r="676" spans="1:3" x14ac:dyDescent="0.25">
      <c r="A676" s="34">
        <v>139515827</v>
      </c>
      <c r="B676" s="34">
        <v>983</v>
      </c>
      <c r="C676" s="57">
        <f t="shared" ca="1" si="0"/>
        <v>1007</v>
      </c>
    </row>
    <row r="677" spans="1:3" x14ac:dyDescent="0.25">
      <c r="A677" s="34">
        <v>44588924</v>
      </c>
      <c r="B677" s="34">
        <v>1399</v>
      </c>
      <c r="C677" s="57">
        <f t="shared" ca="1" si="0"/>
        <v>1423</v>
      </c>
    </row>
    <row r="678" spans="1:3" x14ac:dyDescent="0.25">
      <c r="A678" s="34">
        <v>42624133</v>
      </c>
      <c r="B678" s="34">
        <v>1417</v>
      </c>
      <c r="C678" s="57">
        <f t="shared" ca="1" si="0"/>
        <v>1441</v>
      </c>
    </row>
    <row r="679" spans="1:3" x14ac:dyDescent="0.25">
      <c r="A679" s="34">
        <v>16687434</v>
      </c>
      <c r="B679" s="34">
        <v>1736</v>
      </c>
      <c r="C679" s="57">
        <f t="shared" ca="1" si="0"/>
        <v>1760</v>
      </c>
    </row>
    <row r="680" spans="1:3" x14ac:dyDescent="0.25">
      <c r="A680" s="34">
        <v>59161825</v>
      </c>
      <c r="B680" s="34">
        <v>1308</v>
      </c>
      <c r="C680" s="57">
        <f t="shared" ca="1" si="0"/>
        <v>1332</v>
      </c>
    </row>
    <row r="681" spans="1:3" x14ac:dyDescent="0.25">
      <c r="A681" s="34">
        <v>144626237</v>
      </c>
      <c r="B681" s="34">
        <v>931</v>
      </c>
      <c r="C681" s="57">
        <f t="shared" ca="1" si="0"/>
        <v>955</v>
      </c>
    </row>
    <row r="682" spans="1:3" x14ac:dyDescent="0.25">
      <c r="A682" s="34">
        <v>35798055</v>
      </c>
      <c r="B682" s="34">
        <v>1483</v>
      </c>
      <c r="C682" s="57">
        <f t="shared" ca="1" si="0"/>
        <v>1507</v>
      </c>
    </row>
    <row r="683" spans="1:3" x14ac:dyDescent="0.25">
      <c r="A683" s="34">
        <v>386610013</v>
      </c>
      <c r="B683" s="34">
        <v>125</v>
      </c>
      <c r="C683" s="57">
        <f t="shared" ca="1" si="0"/>
        <v>149</v>
      </c>
    </row>
    <row r="684" spans="1:3" x14ac:dyDescent="0.25">
      <c r="A684" s="34">
        <v>46499245</v>
      </c>
      <c r="B684" s="34">
        <v>1385</v>
      </c>
      <c r="C684" s="57">
        <f t="shared" ca="1" si="0"/>
        <v>1409</v>
      </c>
    </row>
    <row r="685" spans="1:3" x14ac:dyDescent="0.25">
      <c r="A685" s="34">
        <v>55893926</v>
      </c>
      <c r="B685" s="34">
        <v>1328</v>
      </c>
      <c r="C685" s="57">
        <f t="shared" ca="1" si="0"/>
        <v>1352</v>
      </c>
    </row>
    <row r="686" spans="1:3" x14ac:dyDescent="0.25">
      <c r="A686" s="34">
        <v>15916950</v>
      </c>
      <c r="B686" s="34">
        <v>1759</v>
      </c>
      <c r="C686" s="57">
        <f t="shared" ca="1" si="0"/>
        <v>1783</v>
      </c>
    </row>
    <row r="687" spans="1:3" x14ac:dyDescent="0.25">
      <c r="A687" s="34">
        <v>45083799</v>
      </c>
      <c r="B687" s="34">
        <v>1396</v>
      </c>
      <c r="C687" s="57">
        <f t="shared" ca="1" si="0"/>
        <v>1420</v>
      </c>
    </row>
    <row r="688" spans="1:3" x14ac:dyDescent="0.25">
      <c r="A688" s="34">
        <v>15420441</v>
      </c>
      <c r="B688" s="34">
        <v>1779</v>
      </c>
      <c r="C688" s="57">
        <f t="shared" ca="1" si="0"/>
        <v>1803</v>
      </c>
    </row>
    <row r="689" spans="1:3" x14ac:dyDescent="0.25">
      <c r="A689" s="34">
        <v>17638199</v>
      </c>
      <c r="B689" s="34">
        <v>1704</v>
      </c>
      <c r="C689" s="57">
        <f t="shared" ca="1" si="0"/>
        <v>1728</v>
      </c>
    </row>
    <row r="690" spans="1:3" x14ac:dyDescent="0.25">
      <c r="A690" s="34">
        <v>139626333</v>
      </c>
      <c r="B690" s="34">
        <v>983</v>
      </c>
      <c r="C690" s="57">
        <f t="shared" ca="1" si="0"/>
        <v>1007</v>
      </c>
    </row>
    <row r="691" spans="1:3" x14ac:dyDescent="0.25">
      <c r="A691" s="34">
        <v>43862580</v>
      </c>
      <c r="B691" s="34">
        <v>1406</v>
      </c>
      <c r="C691" s="57">
        <f t="shared" ca="1" si="0"/>
        <v>1430</v>
      </c>
    </row>
    <row r="692" spans="1:3" x14ac:dyDescent="0.25">
      <c r="A692" s="34">
        <v>15482199</v>
      </c>
      <c r="B692" s="34">
        <v>1771</v>
      </c>
      <c r="C692" s="57">
        <f t="shared" ca="1" si="0"/>
        <v>1795</v>
      </c>
    </row>
    <row r="693" spans="1:3" x14ac:dyDescent="0.25">
      <c r="A693" s="34">
        <v>44744631</v>
      </c>
      <c r="B693" s="34">
        <v>1398</v>
      </c>
      <c r="C693" s="57">
        <f t="shared" ca="1" si="0"/>
        <v>1422</v>
      </c>
    </row>
    <row r="694" spans="1:3" x14ac:dyDescent="0.25">
      <c r="A694" s="34">
        <v>15404268</v>
      </c>
      <c r="B694" s="34">
        <v>1781</v>
      </c>
      <c r="C694" s="57">
        <f t="shared" ca="1" si="0"/>
        <v>1805</v>
      </c>
    </row>
    <row r="695" spans="1:3" x14ac:dyDescent="0.25">
      <c r="A695" s="34">
        <v>42107168</v>
      </c>
      <c r="B695" s="34">
        <v>1420</v>
      </c>
      <c r="C695" s="57">
        <f t="shared" ca="1" si="0"/>
        <v>1444</v>
      </c>
    </row>
    <row r="696" spans="1:3" x14ac:dyDescent="0.25">
      <c r="A696" s="34">
        <v>55552498</v>
      </c>
      <c r="B696" s="34">
        <v>1329</v>
      </c>
      <c r="C696" s="57">
        <f t="shared" ca="1" si="0"/>
        <v>1353</v>
      </c>
    </row>
    <row r="697" spans="1:3" x14ac:dyDescent="0.25">
      <c r="A697" s="34">
        <v>15131647</v>
      </c>
      <c r="B697" s="34">
        <v>1196</v>
      </c>
      <c r="C697" s="57">
        <f t="shared" ca="1" si="0"/>
        <v>1220</v>
      </c>
    </row>
    <row r="698" spans="1:3" x14ac:dyDescent="0.25">
      <c r="A698" s="34">
        <v>64032841</v>
      </c>
      <c r="B698" s="34">
        <v>1285</v>
      </c>
      <c r="C698" s="57">
        <f t="shared" ca="1" si="0"/>
        <v>1309</v>
      </c>
    </row>
    <row r="699" spans="1:3" x14ac:dyDescent="0.25">
      <c r="A699" s="34">
        <v>297283959</v>
      </c>
      <c r="B699" s="34">
        <v>105</v>
      </c>
      <c r="C699" s="57">
        <f t="shared" ca="1" si="0"/>
        <v>129</v>
      </c>
    </row>
    <row r="700" spans="1:3" x14ac:dyDescent="0.25">
      <c r="A700" s="34">
        <v>157910324</v>
      </c>
      <c r="B700" s="34">
        <v>850</v>
      </c>
      <c r="C700" s="57">
        <f t="shared" ca="1" si="0"/>
        <v>874</v>
      </c>
    </row>
    <row r="701" spans="1:3" x14ac:dyDescent="0.25">
      <c r="A701" s="34">
        <v>17638612</v>
      </c>
      <c r="B701" s="34">
        <v>1679</v>
      </c>
      <c r="C701" s="57">
        <f t="shared" ca="1" si="0"/>
        <v>1703</v>
      </c>
    </row>
    <row r="702" spans="1:3" x14ac:dyDescent="0.25">
      <c r="A702" s="34">
        <v>16191993</v>
      </c>
      <c r="B702" s="34">
        <v>1754</v>
      </c>
      <c r="C702" s="57">
        <f t="shared" ca="1" si="0"/>
        <v>1778</v>
      </c>
    </row>
    <row r="703" spans="1:3" x14ac:dyDescent="0.25">
      <c r="A703" s="34">
        <v>26787280</v>
      </c>
      <c r="B703" s="34">
        <v>1553</v>
      </c>
      <c r="C703" s="57">
        <f t="shared" ca="1" si="0"/>
        <v>1577</v>
      </c>
    </row>
    <row r="704" spans="1:3" x14ac:dyDescent="0.25">
      <c r="A704" s="34">
        <v>55615558</v>
      </c>
      <c r="B704" s="34">
        <v>1329</v>
      </c>
      <c r="C704" s="57">
        <f t="shared" ca="1" si="0"/>
        <v>1353</v>
      </c>
    </row>
    <row r="705" spans="1:3" x14ac:dyDescent="0.25">
      <c r="A705" s="34">
        <v>17390250</v>
      </c>
      <c r="B705" s="34">
        <v>1716</v>
      </c>
      <c r="C705" s="57">
        <f t="shared" ca="1" si="0"/>
        <v>1740</v>
      </c>
    </row>
    <row r="706" spans="1:3" x14ac:dyDescent="0.25">
      <c r="A706" s="34">
        <v>15403157</v>
      </c>
      <c r="B706" s="34">
        <v>1756</v>
      </c>
      <c r="C706" s="57">
        <f t="shared" ca="1" si="0"/>
        <v>1780</v>
      </c>
    </row>
    <row r="707" spans="1:3" x14ac:dyDescent="0.25">
      <c r="A707" s="34">
        <v>17638611</v>
      </c>
      <c r="B707" s="34">
        <v>1704</v>
      </c>
      <c r="C707" s="57">
        <f t="shared" ca="1" si="0"/>
        <v>1728</v>
      </c>
    </row>
    <row r="708" spans="1:3" x14ac:dyDescent="0.25">
      <c r="A708" s="34">
        <v>386614924</v>
      </c>
      <c r="B708" s="34">
        <v>125</v>
      </c>
      <c r="C708" s="57">
        <f t="shared" ca="1" si="0"/>
        <v>149</v>
      </c>
    </row>
    <row r="709" spans="1:3" x14ac:dyDescent="0.25">
      <c r="A709" s="34">
        <v>191994403</v>
      </c>
      <c r="B709" s="34">
        <v>630</v>
      </c>
      <c r="C709" s="57">
        <f t="shared" ca="1" si="0"/>
        <v>654</v>
      </c>
    </row>
    <row r="710" spans="1:3" x14ac:dyDescent="0.25">
      <c r="A710" s="34">
        <v>14816018</v>
      </c>
      <c r="B710" s="34">
        <v>1496</v>
      </c>
      <c r="C710" s="57">
        <f t="shared" ca="1" si="0"/>
        <v>1520</v>
      </c>
    </row>
    <row r="711" spans="1:3" x14ac:dyDescent="0.25">
      <c r="A711" s="34">
        <v>17638613</v>
      </c>
      <c r="B711" s="34">
        <v>1704</v>
      </c>
      <c r="C711" s="57">
        <f t="shared" ca="1" si="0"/>
        <v>1728</v>
      </c>
    </row>
    <row r="712" spans="1:3" x14ac:dyDescent="0.25">
      <c r="A712" s="34">
        <v>17638082</v>
      </c>
      <c r="B712" s="34">
        <v>1704</v>
      </c>
      <c r="C712" s="57">
        <f t="shared" ca="1" si="0"/>
        <v>1728</v>
      </c>
    </row>
    <row r="713" spans="1:3" x14ac:dyDescent="0.25">
      <c r="A713" s="34">
        <v>35701921</v>
      </c>
      <c r="B713" s="34">
        <v>1477</v>
      </c>
      <c r="C713" s="57">
        <f t="shared" ca="1" si="0"/>
        <v>1501</v>
      </c>
    </row>
    <row r="714" spans="1:3" x14ac:dyDescent="0.25">
      <c r="A714" s="34">
        <v>45333917</v>
      </c>
      <c r="B714" s="34">
        <v>1393</v>
      </c>
      <c r="C714" s="57">
        <f t="shared" ca="1" si="0"/>
        <v>1417</v>
      </c>
    </row>
    <row r="715" spans="1:3" x14ac:dyDescent="0.25">
      <c r="A715" s="34">
        <v>15968894</v>
      </c>
      <c r="B715" s="34">
        <v>1762</v>
      </c>
      <c r="C715" s="57">
        <f t="shared" ca="1" si="0"/>
        <v>1786</v>
      </c>
    </row>
    <row r="716" spans="1:3" x14ac:dyDescent="0.25">
      <c r="A716" s="34">
        <v>44825002</v>
      </c>
      <c r="B716" s="34">
        <v>1397</v>
      </c>
      <c r="C716" s="57">
        <f t="shared" ca="1" si="0"/>
        <v>1421</v>
      </c>
    </row>
    <row r="717" spans="1:3" x14ac:dyDescent="0.25">
      <c r="A717" s="34">
        <v>65574048</v>
      </c>
      <c r="B717" s="34">
        <v>1273</v>
      </c>
      <c r="C717" s="57">
        <f t="shared" ca="1" si="0"/>
        <v>1297</v>
      </c>
    </row>
    <row r="718" spans="1:3" x14ac:dyDescent="0.25">
      <c r="A718" s="34">
        <v>15445838</v>
      </c>
      <c r="B718" s="34">
        <v>1772</v>
      </c>
      <c r="C718" s="57">
        <f t="shared" ca="1" si="0"/>
        <v>1796</v>
      </c>
    </row>
    <row r="719" spans="1:3" x14ac:dyDescent="0.25">
      <c r="A719" s="34">
        <v>195312055</v>
      </c>
      <c r="B719" s="34">
        <v>619</v>
      </c>
      <c r="C719" s="57">
        <f t="shared" ca="1" si="0"/>
        <v>643</v>
      </c>
    </row>
    <row r="720" spans="1:3" x14ac:dyDescent="0.25">
      <c r="A720" s="34">
        <v>44757568</v>
      </c>
      <c r="B720" s="34">
        <v>1398</v>
      </c>
      <c r="C720" s="57">
        <f t="shared" ca="1" si="0"/>
        <v>1422</v>
      </c>
    </row>
    <row r="721" spans="1:3" x14ac:dyDescent="0.25">
      <c r="A721" s="34">
        <v>35704260</v>
      </c>
      <c r="B721" s="34">
        <v>1477</v>
      </c>
      <c r="C721" s="57">
        <f t="shared" ca="1" si="0"/>
        <v>1501</v>
      </c>
    </row>
    <row r="722" spans="1:3" x14ac:dyDescent="0.25">
      <c r="A722" s="34">
        <v>75561931</v>
      </c>
      <c r="B722" s="34">
        <v>1214</v>
      </c>
      <c r="C722" s="57">
        <f t="shared" ca="1" si="0"/>
        <v>1238</v>
      </c>
    </row>
    <row r="723" spans="1:3" x14ac:dyDescent="0.25">
      <c r="A723" s="34">
        <v>191277149</v>
      </c>
      <c r="B723" s="34">
        <v>634</v>
      </c>
      <c r="C723" s="57">
        <f t="shared" ca="1" si="0"/>
        <v>658</v>
      </c>
    </row>
    <row r="724" spans="1:3" x14ac:dyDescent="0.25">
      <c r="A724" s="34">
        <v>386612588</v>
      </c>
      <c r="B724" s="34">
        <v>125</v>
      </c>
      <c r="C724" s="57">
        <f t="shared" ca="1" si="0"/>
        <v>149</v>
      </c>
    </row>
    <row r="725" spans="1:3" x14ac:dyDescent="0.25">
      <c r="A725" s="34">
        <v>35678606</v>
      </c>
      <c r="B725" s="34">
        <v>1477</v>
      </c>
      <c r="C725" s="57">
        <f t="shared" ca="1" si="0"/>
        <v>1501</v>
      </c>
    </row>
    <row r="726" spans="1:3" x14ac:dyDescent="0.25">
      <c r="A726" s="34">
        <v>25931791</v>
      </c>
      <c r="B726" s="34">
        <v>1592</v>
      </c>
      <c r="C726" s="57">
        <f t="shared" ca="1" si="0"/>
        <v>1616</v>
      </c>
    </row>
    <row r="727" spans="1:3" x14ac:dyDescent="0.25">
      <c r="A727" s="34">
        <v>138768364</v>
      </c>
      <c r="B727" s="34">
        <v>990</v>
      </c>
      <c r="C727" s="57">
        <f t="shared" ca="1" si="0"/>
        <v>1014</v>
      </c>
    </row>
    <row r="728" spans="1:3" x14ac:dyDescent="0.25">
      <c r="A728" s="34">
        <v>21526963</v>
      </c>
      <c r="B728" s="34">
        <v>1623</v>
      </c>
      <c r="C728" s="57">
        <f t="shared" ca="1" si="0"/>
        <v>1647</v>
      </c>
    </row>
    <row r="729" spans="1:3" x14ac:dyDescent="0.25">
      <c r="A729" s="34">
        <v>77244818</v>
      </c>
      <c r="B729" s="34">
        <v>1197</v>
      </c>
      <c r="C729" s="57">
        <f t="shared" ca="1" si="0"/>
        <v>1221</v>
      </c>
    </row>
    <row r="730" spans="1:3" x14ac:dyDescent="0.25">
      <c r="A730" s="34">
        <v>16052123</v>
      </c>
      <c r="B730" s="34">
        <v>1750</v>
      </c>
      <c r="C730" s="57">
        <f t="shared" ca="1" si="0"/>
        <v>1774</v>
      </c>
    </row>
    <row r="731" spans="1:3" x14ac:dyDescent="0.25">
      <c r="A731" s="34">
        <v>35689475</v>
      </c>
      <c r="B731" s="34">
        <v>1477</v>
      </c>
      <c r="C731" s="57">
        <f t="shared" ca="1" si="0"/>
        <v>1501</v>
      </c>
    </row>
    <row r="732" spans="1:3" x14ac:dyDescent="0.25">
      <c r="A732" s="34">
        <v>25720627</v>
      </c>
      <c r="B732" s="34">
        <v>1597</v>
      </c>
      <c r="C732" s="57">
        <f t="shared" ca="1" si="0"/>
        <v>1621</v>
      </c>
    </row>
    <row r="733" spans="1:3" x14ac:dyDescent="0.25">
      <c r="A733" s="34">
        <v>17638081</v>
      </c>
      <c r="B733" s="34">
        <v>1704</v>
      </c>
      <c r="C733" s="57">
        <f t="shared" ca="1" si="0"/>
        <v>1728</v>
      </c>
    </row>
    <row r="734" spans="1:3" x14ac:dyDescent="0.25">
      <c r="A734" s="34">
        <v>75569511</v>
      </c>
      <c r="B734" s="34">
        <v>1214</v>
      </c>
      <c r="C734" s="57">
        <f t="shared" ca="1" si="0"/>
        <v>1238</v>
      </c>
    </row>
    <row r="735" spans="1:3" x14ac:dyDescent="0.25">
      <c r="A735" s="34">
        <v>139567324</v>
      </c>
      <c r="B735" s="34">
        <v>983</v>
      </c>
      <c r="C735" s="57">
        <f t="shared" ca="1" si="0"/>
        <v>1007</v>
      </c>
    </row>
    <row r="736" spans="1:3" x14ac:dyDescent="0.25">
      <c r="A736" s="34">
        <v>48947083</v>
      </c>
      <c r="B736" s="34">
        <v>1368</v>
      </c>
      <c r="C736" s="57">
        <f t="shared" ca="1" si="0"/>
        <v>1392</v>
      </c>
    </row>
    <row r="737" spans="1:3" x14ac:dyDescent="0.25">
      <c r="A737" s="34">
        <v>191287133</v>
      </c>
      <c r="B737" s="34">
        <v>634</v>
      </c>
      <c r="C737" s="57">
        <f t="shared" ca="1" si="0"/>
        <v>658</v>
      </c>
    </row>
    <row r="738" spans="1:3" x14ac:dyDescent="0.25">
      <c r="A738" s="34">
        <v>17638200</v>
      </c>
      <c r="B738" s="34">
        <v>1704</v>
      </c>
      <c r="C738" s="57">
        <f t="shared" ca="1" si="0"/>
        <v>1728</v>
      </c>
    </row>
    <row r="739" spans="1:3" x14ac:dyDescent="0.25">
      <c r="A739" s="34">
        <v>75589906</v>
      </c>
      <c r="B739" s="34">
        <v>1216</v>
      </c>
      <c r="C739" s="57">
        <f t="shared" ca="1" si="0"/>
        <v>1240</v>
      </c>
    </row>
    <row r="740" spans="1:3" x14ac:dyDescent="0.25">
      <c r="A740" s="34">
        <v>15943356</v>
      </c>
      <c r="B740" s="34">
        <v>1762</v>
      </c>
      <c r="C740" s="57">
        <f t="shared" ca="1" si="0"/>
        <v>1786</v>
      </c>
    </row>
    <row r="741" spans="1:3" x14ac:dyDescent="0.25">
      <c r="A741" s="34">
        <v>17390249</v>
      </c>
      <c r="B741" s="34">
        <v>1716</v>
      </c>
      <c r="C741" s="57">
        <f t="shared" ca="1" si="0"/>
        <v>1740</v>
      </c>
    </row>
    <row r="742" spans="1:3" x14ac:dyDescent="0.25">
      <c r="A742" s="34">
        <v>44674863</v>
      </c>
      <c r="B742" s="34">
        <v>1398</v>
      </c>
      <c r="C742" s="57">
        <f t="shared" ca="1" si="0"/>
        <v>1422</v>
      </c>
    </row>
    <row r="743" spans="1:3" x14ac:dyDescent="0.25">
      <c r="A743" s="34">
        <v>17638630</v>
      </c>
      <c r="B743" s="34">
        <v>1694</v>
      </c>
      <c r="C743" s="57">
        <f t="shared" ca="1" si="0"/>
        <v>1718</v>
      </c>
    </row>
    <row r="744" spans="1:3" x14ac:dyDescent="0.25">
      <c r="A744" s="34">
        <v>195308188</v>
      </c>
      <c r="B744" s="34">
        <v>619</v>
      </c>
      <c r="C744" s="57">
        <f t="shared" ca="1" si="0"/>
        <v>643</v>
      </c>
    </row>
    <row r="745" spans="1:3" x14ac:dyDescent="0.25">
      <c r="A745" s="34">
        <v>15420826</v>
      </c>
      <c r="B745" s="34">
        <v>1781</v>
      </c>
      <c r="C745" s="57">
        <f t="shared" ca="1" si="0"/>
        <v>1805</v>
      </c>
    </row>
    <row r="746" spans="1:3" x14ac:dyDescent="0.25">
      <c r="A746" s="34">
        <v>42203451</v>
      </c>
      <c r="B746" s="34">
        <v>1420</v>
      </c>
      <c r="C746" s="57">
        <f t="shared" ca="1" si="0"/>
        <v>1444</v>
      </c>
    </row>
    <row r="747" spans="1:3" x14ac:dyDescent="0.25">
      <c r="A747" s="34">
        <v>113114284</v>
      </c>
      <c r="B747" s="34">
        <v>1129</v>
      </c>
      <c r="C747" s="57">
        <f t="shared" ca="1" si="0"/>
        <v>1153</v>
      </c>
    </row>
    <row r="748" spans="1:3" x14ac:dyDescent="0.25">
      <c r="A748" s="34">
        <v>16080733</v>
      </c>
      <c r="B748" s="34">
        <v>1749</v>
      </c>
      <c r="C748" s="57">
        <f t="shared" ca="1" si="0"/>
        <v>1773</v>
      </c>
    </row>
    <row r="749" spans="1:3" x14ac:dyDescent="0.25">
      <c r="A749" s="34">
        <v>17638268</v>
      </c>
      <c r="B749" s="34">
        <v>1705</v>
      </c>
      <c r="C749" s="57">
        <f t="shared" ca="1" si="0"/>
        <v>1729</v>
      </c>
    </row>
    <row r="750" spans="1:3" x14ac:dyDescent="0.25">
      <c r="A750" s="34">
        <v>15416615</v>
      </c>
      <c r="B750" s="34">
        <v>1780</v>
      </c>
      <c r="C750" s="57">
        <f t="shared" ca="1" si="0"/>
        <v>1804</v>
      </c>
    </row>
    <row r="751" spans="1:3" x14ac:dyDescent="0.25">
      <c r="A751" s="34">
        <v>195309457</v>
      </c>
      <c r="B751" s="34">
        <v>619</v>
      </c>
      <c r="C751" s="57">
        <f t="shared" ca="1" si="0"/>
        <v>643</v>
      </c>
    </row>
    <row r="752" spans="1:3" x14ac:dyDescent="0.25">
      <c r="A752" s="34">
        <v>54388941</v>
      </c>
      <c r="B752" s="34">
        <v>1335</v>
      </c>
      <c r="C752" s="57">
        <f t="shared" ca="1" si="0"/>
        <v>1359</v>
      </c>
    </row>
    <row r="753" spans="1:3" x14ac:dyDescent="0.25">
      <c r="A753" s="34">
        <v>44669279</v>
      </c>
      <c r="B753" s="34">
        <v>1398</v>
      </c>
      <c r="C753" s="57">
        <f t="shared" ca="1" si="0"/>
        <v>1422</v>
      </c>
    </row>
    <row r="754" spans="1:3" x14ac:dyDescent="0.25">
      <c r="A754" s="34">
        <v>15918033</v>
      </c>
      <c r="B754" s="34">
        <v>1759</v>
      </c>
      <c r="C754" s="57">
        <f t="shared" ca="1" si="0"/>
        <v>1783</v>
      </c>
    </row>
    <row r="755" spans="1:3" x14ac:dyDescent="0.25">
      <c r="A755" s="34">
        <v>35802530</v>
      </c>
      <c r="B755" s="34">
        <v>1482</v>
      </c>
      <c r="C755" s="57">
        <f t="shared" ca="1" si="0"/>
        <v>1506</v>
      </c>
    </row>
    <row r="756" spans="1:3" x14ac:dyDescent="0.25">
      <c r="A756" s="34">
        <v>17638197</v>
      </c>
      <c r="B756" s="34">
        <v>1704</v>
      </c>
      <c r="C756" s="57">
        <f t="shared" ca="1" si="0"/>
        <v>1728</v>
      </c>
    </row>
    <row r="757" spans="1:3" x14ac:dyDescent="0.25">
      <c r="A757" s="34">
        <v>15419015</v>
      </c>
      <c r="B757" s="34">
        <v>1773</v>
      </c>
      <c r="C757" s="57">
        <f t="shared" ca="1" si="0"/>
        <v>1797</v>
      </c>
    </row>
    <row r="758" spans="1:3" x14ac:dyDescent="0.25">
      <c r="A758" s="34">
        <v>340608907</v>
      </c>
      <c r="B758" s="34">
        <v>174</v>
      </c>
      <c r="C758" s="57">
        <f t="shared" ca="1" si="0"/>
        <v>198</v>
      </c>
    </row>
    <row r="759" spans="1:3" x14ac:dyDescent="0.25">
      <c r="A759" s="34">
        <v>15403156</v>
      </c>
      <c r="B759" s="34">
        <v>1756</v>
      </c>
      <c r="C759" s="57">
        <f t="shared" ca="1" si="0"/>
        <v>1780</v>
      </c>
    </row>
    <row r="760" spans="1:3" x14ac:dyDescent="0.25">
      <c r="A760" s="34">
        <v>421894097</v>
      </c>
      <c r="B760" s="34">
        <v>53</v>
      </c>
      <c r="C760" s="57">
        <f t="shared" ca="1" si="0"/>
        <v>77</v>
      </c>
    </row>
    <row r="761" spans="1:3" x14ac:dyDescent="0.25">
      <c r="A761" s="34">
        <v>47269536</v>
      </c>
      <c r="B761" s="34">
        <v>1380</v>
      </c>
      <c r="C761" s="57">
        <f t="shared" ca="1" si="0"/>
        <v>1404</v>
      </c>
    </row>
    <row r="762" spans="1:3" x14ac:dyDescent="0.25">
      <c r="A762" s="34">
        <v>15610924</v>
      </c>
      <c r="B762" s="34">
        <v>1773</v>
      </c>
      <c r="C762" s="57">
        <f t="shared" ca="1" si="0"/>
        <v>1797</v>
      </c>
    </row>
    <row r="763" spans="1:3" x14ac:dyDescent="0.25">
      <c r="A763" s="34">
        <v>386652703</v>
      </c>
      <c r="B763" s="34">
        <v>125</v>
      </c>
      <c r="C763" s="57">
        <f t="shared" ca="1" si="0"/>
        <v>149</v>
      </c>
    </row>
    <row r="764" spans="1:3" x14ac:dyDescent="0.25">
      <c r="A764" s="34">
        <v>15646464</v>
      </c>
      <c r="B764" s="34">
        <v>1774</v>
      </c>
      <c r="C764" s="57">
        <f t="shared" ca="1" si="0"/>
        <v>1798</v>
      </c>
    </row>
    <row r="765" spans="1:3" x14ac:dyDescent="0.25">
      <c r="A765" s="34">
        <v>15645410</v>
      </c>
      <c r="B765" s="34">
        <v>1770</v>
      </c>
      <c r="C765" s="57">
        <f t="shared" ca="1" si="0"/>
        <v>1794</v>
      </c>
    </row>
    <row r="766" spans="1:3" x14ac:dyDescent="0.25">
      <c r="A766" s="34">
        <v>77490665</v>
      </c>
      <c r="B766" s="34">
        <v>1204</v>
      </c>
      <c r="C766" s="57">
        <f t="shared" ca="1" si="0"/>
        <v>1228</v>
      </c>
    </row>
    <row r="767" spans="1:3" x14ac:dyDescent="0.25">
      <c r="A767" s="34">
        <v>44733872</v>
      </c>
      <c r="B767" s="34">
        <v>1398</v>
      </c>
      <c r="C767" s="57">
        <f t="shared" ca="1" si="0"/>
        <v>1422</v>
      </c>
    </row>
    <row r="768" spans="1:3" x14ac:dyDescent="0.25">
      <c r="A768" s="34">
        <v>35696776</v>
      </c>
      <c r="B768" s="34">
        <v>1477</v>
      </c>
      <c r="C768" s="57">
        <f t="shared" ca="1" si="0"/>
        <v>1501</v>
      </c>
    </row>
    <row r="769" spans="1:3" x14ac:dyDescent="0.25">
      <c r="A769" s="34">
        <v>16084102</v>
      </c>
      <c r="B769" s="34">
        <v>1750</v>
      </c>
      <c r="C769" s="57">
        <f t="shared" ca="1" si="0"/>
        <v>1774</v>
      </c>
    </row>
    <row r="770" spans="1:3" x14ac:dyDescent="0.25">
      <c r="A770" s="34">
        <v>15171368</v>
      </c>
      <c r="B770" s="34">
        <v>1655</v>
      </c>
      <c r="C770" s="57">
        <f t="shared" ca="1" si="0"/>
        <v>1679</v>
      </c>
    </row>
    <row r="771" spans="1:3" x14ac:dyDescent="0.25">
      <c r="A771" s="34">
        <v>16049607</v>
      </c>
      <c r="B771" s="34">
        <v>1749</v>
      </c>
      <c r="C771" s="57">
        <f t="shared" ca="1" si="0"/>
        <v>1773</v>
      </c>
    </row>
    <row r="772" spans="1:3" x14ac:dyDescent="0.25">
      <c r="A772" s="34">
        <v>27124796</v>
      </c>
      <c r="B772" s="34">
        <v>1574</v>
      </c>
      <c r="C772" s="57">
        <f t="shared" ca="1" si="0"/>
        <v>1598</v>
      </c>
    </row>
    <row r="773" spans="1:3" x14ac:dyDescent="0.25">
      <c r="A773" s="34">
        <v>42107167</v>
      </c>
      <c r="B773" s="34">
        <v>1420</v>
      </c>
      <c r="C773" s="57">
        <f t="shared" ca="1" si="0"/>
        <v>1444</v>
      </c>
    </row>
    <row r="774" spans="1:3" x14ac:dyDescent="0.25">
      <c r="A774" s="34">
        <v>44405866</v>
      </c>
      <c r="B774" s="34">
        <v>1401</v>
      </c>
      <c r="C774" s="57">
        <f t="shared" ca="1" si="0"/>
        <v>1425</v>
      </c>
    </row>
    <row r="775" spans="1:3" x14ac:dyDescent="0.25">
      <c r="A775" s="34">
        <v>21670304</v>
      </c>
      <c r="B775" s="34">
        <v>1617</v>
      </c>
      <c r="C775" s="57">
        <f t="shared" ca="1" si="0"/>
        <v>1641</v>
      </c>
    </row>
    <row r="776" spans="1:3" x14ac:dyDescent="0.25">
      <c r="A776" s="34">
        <v>18568672</v>
      </c>
      <c r="B776" s="34">
        <v>1084</v>
      </c>
      <c r="C776" s="57">
        <f t="shared" ca="1" si="0"/>
        <v>1108</v>
      </c>
    </row>
    <row r="777" spans="1:3" x14ac:dyDescent="0.25">
      <c r="A777" s="34">
        <v>15916353</v>
      </c>
      <c r="B777" s="34">
        <v>1759</v>
      </c>
      <c r="C777" s="57">
        <f t="shared" ca="1" si="0"/>
        <v>1783</v>
      </c>
    </row>
    <row r="778" spans="1:3" x14ac:dyDescent="0.25">
      <c r="A778" s="34">
        <v>44593940</v>
      </c>
      <c r="B778" s="34">
        <v>1399</v>
      </c>
      <c r="C778" s="57">
        <f t="shared" ca="1" si="0"/>
        <v>1423</v>
      </c>
    </row>
    <row r="779" spans="1:3" x14ac:dyDescent="0.25">
      <c r="A779" s="34">
        <v>55550573</v>
      </c>
      <c r="B779" s="34">
        <v>1329</v>
      </c>
      <c r="C779" s="57">
        <f t="shared" ca="1" si="0"/>
        <v>1353</v>
      </c>
    </row>
    <row r="780" spans="1:3" x14ac:dyDescent="0.25">
      <c r="A780" s="34">
        <v>63372485</v>
      </c>
      <c r="B780" s="34">
        <v>1287</v>
      </c>
      <c r="C780" s="57">
        <f t="shared" ca="1" si="0"/>
        <v>1311</v>
      </c>
    </row>
    <row r="781" spans="1:3" x14ac:dyDescent="0.25">
      <c r="A781" s="34">
        <v>35694422</v>
      </c>
      <c r="B781" s="34">
        <v>1477</v>
      </c>
      <c r="C781" s="57">
        <f t="shared" ca="1" si="0"/>
        <v>1501</v>
      </c>
    </row>
    <row r="782" spans="1:3" x14ac:dyDescent="0.25">
      <c r="A782" s="34">
        <v>15171369</v>
      </c>
      <c r="B782" s="34">
        <v>1759</v>
      </c>
      <c r="C782" s="57">
        <f t="shared" ca="1" si="0"/>
        <v>1783</v>
      </c>
    </row>
    <row r="783" spans="1:3" x14ac:dyDescent="0.25">
      <c r="A783" s="34">
        <v>15647886</v>
      </c>
      <c r="B783" s="34">
        <v>1774</v>
      </c>
      <c r="C783" s="57">
        <f t="shared" ca="1" si="0"/>
        <v>1798</v>
      </c>
    </row>
    <row r="784" spans="1:3" x14ac:dyDescent="0.25">
      <c r="A784" s="34">
        <v>43925182</v>
      </c>
      <c r="B784" s="34">
        <v>1405</v>
      </c>
      <c r="C784" s="57">
        <f t="shared" ca="1" si="0"/>
        <v>1429</v>
      </c>
    </row>
    <row r="785" spans="1:3" x14ac:dyDescent="0.25">
      <c r="A785" s="34">
        <v>16074613</v>
      </c>
      <c r="B785" s="34">
        <v>1750</v>
      </c>
      <c r="C785" s="57">
        <f t="shared" ca="1" si="0"/>
        <v>1774</v>
      </c>
    </row>
    <row r="786" spans="1:3" x14ac:dyDescent="0.25">
      <c r="A786" s="34">
        <v>15680754</v>
      </c>
      <c r="B786" s="34">
        <v>1771</v>
      </c>
      <c r="C786" s="57">
        <f t="shared" ca="1" si="0"/>
        <v>1795</v>
      </c>
    </row>
    <row r="787" spans="1:3" x14ac:dyDescent="0.25">
      <c r="A787" s="34">
        <v>386604740</v>
      </c>
      <c r="B787" s="34">
        <v>125</v>
      </c>
      <c r="C787" s="57">
        <f t="shared" ca="1" si="0"/>
        <v>149</v>
      </c>
    </row>
    <row r="788" spans="1:3" x14ac:dyDescent="0.25">
      <c r="A788" s="34">
        <v>16017926</v>
      </c>
      <c r="B788" s="34">
        <v>1665</v>
      </c>
      <c r="C788" s="57">
        <f t="shared" ca="1" si="0"/>
        <v>1689</v>
      </c>
    </row>
    <row r="789" spans="1:3" x14ac:dyDescent="0.25">
      <c r="A789" s="34">
        <v>386647729</v>
      </c>
      <c r="B789" s="34">
        <v>125</v>
      </c>
      <c r="C789" s="57">
        <f t="shared" ca="1" si="0"/>
        <v>149</v>
      </c>
    </row>
    <row r="790" spans="1:3" x14ac:dyDescent="0.25">
      <c r="A790" s="34">
        <v>18935234</v>
      </c>
      <c r="B790" s="34">
        <v>1654</v>
      </c>
      <c r="C790" s="57">
        <f t="shared" ca="1" si="0"/>
        <v>1678</v>
      </c>
    </row>
    <row r="791" spans="1:3" x14ac:dyDescent="0.25">
      <c r="A791" s="34">
        <v>15412790</v>
      </c>
      <c r="B791" s="34">
        <v>1779</v>
      </c>
      <c r="C791" s="57">
        <f t="shared" ca="1" si="0"/>
        <v>1803</v>
      </c>
    </row>
    <row r="792" spans="1:3" x14ac:dyDescent="0.25">
      <c r="A792" s="34">
        <v>55616365</v>
      </c>
      <c r="B792" s="34">
        <v>1329</v>
      </c>
      <c r="C792" s="57">
        <f t="shared" ca="1" si="0"/>
        <v>1353</v>
      </c>
    </row>
    <row r="793" spans="1:3" x14ac:dyDescent="0.25">
      <c r="A793" s="34">
        <v>17638198</v>
      </c>
      <c r="B793" s="34">
        <v>1704</v>
      </c>
      <c r="C793" s="57">
        <f t="shared" ca="1" si="0"/>
        <v>1728</v>
      </c>
    </row>
    <row r="794" spans="1:3" x14ac:dyDescent="0.25">
      <c r="A794" s="34">
        <v>42850189</v>
      </c>
      <c r="B794" s="34">
        <v>1415</v>
      </c>
      <c r="C794" s="57">
        <f t="shared" ca="1" si="0"/>
        <v>1439</v>
      </c>
    </row>
    <row r="795" spans="1:3" x14ac:dyDescent="0.25">
      <c r="A795" s="34">
        <v>386643759</v>
      </c>
      <c r="B795" s="34">
        <v>125</v>
      </c>
      <c r="C795" s="57">
        <f t="shared" ca="1" si="0"/>
        <v>149</v>
      </c>
    </row>
    <row r="796" spans="1:3" x14ac:dyDescent="0.25">
      <c r="A796" s="34">
        <v>63750179</v>
      </c>
      <c r="B796" s="34">
        <v>1286</v>
      </c>
      <c r="C796" s="57">
        <f t="shared" ca="1" si="0"/>
        <v>1310</v>
      </c>
    </row>
    <row r="797" spans="1:3" x14ac:dyDescent="0.25">
      <c r="A797" s="34">
        <v>15407913</v>
      </c>
      <c r="B797" s="34">
        <v>1781</v>
      </c>
      <c r="C797" s="57">
        <f t="shared" ca="1" si="0"/>
        <v>1805</v>
      </c>
    </row>
    <row r="798" spans="1:3" x14ac:dyDescent="0.25">
      <c r="A798" s="34">
        <v>15254300</v>
      </c>
      <c r="B798" s="34">
        <v>1527</v>
      </c>
      <c r="C798" s="57">
        <f t="shared" ca="1" si="0"/>
        <v>1551</v>
      </c>
    </row>
    <row r="799" spans="1:3" x14ac:dyDescent="0.25">
      <c r="A799" s="34">
        <v>16191177</v>
      </c>
      <c r="B799" s="34">
        <v>1713</v>
      </c>
      <c r="C799" s="57">
        <f t="shared" ca="1" si="0"/>
        <v>1737</v>
      </c>
    </row>
    <row r="800" spans="1:3" x14ac:dyDescent="0.25">
      <c r="A800" s="34">
        <v>16049608</v>
      </c>
      <c r="B800" s="34">
        <v>1750</v>
      </c>
      <c r="C800" s="57">
        <f t="shared" ca="1" si="0"/>
        <v>1774</v>
      </c>
    </row>
    <row r="801" spans="1:3" x14ac:dyDescent="0.25">
      <c r="A801" s="34">
        <v>63750180</v>
      </c>
      <c r="B801" s="34">
        <v>1286</v>
      </c>
      <c r="C801" s="57">
        <f t="shared" ca="1" si="0"/>
        <v>1310</v>
      </c>
    </row>
    <row r="802" spans="1:3" x14ac:dyDescent="0.25">
      <c r="A802" s="34">
        <v>17391619</v>
      </c>
      <c r="B802" s="34">
        <v>1716</v>
      </c>
      <c r="C802" s="57">
        <f t="shared" ca="1" si="0"/>
        <v>1740</v>
      </c>
    </row>
    <row r="803" spans="1:3" x14ac:dyDescent="0.25">
      <c r="A803" s="34">
        <v>15417827</v>
      </c>
      <c r="B803" s="34">
        <v>1781</v>
      </c>
      <c r="C803" s="57">
        <f t="shared" ca="1" si="0"/>
        <v>1805</v>
      </c>
    </row>
    <row r="804" spans="1:3" x14ac:dyDescent="0.25">
      <c r="A804" s="34">
        <v>138016544</v>
      </c>
      <c r="B804" s="34">
        <v>936</v>
      </c>
      <c r="C804" s="57">
        <f t="shared" ca="1" si="0"/>
        <v>960</v>
      </c>
    </row>
    <row r="805" spans="1:3" x14ac:dyDescent="0.25">
      <c r="A805" s="34">
        <v>42513022</v>
      </c>
      <c r="B805" s="34">
        <v>1413</v>
      </c>
      <c r="C805" s="57">
        <f t="shared" ca="1" si="0"/>
        <v>1437</v>
      </c>
    </row>
    <row r="806" spans="1:3" x14ac:dyDescent="0.25">
      <c r="A806" s="34">
        <v>15637720</v>
      </c>
      <c r="B806" s="34">
        <v>1772</v>
      </c>
      <c r="C806" s="57">
        <f t="shared" ca="1" si="0"/>
        <v>1796</v>
      </c>
    </row>
    <row r="807" spans="1:3" x14ac:dyDescent="0.25">
      <c r="A807" s="34">
        <v>144701667</v>
      </c>
      <c r="B807" s="34">
        <v>934</v>
      </c>
      <c r="C807" s="57">
        <f t="shared" ca="1" si="0"/>
        <v>958</v>
      </c>
    </row>
    <row r="808" spans="1:3" x14ac:dyDescent="0.25">
      <c r="A808" s="34">
        <v>15644402</v>
      </c>
      <c r="B808" s="34">
        <v>1772</v>
      </c>
      <c r="C808" s="57">
        <f t="shared" ca="1" si="0"/>
        <v>1796</v>
      </c>
    </row>
    <row r="809" spans="1:3" x14ac:dyDescent="0.25">
      <c r="A809" s="34">
        <v>15420969</v>
      </c>
      <c r="B809" s="34">
        <v>1779</v>
      </c>
      <c r="C809" s="57">
        <f t="shared" ca="1" si="0"/>
        <v>1803</v>
      </c>
    </row>
    <row r="810" spans="1:3" x14ac:dyDescent="0.25">
      <c r="A810" s="34">
        <v>15628686</v>
      </c>
      <c r="B810" s="34">
        <v>1772</v>
      </c>
      <c r="C810" s="57">
        <f t="shared" ca="1" si="0"/>
        <v>1796</v>
      </c>
    </row>
    <row r="811" spans="1:3" x14ac:dyDescent="0.25">
      <c r="A811" s="34">
        <v>21675682</v>
      </c>
      <c r="B811" s="34">
        <v>1615</v>
      </c>
      <c r="C811" s="57">
        <f t="shared" ca="1" si="0"/>
        <v>1639</v>
      </c>
    </row>
    <row r="812" spans="1:3" x14ac:dyDescent="0.25">
      <c r="A812" s="34">
        <v>144529248</v>
      </c>
      <c r="B812" s="34">
        <v>933</v>
      </c>
      <c r="C812" s="57">
        <f t="shared" ca="1" si="0"/>
        <v>957</v>
      </c>
    </row>
    <row r="813" spans="1:3" x14ac:dyDescent="0.25">
      <c r="A813" s="34">
        <v>17638610</v>
      </c>
      <c r="B813" s="34">
        <v>1704</v>
      </c>
      <c r="C813" s="57">
        <f t="shared" ca="1" si="0"/>
        <v>1728</v>
      </c>
    </row>
    <row r="814" spans="1:3" x14ac:dyDescent="0.25">
      <c r="A814" s="34">
        <v>44760379</v>
      </c>
      <c r="B814" s="34">
        <v>1398</v>
      </c>
      <c r="C814" s="57">
        <f t="shared" ca="1" si="0"/>
        <v>1422</v>
      </c>
    </row>
    <row r="815" spans="1:3" x14ac:dyDescent="0.25">
      <c r="A815" s="34">
        <v>77490666</v>
      </c>
      <c r="B815" s="34">
        <v>1204</v>
      </c>
      <c r="C815" s="57">
        <f t="shared" ca="1" si="0"/>
        <v>1228</v>
      </c>
    </row>
    <row r="816" spans="1:3" x14ac:dyDescent="0.25">
      <c r="A816" s="34">
        <v>35677199</v>
      </c>
      <c r="B816" s="34">
        <v>1477</v>
      </c>
      <c r="C816" s="57">
        <f t="shared" ca="1" si="0"/>
        <v>1501</v>
      </c>
    </row>
    <row r="817" spans="1:3" x14ac:dyDescent="0.25">
      <c r="A817" s="34">
        <v>113255154</v>
      </c>
      <c r="B817" s="34">
        <v>1131</v>
      </c>
      <c r="C817" s="57">
        <f t="shared" ca="1" si="0"/>
        <v>1155</v>
      </c>
    </row>
    <row r="818" spans="1:3" x14ac:dyDescent="0.25">
      <c r="A818" s="34">
        <v>262412930</v>
      </c>
      <c r="B818" s="34">
        <v>161</v>
      </c>
      <c r="C818" s="57">
        <f t="shared" ca="1" si="0"/>
        <v>185</v>
      </c>
    </row>
    <row r="819" spans="1:3" x14ac:dyDescent="0.25">
      <c r="A819" s="34">
        <v>35668225</v>
      </c>
      <c r="B819" s="34">
        <v>1477</v>
      </c>
      <c r="C819" s="57">
        <f t="shared" ca="1" si="0"/>
        <v>1501</v>
      </c>
    </row>
    <row r="820" spans="1:3" x14ac:dyDescent="0.25">
      <c r="A820" s="34">
        <v>43848448</v>
      </c>
      <c r="B820" s="34">
        <v>1406</v>
      </c>
      <c r="C820" s="57">
        <f t="shared" ca="1" si="0"/>
        <v>1430</v>
      </c>
    </row>
    <row r="821" spans="1:3" x14ac:dyDescent="0.25">
      <c r="A821" s="34">
        <v>43848450</v>
      </c>
      <c r="B821" s="34">
        <v>1406</v>
      </c>
      <c r="C821" s="57">
        <f t="shared" ca="1" si="0"/>
        <v>1430</v>
      </c>
    </row>
    <row r="822" spans="1:3" x14ac:dyDescent="0.25">
      <c r="A822" s="34">
        <v>35901499</v>
      </c>
      <c r="B822" s="34">
        <v>1480</v>
      </c>
      <c r="C822" s="57">
        <f t="shared" ca="1" si="0"/>
        <v>1504</v>
      </c>
    </row>
    <row r="823" spans="1:3" x14ac:dyDescent="0.25">
      <c r="A823" s="34">
        <v>386645265</v>
      </c>
      <c r="B823" s="34">
        <v>125</v>
      </c>
      <c r="C823" s="57">
        <f t="shared" ca="1" si="0"/>
        <v>149</v>
      </c>
    </row>
    <row r="824" spans="1:3" x14ac:dyDescent="0.25">
      <c r="A824" s="34">
        <v>191279324</v>
      </c>
      <c r="B824" s="34">
        <v>634</v>
      </c>
      <c r="C824" s="57">
        <f t="shared" ca="1" si="0"/>
        <v>658</v>
      </c>
    </row>
    <row r="825" spans="1:3" x14ac:dyDescent="0.25">
      <c r="A825" s="34">
        <v>16081852</v>
      </c>
      <c r="B825" s="34">
        <v>1756</v>
      </c>
      <c r="C825" s="57">
        <f t="shared" ca="1" si="0"/>
        <v>1780</v>
      </c>
    </row>
    <row r="826" spans="1:3" x14ac:dyDescent="0.25">
      <c r="A826" s="34">
        <v>14886455</v>
      </c>
      <c r="B826" s="34">
        <v>1781</v>
      </c>
      <c r="C826" s="57">
        <f t="shared" ca="1" si="0"/>
        <v>1805</v>
      </c>
    </row>
    <row r="827" spans="1:3" x14ac:dyDescent="0.25">
      <c r="A827" s="34">
        <v>15414637</v>
      </c>
      <c r="B827" s="34">
        <v>1780</v>
      </c>
      <c r="C827" s="57">
        <f t="shared" ca="1" si="0"/>
        <v>1804</v>
      </c>
    </row>
    <row r="828" spans="1:3" x14ac:dyDescent="0.25">
      <c r="A828" s="34">
        <v>191477929</v>
      </c>
      <c r="B828" s="34">
        <v>633</v>
      </c>
      <c r="C828" s="57">
        <f t="shared" ca="1" si="0"/>
        <v>657</v>
      </c>
    </row>
    <row r="829" spans="1:3" x14ac:dyDescent="0.25">
      <c r="A829" s="34">
        <v>44405865</v>
      </c>
      <c r="B829" s="34">
        <v>1401</v>
      </c>
      <c r="C829" s="57">
        <f t="shared" ca="1" si="0"/>
        <v>1425</v>
      </c>
    </row>
    <row r="830" spans="1:3" x14ac:dyDescent="0.25">
      <c r="A830" s="34">
        <v>33197294</v>
      </c>
      <c r="B830" s="34">
        <v>1515</v>
      </c>
      <c r="C830" s="57">
        <f t="shared" ca="1" si="0"/>
        <v>1539</v>
      </c>
    </row>
    <row r="831" spans="1:3" x14ac:dyDescent="0.25">
      <c r="A831" s="34">
        <v>21506498</v>
      </c>
      <c r="B831" s="34">
        <v>1601</v>
      </c>
      <c r="C831" s="57">
        <f t="shared" ca="1" si="0"/>
        <v>1625</v>
      </c>
    </row>
    <row r="832" spans="1:3" x14ac:dyDescent="0.25">
      <c r="A832" s="34">
        <v>262413778</v>
      </c>
      <c r="B832" s="34">
        <v>161</v>
      </c>
      <c r="C832" s="57">
        <f t="shared" ca="1" si="0"/>
        <v>185</v>
      </c>
    </row>
    <row r="833" spans="1:3" x14ac:dyDescent="0.25">
      <c r="A833" s="34">
        <v>54403802</v>
      </c>
      <c r="B833" s="34">
        <v>1330</v>
      </c>
      <c r="C833" s="57">
        <f t="shared" ca="1" si="0"/>
        <v>1354</v>
      </c>
    </row>
    <row r="834" spans="1:3" x14ac:dyDescent="0.25">
      <c r="A834" s="34">
        <v>35689909</v>
      </c>
      <c r="B834" s="34">
        <v>1477</v>
      </c>
      <c r="C834" s="57">
        <f t="shared" ca="1" si="0"/>
        <v>1501</v>
      </c>
    </row>
    <row r="835" spans="1:3" x14ac:dyDescent="0.25">
      <c r="A835" s="34">
        <v>27128175</v>
      </c>
      <c r="B835" s="34">
        <v>1573</v>
      </c>
      <c r="C835" s="57">
        <f t="shared" ca="1" si="0"/>
        <v>1597</v>
      </c>
    </row>
    <row r="836" spans="1:3" x14ac:dyDescent="0.25">
      <c r="A836" s="34">
        <v>144534081</v>
      </c>
      <c r="B836" s="34">
        <v>920</v>
      </c>
      <c r="C836" s="57">
        <f t="shared" ca="1" si="0"/>
        <v>944</v>
      </c>
    </row>
    <row r="837" spans="1:3" x14ac:dyDescent="0.25">
      <c r="A837" s="34">
        <v>35434077</v>
      </c>
      <c r="B837" s="34">
        <v>1484</v>
      </c>
      <c r="C837" s="57">
        <f t="shared" ca="1" si="0"/>
        <v>1508</v>
      </c>
    </row>
    <row r="838" spans="1:3" x14ac:dyDescent="0.25">
      <c r="A838" s="34">
        <v>191495707</v>
      </c>
      <c r="B838" s="34">
        <v>633</v>
      </c>
      <c r="C838" s="57">
        <f t="shared" ca="1" si="0"/>
        <v>657</v>
      </c>
    </row>
    <row r="839" spans="1:3" x14ac:dyDescent="0.25">
      <c r="A839" s="34">
        <v>16038617</v>
      </c>
      <c r="B839" s="34">
        <v>1750</v>
      </c>
      <c r="C839" s="57">
        <f t="shared" ca="1" si="0"/>
        <v>1774</v>
      </c>
    </row>
    <row r="840" spans="1:3" x14ac:dyDescent="0.25">
      <c r="A840" s="34">
        <v>191996722</v>
      </c>
      <c r="B840" s="34">
        <v>630</v>
      </c>
      <c r="C840" s="57">
        <f t="shared" ca="1" si="0"/>
        <v>654</v>
      </c>
    </row>
    <row r="841" spans="1:3" x14ac:dyDescent="0.25">
      <c r="A841" s="34">
        <v>44760378</v>
      </c>
      <c r="B841" s="34">
        <v>1398</v>
      </c>
      <c r="C841" s="57">
        <f t="shared" ca="1" si="0"/>
        <v>1422</v>
      </c>
    </row>
    <row r="842" spans="1:3" x14ac:dyDescent="0.25">
      <c r="A842" s="34">
        <v>16687430</v>
      </c>
      <c r="B842" s="34">
        <v>1736</v>
      </c>
      <c r="C842" s="57">
        <f t="shared" ca="1" si="0"/>
        <v>1760</v>
      </c>
    </row>
    <row r="843" spans="1:3" x14ac:dyDescent="0.25">
      <c r="A843" s="34">
        <v>17390247</v>
      </c>
      <c r="B843" s="34">
        <v>1716</v>
      </c>
      <c r="C843" s="57">
        <f t="shared" ca="1" si="0"/>
        <v>1740</v>
      </c>
    </row>
    <row r="844" spans="1:3" x14ac:dyDescent="0.25">
      <c r="A844" s="34">
        <v>44652688</v>
      </c>
      <c r="B844" s="34">
        <v>1399</v>
      </c>
      <c r="C844" s="57">
        <f t="shared" ca="1" si="0"/>
        <v>1423</v>
      </c>
    </row>
    <row r="845" spans="1:3" x14ac:dyDescent="0.25">
      <c r="A845" s="34">
        <v>45330037</v>
      </c>
      <c r="B845" s="34">
        <v>1393</v>
      </c>
      <c r="C845" s="57">
        <f t="shared" ca="1" si="0"/>
        <v>1417</v>
      </c>
    </row>
    <row r="846" spans="1:3" x14ac:dyDescent="0.25">
      <c r="A846" s="34">
        <v>16041407</v>
      </c>
      <c r="B846" s="34">
        <v>1750</v>
      </c>
      <c r="C846" s="57">
        <f t="shared" ca="1" si="0"/>
        <v>1774</v>
      </c>
    </row>
    <row r="847" spans="1:3" x14ac:dyDescent="0.25">
      <c r="A847" s="34">
        <v>54391266</v>
      </c>
      <c r="B847" s="34">
        <v>1323</v>
      </c>
      <c r="C847" s="57">
        <f t="shared" ca="1" si="0"/>
        <v>1347</v>
      </c>
    </row>
    <row r="848" spans="1:3" x14ac:dyDescent="0.25">
      <c r="A848" s="34">
        <v>48396292</v>
      </c>
      <c r="B848" s="34">
        <v>1372</v>
      </c>
      <c r="C848" s="57">
        <f t="shared" ca="1" si="0"/>
        <v>1396</v>
      </c>
    </row>
    <row r="849" spans="1:3" x14ac:dyDescent="0.25">
      <c r="A849" s="34">
        <v>21116830</v>
      </c>
      <c r="B849" s="34">
        <v>1152</v>
      </c>
      <c r="C849" s="57">
        <f t="shared" ca="1" si="0"/>
        <v>1176</v>
      </c>
    </row>
    <row r="850" spans="1:3" x14ac:dyDescent="0.25">
      <c r="A850" s="34">
        <v>386618127</v>
      </c>
      <c r="B850" s="34">
        <v>125</v>
      </c>
      <c r="C850" s="57">
        <f t="shared" ca="1" si="0"/>
        <v>149</v>
      </c>
    </row>
    <row r="851" spans="1:3" x14ac:dyDescent="0.25">
      <c r="A851" s="34">
        <v>35912938</v>
      </c>
      <c r="B851" s="34">
        <v>1481</v>
      </c>
      <c r="C851" s="57">
        <f t="shared" ca="1" si="0"/>
        <v>1505</v>
      </c>
    </row>
    <row r="852" spans="1:3" x14ac:dyDescent="0.25">
      <c r="A852" s="34">
        <v>35664462</v>
      </c>
      <c r="B852" s="34">
        <v>1477</v>
      </c>
      <c r="C852" s="57">
        <f t="shared" ca="1" si="0"/>
        <v>1501</v>
      </c>
    </row>
    <row r="853" spans="1:3" x14ac:dyDescent="0.25">
      <c r="A853" s="34">
        <v>15632265</v>
      </c>
      <c r="B853" s="34">
        <v>1774</v>
      </c>
      <c r="C853" s="57">
        <f t="shared" ca="1" si="0"/>
        <v>1798</v>
      </c>
    </row>
    <row r="854" spans="1:3" x14ac:dyDescent="0.25">
      <c r="A854" s="34">
        <v>47665394</v>
      </c>
      <c r="B854" s="34">
        <v>1375</v>
      </c>
      <c r="C854" s="57">
        <f t="shared" ca="1" si="0"/>
        <v>1399</v>
      </c>
    </row>
    <row r="855" spans="1:3" x14ac:dyDescent="0.25">
      <c r="A855" s="34">
        <v>26141939</v>
      </c>
      <c r="B855" s="34">
        <v>1590</v>
      </c>
      <c r="C855" s="57">
        <f t="shared" ca="1" si="0"/>
        <v>1614</v>
      </c>
    </row>
    <row r="856" spans="1:3" x14ac:dyDescent="0.25">
      <c r="A856" s="34">
        <v>27931820</v>
      </c>
      <c r="B856" s="34">
        <v>1520</v>
      </c>
      <c r="C856" s="57">
        <f t="shared" ca="1" si="0"/>
        <v>1544</v>
      </c>
    </row>
    <row r="857" spans="1:3" x14ac:dyDescent="0.25">
      <c r="A857" s="34">
        <v>45274167</v>
      </c>
      <c r="B857" s="34">
        <v>1394</v>
      </c>
      <c r="C857" s="57">
        <f t="shared" ca="1" si="0"/>
        <v>1418</v>
      </c>
    </row>
    <row r="858" spans="1:3" x14ac:dyDescent="0.25">
      <c r="A858" s="34">
        <v>139623028</v>
      </c>
      <c r="B858" s="34">
        <v>983</v>
      </c>
      <c r="C858" s="57">
        <f t="shared" ca="1" si="0"/>
        <v>1007</v>
      </c>
    </row>
    <row r="859" spans="1:3" x14ac:dyDescent="0.25">
      <c r="A859" s="34">
        <v>15416942</v>
      </c>
      <c r="B859" s="34">
        <v>1779</v>
      </c>
      <c r="C859" s="57">
        <f t="shared" ca="1" si="0"/>
        <v>1803</v>
      </c>
    </row>
    <row r="860" spans="1:3" x14ac:dyDescent="0.25">
      <c r="A860" s="34">
        <v>35798052</v>
      </c>
      <c r="B860" s="34">
        <v>1483</v>
      </c>
      <c r="C860" s="57">
        <f t="shared" ca="1" si="0"/>
        <v>1507</v>
      </c>
    </row>
    <row r="861" spans="1:3" x14ac:dyDescent="0.25">
      <c r="A861" s="34">
        <v>14975835</v>
      </c>
      <c r="B861" s="34">
        <v>1798</v>
      </c>
      <c r="C861" s="57">
        <f t="shared" ca="1" si="0"/>
        <v>1822</v>
      </c>
    </row>
    <row r="862" spans="1:3" x14ac:dyDescent="0.25">
      <c r="A862" s="34">
        <v>15632264</v>
      </c>
      <c r="B862" s="34">
        <v>1774</v>
      </c>
      <c r="C862" s="57">
        <f t="shared" ca="1" si="0"/>
        <v>1798</v>
      </c>
    </row>
    <row r="863" spans="1:3" x14ac:dyDescent="0.25">
      <c r="A863" s="34">
        <v>15970109</v>
      </c>
      <c r="B863" s="34">
        <v>1760</v>
      </c>
      <c r="C863" s="57">
        <f t="shared" ca="1" si="0"/>
        <v>1784</v>
      </c>
    </row>
    <row r="864" spans="1:3" x14ac:dyDescent="0.25">
      <c r="A864" s="34">
        <v>14976198</v>
      </c>
      <c r="B864" s="34">
        <v>1799</v>
      </c>
      <c r="C864" s="57">
        <f t="shared" ca="1" si="0"/>
        <v>1823</v>
      </c>
    </row>
    <row r="865" spans="1:3" x14ac:dyDescent="0.25">
      <c r="A865" s="34">
        <v>191285500</v>
      </c>
      <c r="B865" s="34">
        <v>634</v>
      </c>
      <c r="C865" s="57">
        <f t="shared" ca="1" si="0"/>
        <v>658</v>
      </c>
    </row>
    <row r="866" spans="1:3" x14ac:dyDescent="0.25">
      <c r="A866" s="34">
        <v>195286647</v>
      </c>
      <c r="B866" s="34">
        <v>619</v>
      </c>
      <c r="C866" s="57">
        <f t="shared" ca="1" si="0"/>
        <v>643</v>
      </c>
    </row>
    <row r="867" spans="1:3" x14ac:dyDescent="0.25">
      <c r="A867" s="34">
        <v>15914698</v>
      </c>
      <c r="B867" s="34">
        <v>1759</v>
      </c>
      <c r="C867" s="57">
        <f t="shared" ca="1" si="0"/>
        <v>1783</v>
      </c>
    </row>
    <row r="868" spans="1:3" x14ac:dyDescent="0.25">
      <c r="A868" s="34">
        <v>63753810</v>
      </c>
      <c r="B868" s="34">
        <v>1286</v>
      </c>
      <c r="C868" s="57">
        <f t="shared" ca="1" si="0"/>
        <v>1310</v>
      </c>
    </row>
    <row r="869" spans="1:3" x14ac:dyDescent="0.25">
      <c r="A869" s="34">
        <v>15640002</v>
      </c>
      <c r="B869" s="34">
        <v>1772</v>
      </c>
      <c r="C869" s="57">
        <f t="shared" ca="1" si="0"/>
        <v>1796</v>
      </c>
    </row>
    <row r="870" spans="1:3" x14ac:dyDescent="0.25">
      <c r="A870" s="34">
        <v>38017095</v>
      </c>
      <c r="B870" s="34">
        <v>1453</v>
      </c>
      <c r="C870" s="57">
        <f t="shared" ca="1" si="0"/>
        <v>1477</v>
      </c>
    </row>
    <row r="871" spans="1:3" x14ac:dyDescent="0.25">
      <c r="A871" s="34">
        <v>35798053</v>
      </c>
      <c r="B871" s="34">
        <v>1483</v>
      </c>
      <c r="C871" s="57">
        <f t="shared" ca="1" si="0"/>
        <v>1507</v>
      </c>
    </row>
    <row r="872" spans="1:3" x14ac:dyDescent="0.25">
      <c r="A872" s="34">
        <v>113271954</v>
      </c>
      <c r="B872" s="34">
        <v>1126</v>
      </c>
      <c r="C872" s="57">
        <f t="shared" ca="1" si="0"/>
        <v>1150</v>
      </c>
    </row>
    <row r="873" spans="1:3" x14ac:dyDescent="0.25">
      <c r="A873" s="34">
        <v>15345560</v>
      </c>
      <c r="B873" s="34">
        <v>1784</v>
      </c>
      <c r="C873" s="57">
        <f t="shared" ca="1" si="0"/>
        <v>1808</v>
      </c>
    </row>
    <row r="874" spans="1:3" x14ac:dyDescent="0.25">
      <c r="A874" s="34">
        <v>148954640</v>
      </c>
      <c r="B874" s="34">
        <v>903</v>
      </c>
      <c r="C874" s="57">
        <f t="shared" ca="1" si="0"/>
        <v>927</v>
      </c>
    </row>
    <row r="875" spans="1:3" x14ac:dyDescent="0.25">
      <c r="A875" s="34">
        <v>16246940</v>
      </c>
      <c r="B875" s="34">
        <v>1753</v>
      </c>
      <c r="C875" s="57">
        <f t="shared" ca="1" si="0"/>
        <v>1777</v>
      </c>
    </row>
    <row r="876" spans="1:3" x14ac:dyDescent="0.25">
      <c r="A876" s="34">
        <v>15417491</v>
      </c>
      <c r="B876" s="34">
        <v>1779</v>
      </c>
      <c r="C876" s="57">
        <f t="shared" ca="1" si="0"/>
        <v>1803</v>
      </c>
    </row>
    <row r="877" spans="1:3" x14ac:dyDescent="0.25">
      <c r="A877" s="34">
        <v>17390248</v>
      </c>
      <c r="B877" s="34">
        <v>1716</v>
      </c>
      <c r="C877" s="57">
        <f t="shared" ca="1" si="0"/>
        <v>1740</v>
      </c>
    </row>
    <row r="878" spans="1:3" x14ac:dyDescent="0.25">
      <c r="A878" s="34">
        <v>15171372</v>
      </c>
      <c r="B878" s="34">
        <v>1759</v>
      </c>
      <c r="C878" s="57">
        <f t="shared" ca="1" si="0"/>
        <v>1783</v>
      </c>
    </row>
    <row r="879" spans="1:3" x14ac:dyDescent="0.25">
      <c r="A879" s="34">
        <v>14975655</v>
      </c>
      <c r="B879" s="34">
        <v>1798</v>
      </c>
      <c r="C879" s="57">
        <f t="shared" ca="1" si="0"/>
        <v>1822</v>
      </c>
    </row>
    <row r="880" spans="1:3" x14ac:dyDescent="0.25">
      <c r="A880" s="34">
        <v>144657794</v>
      </c>
      <c r="B880" s="34">
        <v>934</v>
      </c>
      <c r="C880" s="57">
        <f t="shared" ca="1" si="0"/>
        <v>958</v>
      </c>
    </row>
    <row r="881" spans="1:3" x14ac:dyDescent="0.25">
      <c r="A881" s="34">
        <v>44655269</v>
      </c>
      <c r="B881" s="34">
        <v>1398</v>
      </c>
      <c r="C881" s="57">
        <f t="shared" ca="1" si="0"/>
        <v>1422</v>
      </c>
    </row>
    <row r="882" spans="1:3" x14ac:dyDescent="0.25">
      <c r="A882" s="34">
        <v>50010573</v>
      </c>
      <c r="B882" s="34">
        <v>1361</v>
      </c>
      <c r="C882" s="57">
        <f t="shared" ca="1" si="0"/>
        <v>1385</v>
      </c>
    </row>
    <row r="883" spans="1:3" x14ac:dyDescent="0.25">
      <c r="A883" s="34">
        <v>63750178</v>
      </c>
      <c r="B883" s="34">
        <v>1286</v>
      </c>
      <c r="C883" s="57">
        <f t="shared" ca="1" si="0"/>
        <v>1310</v>
      </c>
    </row>
    <row r="884" spans="1:3" x14ac:dyDescent="0.25">
      <c r="A884" s="34">
        <v>138785550</v>
      </c>
      <c r="B884" s="34">
        <v>991</v>
      </c>
      <c r="C884" s="57">
        <f t="shared" ca="1" si="0"/>
        <v>1015</v>
      </c>
    </row>
    <row r="885" spans="1:3" x14ac:dyDescent="0.25">
      <c r="A885" s="34">
        <v>19437342</v>
      </c>
      <c r="B885" s="34">
        <v>1637</v>
      </c>
      <c r="C885" s="57">
        <f t="shared" ca="1" si="0"/>
        <v>1661</v>
      </c>
    </row>
    <row r="886" spans="1:3" x14ac:dyDescent="0.25">
      <c r="A886" s="34">
        <v>15403155</v>
      </c>
      <c r="B886" s="34">
        <v>1756</v>
      </c>
      <c r="C886" s="57">
        <f t="shared" ca="1" si="0"/>
        <v>1780</v>
      </c>
    </row>
    <row r="887" spans="1:3" x14ac:dyDescent="0.25">
      <c r="A887" s="34">
        <v>15413744</v>
      </c>
      <c r="B887" s="34">
        <v>1773</v>
      </c>
      <c r="C887" s="57">
        <f t="shared" ca="1" si="0"/>
        <v>1797</v>
      </c>
    </row>
    <row r="888" spans="1:3" x14ac:dyDescent="0.25">
      <c r="A888" s="34">
        <v>82379064</v>
      </c>
      <c r="B888" s="34">
        <v>1186</v>
      </c>
      <c r="C888" s="57">
        <f t="shared" ca="1" si="0"/>
        <v>1210</v>
      </c>
    </row>
    <row r="889" spans="1:3" x14ac:dyDescent="0.25">
      <c r="A889" s="34">
        <v>386618630</v>
      </c>
      <c r="B889" s="34">
        <v>125</v>
      </c>
      <c r="C889" s="57">
        <f t="shared" ca="1" si="0"/>
        <v>149</v>
      </c>
    </row>
    <row r="890" spans="1:3" x14ac:dyDescent="0.25">
      <c r="A890" s="34">
        <v>41914925</v>
      </c>
      <c r="B890" s="34">
        <v>1422</v>
      </c>
      <c r="C890" s="57">
        <f t="shared" ca="1" si="0"/>
        <v>1446</v>
      </c>
    </row>
    <row r="891" spans="1:3" x14ac:dyDescent="0.25">
      <c r="A891" s="34">
        <v>15345727</v>
      </c>
      <c r="B891" s="34">
        <v>1784</v>
      </c>
      <c r="C891" s="57">
        <f t="shared" ca="1" si="0"/>
        <v>1808</v>
      </c>
    </row>
    <row r="892" spans="1:3" x14ac:dyDescent="0.25">
      <c r="A892" s="34">
        <v>113263125</v>
      </c>
      <c r="B892" s="34">
        <v>1126</v>
      </c>
      <c r="C892" s="57">
        <f t="shared" ca="1" si="0"/>
        <v>1150</v>
      </c>
    </row>
    <row r="893" spans="1:3" x14ac:dyDescent="0.25">
      <c r="A893" s="34">
        <v>35798054</v>
      </c>
      <c r="B893" s="34">
        <v>1483</v>
      </c>
      <c r="C893" s="57">
        <f t="shared" ca="1" si="0"/>
        <v>1507</v>
      </c>
    </row>
    <row r="894" spans="1:3" x14ac:dyDescent="0.25">
      <c r="A894" s="34">
        <v>15403153</v>
      </c>
      <c r="B894" s="34">
        <v>1756</v>
      </c>
      <c r="C894" s="57">
        <f t="shared" ca="1" si="0"/>
        <v>1780</v>
      </c>
    </row>
    <row r="895" spans="1:3" x14ac:dyDescent="0.25">
      <c r="A895" s="34">
        <v>113275523</v>
      </c>
      <c r="B895" s="34">
        <v>1131</v>
      </c>
      <c r="C895" s="57">
        <f t="shared" ca="1" si="0"/>
        <v>1155</v>
      </c>
    </row>
    <row r="896" spans="1:3" x14ac:dyDescent="0.25">
      <c r="A896" s="34">
        <v>43848446</v>
      </c>
      <c r="B896" s="34">
        <v>1406</v>
      </c>
      <c r="C896" s="57">
        <f t="shared" ca="1" si="0"/>
        <v>1430</v>
      </c>
    </row>
    <row r="897" spans="1:3" x14ac:dyDescent="0.25">
      <c r="A897" s="34">
        <v>181159572</v>
      </c>
      <c r="B897" s="34">
        <v>678</v>
      </c>
      <c r="C897" s="57">
        <f t="shared" ca="1" si="0"/>
        <v>702</v>
      </c>
    </row>
    <row r="898" spans="1:3" x14ac:dyDescent="0.25">
      <c r="A898" s="34">
        <v>197256813</v>
      </c>
      <c r="B898" s="34">
        <v>608</v>
      </c>
      <c r="C898" s="57">
        <f t="shared" ca="1" si="0"/>
        <v>632</v>
      </c>
    </row>
    <row r="899" spans="1:3" x14ac:dyDescent="0.25">
      <c r="A899" s="34">
        <v>399631072</v>
      </c>
      <c r="B899" s="34">
        <v>116</v>
      </c>
      <c r="C899" s="57">
        <f t="shared" ca="1" si="0"/>
        <v>140</v>
      </c>
    </row>
    <row r="900" spans="1:3" x14ac:dyDescent="0.25">
      <c r="A900" s="34">
        <v>300904125</v>
      </c>
      <c r="B900" s="34">
        <v>248</v>
      </c>
      <c r="C900" s="57">
        <f t="shared" ca="1" si="0"/>
        <v>272</v>
      </c>
    </row>
    <row r="901" spans="1:3" x14ac:dyDescent="0.25">
      <c r="A901" s="34">
        <v>86180716</v>
      </c>
      <c r="B901" s="34">
        <v>1173</v>
      </c>
      <c r="C901" s="57">
        <f t="shared" ca="1" si="0"/>
        <v>1197</v>
      </c>
    </row>
    <row r="902" spans="1:3" x14ac:dyDescent="0.25">
      <c r="A902" s="34">
        <v>85949780</v>
      </c>
      <c r="B902" s="34">
        <v>1174</v>
      </c>
      <c r="C902" s="57">
        <f t="shared" ca="1" si="0"/>
        <v>1198</v>
      </c>
    </row>
    <row r="903" spans="1:3" x14ac:dyDescent="0.25">
      <c r="A903" s="34">
        <v>273500080</v>
      </c>
      <c r="B903" s="34">
        <v>296</v>
      </c>
      <c r="C903" s="57">
        <f t="shared" ca="1" si="0"/>
        <v>320</v>
      </c>
    </row>
    <row r="904" spans="1:3" x14ac:dyDescent="0.25">
      <c r="A904" s="34">
        <v>190882936</v>
      </c>
      <c r="B904" s="34">
        <v>634</v>
      </c>
      <c r="C904" s="57">
        <f t="shared" ca="1" si="0"/>
        <v>658</v>
      </c>
    </row>
    <row r="905" spans="1:3" x14ac:dyDescent="0.25">
      <c r="A905" s="34">
        <v>246638184</v>
      </c>
      <c r="B905" s="34">
        <v>382</v>
      </c>
      <c r="C905" s="57">
        <f t="shared" ca="1" si="0"/>
        <v>406</v>
      </c>
    </row>
    <row r="906" spans="1:3" x14ac:dyDescent="0.25">
      <c r="A906" s="34">
        <v>273514132</v>
      </c>
      <c r="B906" s="34">
        <v>296</v>
      </c>
      <c r="C906" s="57">
        <f t="shared" ca="1" si="0"/>
        <v>320</v>
      </c>
    </row>
    <row r="907" spans="1:3" x14ac:dyDescent="0.25">
      <c r="A907" s="34">
        <v>403330100</v>
      </c>
      <c r="B907" s="34">
        <v>110</v>
      </c>
      <c r="C907" s="57">
        <f t="shared" ca="1" si="0"/>
        <v>134</v>
      </c>
    </row>
    <row r="908" spans="1:3" x14ac:dyDescent="0.25">
      <c r="A908" s="34">
        <v>30561101</v>
      </c>
      <c r="B908" s="34">
        <v>1532</v>
      </c>
      <c r="C908" s="57">
        <f t="shared" ca="1" si="0"/>
        <v>1556</v>
      </c>
    </row>
    <row r="909" spans="1:3" x14ac:dyDescent="0.25">
      <c r="A909" s="34">
        <v>197891321</v>
      </c>
      <c r="B909" s="34">
        <v>602</v>
      </c>
      <c r="C909" s="57">
        <f t="shared" ca="1" si="0"/>
        <v>626</v>
      </c>
    </row>
    <row r="910" spans="1:3" x14ac:dyDescent="0.25">
      <c r="A910" s="34">
        <v>30593662</v>
      </c>
      <c r="B910" s="34">
        <v>1532</v>
      </c>
      <c r="C910" s="57">
        <f t="shared" ca="1" si="0"/>
        <v>1556</v>
      </c>
    </row>
    <row r="911" spans="1:3" x14ac:dyDescent="0.25">
      <c r="A911" s="34">
        <v>273529918</v>
      </c>
      <c r="B911" s="34">
        <v>288</v>
      </c>
      <c r="C911" s="57">
        <f t="shared" ca="1" si="0"/>
        <v>312</v>
      </c>
    </row>
    <row r="912" spans="1:3" x14ac:dyDescent="0.25">
      <c r="A912" s="34">
        <v>277034230</v>
      </c>
      <c r="B912" s="34">
        <v>287</v>
      </c>
      <c r="C912" s="57">
        <f t="shared" ca="1" si="0"/>
        <v>311</v>
      </c>
    </row>
    <row r="913" spans="1:3" x14ac:dyDescent="0.25">
      <c r="A913" s="34">
        <v>299571660</v>
      </c>
      <c r="B913" s="34">
        <v>245</v>
      </c>
      <c r="C913" s="57">
        <f t="shared" ca="1" si="0"/>
        <v>269</v>
      </c>
    </row>
    <row r="914" spans="1:3" x14ac:dyDescent="0.25">
      <c r="A914" s="34">
        <v>303764491</v>
      </c>
      <c r="B914" s="34">
        <v>242</v>
      </c>
      <c r="C914" s="57">
        <f t="shared" ca="1" si="0"/>
        <v>266</v>
      </c>
    </row>
    <row r="915" spans="1:3" x14ac:dyDescent="0.25">
      <c r="A915" s="34">
        <v>30590270</v>
      </c>
      <c r="B915" s="34">
        <v>1532</v>
      </c>
      <c r="C915" s="57">
        <f t="shared" ca="1" si="0"/>
        <v>1556</v>
      </c>
    </row>
    <row r="916" spans="1:3" x14ac:dyDescent="0.25">
      <c r="A916" s="34">
        <v>316801438</v>
      </c>
      <c r="B916" s="34">
        <v>201</v>
      </c>
      <c r="C916" s="57">
        <f t="shared" ca="1" si="0"/>
        <v>225</v>
      </c>
    </row>
    <row r="917" spans="1:3" x14ac:dyDescent="0.25">
      <c r="A917" s="34">
        <v>403339705</v>
      </c>
      <c r="B917" s="34">
        <v>111</v>
      </c>
      <c r="C917" s="57">
        <f t="shared" ca="1" si="0"/>
        <v>135</v>
      </c>
    </row>
    <row r="918" spans="1:3" x14ac:dyDescent="0.25">
      <c r="A918" s="34">
        <v>171768570</v>
      </c>
      <c r="B918" s="34">
        <v>735</v>
      </c>
      <c r="C918" s="57">
        <f t="shared" ca="1" si="0"/>
        <v>759</v>
      </c>
    </row>
    <row r="919" spans="1:3" x14ac:dyDescent="0.25">
      <c r="A919" s="34">
        <v>273508707</v>
      </c>
      <c r="B919" s="34">
        <v>296</v>
      </c>
      <c r="C919" s="57">
        <f t="shared" ca="1" si="0"/>
        <v>320</v>
      </c>
    </row>
    <row r="920" spans="1:3" x14ac:dyDescent="0.25">
      <c r="A920" s="34">
        <v>152155977</v>
      </c>
      <c r="B920" s="34">
        <v>882</v>
      </c>
      <c r="C920" s="57">
        <f t="shared" ca="1" si="0"/>
        <v>906</v>
      </c>
    </row>
    <row r="921" spans="1:3" x14ac:dyDescent="0.25">
      <c r="A921" s="34">
        <v>30969871</v>
      </c>
      <c r="B921" s="34">
        <v>1532</v>
      </c>
      <c r="C921" s="57">
        <f t="shared" ca="1" si="0"/>
        <v>1556</v>
      </c>
    </row>
    <row r="922" spans="1:3" x14ac:dyDescent="0.25">
      <c r="A922" s="34">
        <v>303442333</v>
      </c>
      <c r="B922" s="34">
        <v>239</v>
      </c>
      <c r="C922" s="57">
        <f t="shared" ca="1" si="0"/>
        <v>263</v>
      </c>
    </row>
    <row r="923" spans="1:3" x14ac:dyDescent="0.25">
      <c r="A923" s="34">
        <v>303765114</v>
      </c>
      <c r="B923" s="34">
        <v>242</v>
      </c>
      <c r="C923" s="57">
        <f t="shared" ca="1" si="0"/>
        <v>266</v>
      </c>
    </row>
    <row r="924" spans="1:3" x14ac:dyDescent="0.25">
      <c r="A924" s="34">
        <v>299561922</v>
      </c>
      <c r="B924" s="34">
        <v>245</v>
      </c>
      <c r="C924" s="57">
        <f t="shared" ca="1" si="0"/>
        <v>269</v>
      </c>
    </row>
    <row r="925" spans="1:3" x14ac:dyDescent="0.25">
      <c r="A925" s="34">
        <v>399655167</v>
      </c>
      <c r="B925" s="34">
        <v>115</v>
      </c>
      <c r="C925" s="57">
        <f t="shared" ca="1" si="0"/>
        <v>139</v>
      </c>
    </row>
    <row r="926" spans="1:3" x14ac:dyDescent="0.25">
      <c r="A926" s="34">
        <v>376632043</v>
      </c>
      <c r="B926" s="34">
        <v>136</v>
      </c>
      <c r="C926" s="57">
        <f t="shared" ca="1" si="0"/>
        <v>160</v>
      </c>
    </row>
    <row r="927" spans="1:3" x14ac:dyDescent="0.25">
      <c r="A927" s="34">
        <v>287802018</v>
      </c>
      <c r="B927" s="34">
        <v>268</v>
      </c>
      <c r="C927" s="57">
        <f t="shared" ca="1" si="0"/>
        <v>292</v>
      </c>
    </row>
    <row r="928" spans="1:3" x14ac:dyDescent="0.25">
      <c r="A928" s="34">
        <v>293320706</v>
      </c>
      <c r="B928" s="34">
        <v>245</v>
      </c>
      <c r="C928" s="57">
        <f t="shared" ca="1" si="0"/>
        <v>269</v>
      </c>
    </row>
    <row r="929" spans="1:3" x14ac:dyDescent="0.25">
      <c r="A929" s="34">
        <v>397533248</v>
      </c>
      <c r="B929" s="34">
        <v>119</v>
      </c>
      <c r="C929" s="57">
        <f t="shared" ca="1" si="0"/>
        <v>143</v>
      </c>
    </row>
    <row r="930" spans="1:3" x14ac:dyDescent="0.25">
      <c r="A930" s="34">
        <v>299575125</v>
      </c>
      <c r="B930" s="34">
        <v>245</v>
      </c>
      <c r="C930" s="57">
        <f t="shared" ca="1" si="0"/>
        <v>269</v>
      </c>
    </row>
    <row r="931" spans="1:3" x14ac:dyDescent="0.25">
      <c r="A931" s="34">
        <v>440401239</v>
      </c>
      <c r="B931" s="34">
        <v>68</v>
      </c>
      <c r="C931" s="57">
        <f t="shared" ca="1" si="0"/>
        <v>92</v>
      </c>
    </row>
    <row r="932" spans="1:3" x14ac:dyDescent="0.25">
      <c r="A932" s="34">
        <v>431627871</v>
      </c>
      <c r="B932" s="34">
        <v>81</v>
      </c>
      <c r="C932" s="57">
        <f t="shared" ca="1" si="0"/>
        <v>105</v>
      </c>
    </row>
    <row r="933" spans="1:3" x14ac:dyDescent="0.25">
      <c r="A933" s="34">
        <v>376665664</v>
      </c>
      <c r="B933" s="34">
        <v>137</v>
      </c>
      <c r="C933" s="57">
        <f t="shared" ca="1" si="0"/>
        <v>161</v>
      </c>
    </row>
    <row r="934" spans="1:3" x14ac:dyDescent="0.25">
      <c r="A934" s="34">
        <v>403325430</v>
      </c>
      <c r="B934" s="34">
        <v>110</v>
      </c>
      <c r="C934" s="57">
        <f t="shared" ca="1" si="0"/>
        <v>134</v>
      </c>
    </row>
    <row r="935" spans="1:3" x14ac:dyDescent="0.25">
      <c r="A935" s="34">
        <v>386702384</v>
      </c>
      <c r="B935" s="34">
        <v>125</v>
      </c>
      <c r="C935" s="57">
        <f t="shared" ca="1" si="0"/>
        <v>149</v>
      </c>
    </row>
    <row r="936" spans="1:3" x14ac:dyDescent="0.25">
      <c r="A936" s="34">
        <v>300965838</v>
      </c>
      <c r="B936" s="34">
        <v>243</v>
      </c>
      <c r="C936" s="57">
        <f t="shared" ca="1" si="0"/>
        <v>267</v>
      </c>
    </row>
    <row r="937" spans="1:3" x14ac:dyDescent="0.25">
      <c r="A937" s="34">
        <v>399391125</v>
      </c>
      <c r="B937" s="34">
        <v>113</v>
      </c>
      <c r="C937" s="57">
        <f t="shared" ca="1" si="0"/>
        <v>137</v>
      </c>
    </row>
    <row r="938" spans="1:3" x14ac:dyDescent="0.25">
      <c r="A938" s="34">
        <v>399382897</v>
      </c>
      <c r="B938" s="34">
        <v>113</v>
      </c>
      <c r="C938" s="57">
        <f t="shared" ca="1" si="0"/>
        <v>137</v>
      </c>
    </row>
    <row r="939" spans="1:3" x14ac:dyDescent="0.25">
      <c r="A939" s="34">
        <v>276068101</v>
      </c>
      <c r="B939" s="34">
        <v>289</v>
      </c>
      <c r="C939" s="57">
        <f t="shared" ca="1" si="0"/>
        <v>313</v>
      </c>
    </row>
    <row r="940" spans="1:3" x14ac:dyDescent="0.25">
      <c r="A940" s="34">
        <v>403335621</v>
      </c>
      <c r="B940" s="34">
        <v>110</v>
      </c>
      <c r="C940" s="57">
        <f t="shared" ca="1" si="0"/>
        <v>134</v>
      </c>
    </row>
    <row r="941" spans="1:3" x14ac:dyDescent="0.25">
      <c r="A941" s="34">
        <v>273520672</v>
      </c>
      <c r="B941" s="34">
        <v>296</v>
      </c>
      <c r="C941" s="57">
        <f t="shared" ca="1" si="0"/>
        <v>320</v>
      </c>
    </row>
    <row r="942" spans="1:3" x14ac:dyDescent="0.25">
      <c r="A942" s="34">
        <v>268333027</v>
      </c>
      <c r="B942" s="34">
        <v>210</v>
      </c>
      <c r="C942" s="57">
        <f t="shared" ca="1" si="0"/>
        <v>234</v>
      </c>
    </row>
    <row r="943" spans="1:3" x14ac:dyDescent="0.25">
      <c r="A943" s="34">
        <v>431632351</v>
      </c>
      <c r="B943" s="34">
        <v>80</v>
      </c>
      <c r="C943" s="57">
        <f t="shared" ca="1" si="0"/>
        <v>104</v>
      </c>
    </row>
    <row r="944" spans="1:3" x14ac:dyDescent="0.25">
      <c r="A944" s="34">
        <v>485198069</v>
      </c>
      <c r="B944" s="34">
        <v>10</v>
      </c>
      <c r="C944" s="57">
        <f t="shared" ca="1" si="0"/>
        <v>34</v>
      </c>
    </row>
    <row r="945" spans="1:3" x14ac:dyDescent="0.25">
      <c r="A945" s="34">
        <v>486575472</v>
      </c>
      <c r="B945" s="34">
        <v>10</v>
      </c>
      <c r="C945" s="57">
        <f t="shared" ca="1" si="0"/>
        <v>34</v>
      </c>
    </row>
    <row r="946" spans="1:3" x14ac:dyDescent="0.25">
      <c r="A946" s="34">
        <v>273525998</v>
      </c>
      <c r="B946" s="34">
        <v>257</v>
      </c>
      <c r="C946" s="57">
        <f t="shared" ca="1" si="0"/>
        <v>281</v>
      </c>
    </row>
    <row r="947" spans="1:3" x14ac:dyDescent="0.25">
      <c r="A947" s="34">
        <v>460056037</v>
      </c>
      <c r="B947" s="34">
        <v>34</v>
      </c>
      <c r="C947" s="57">
        <f t="shared" ca="1" si="0"/>
        <v>58</v>
      </c>
    </row>
    <row r="948" spans="1:3" x14ac:dyDescent="0.25">
      <c r="A948" s="34">
        <v>453211281</v>
      </c>
      <c r="B948" s="34">
        <v>49</v>
      </c>
      <c r="C948" s="57">
        <f t="shared" ca="1" si="0"/>
        <v>73</v>
      </c>
    </row>
    <row r="949" spans="1:3" x14ac:dyDescent="0.25">
      <c r="A949" s="34">
        <v>486573541</v>
      </c>
      <c r="B949" s="34">
        <v>10</v>
      </c>
      <c r="C949" s="57">
        <f t="shared" ca="1" si="0"/>
        <v>34</v>
      </c>
    </row>
    <row r="950" spans="1:3" x14ac:dyDescent="0.25">
      <c r="A950" s="34">
        <v>482100353</v>
      </c>
      <c r="B950" s="34">
        <v>12</v>
      </c>
      <c r="C950" s="57">
        <f t="shared" ca="1" si="0"/>
        <v>36</v>
      </c>
    </row>
    <row r="951" spans="1:3" x14ac:dyDescent="0.25">
      <c r="A951" s="34">
        <v>482089841</v>
      </c>
      <c r="B951" s="34">
        <v>12</v>
      </c>
      <c r="C951" s="57">
        <f t="shared" ca="1" si="0"/>
        <v>36</v>
      </c>
    </row>
    <row r="952" spans="1:3" x14ac:dyDescent="0.25">
      <c r="A952" s="34">
        <v>418749948</v>
      </c>
      <c r="B952" s="34">
        <v>94</v>
      </c>
      <c r="C952" s="57">
        <f t="shared" ca="1" si="0"/>
        <v>118</v>
      </c>
    </row>
    <row r="953" spans="1:3" x14ac:dyDescent="0.25">
      <c r="A953" s="34">
        <v>453213368</v>
      </c>
      <c r="B953" s="34">
        <v>49</v>
      </c>
      <c r="C953" s="57">
        <f t="shared" ca="1" si="0"/>
        <v>73</v>
      </c>
    </row>
    <row r="954" spans="1:3" x14ac:dyDescent="0.25">
      <c r="A954" s="34">
        <v>195271704</v>
      </c>
      <c r="B954" s="34">
        <v>619</v>
      </c>
      <c r="C954" s="57">
        <f t="shared" ca="1" si="0"/>
        <v>643</v>
      </c>
    </row>
    <row r="955" spans="1:3" x14ac:dyDescent="0.25">
      <c r="A955" s="34">
        <v>453209328</v>
      </c>
      <c r="B955" s="34">
        <v>49</v>
      </c>
      <c r="C955" s="57">
        <f t="shared" ca="1" si="0"/>
        <v>73</v>
      </c>
    </row>
    <row r="956" spans="1:3" x14ac:dyDescent="0.25">
      <c r="A956" s="34">
        <v>174538699</v>
      </c>
      <c r="B956" s="34">
        <v>723</v>
      </c>
      <c r="C956" s="57">
        <f t="shared" ca="1" si="0"/>
        <v>747</v>
      </c>
    </row>
    <row r="957" spans="1:3" x14ac:dyDescent="0.25">
      <c r="A957" s="34">
        <v>486570793</v>
      </c>
      <c r="B957" s="34">
        <v>13</v>
      </c>
      <c r="C957" s="57">
        <f t="shared" ca="1" si="0"/>
        <v>37</v>
      </c>
    </row>
    <row r="958" spans="1:3" x14ac:dyDescent="0.25">
      <c r="A958" s="34">
        <v>481238317</v>
      </c>
      <c r="B958" s="34">
        <v>13</v>
      </c>
      <c r="C958" s="57">
        <f t="shared" ca="1" si="0"/>
        <v>37</v>
      </c>
    </row>
    <row r="959" spans="1:3" x14ac:dyDescent="0.25">
      <c r="A959" s="34">
        <v>235322445</v>
      </c>
      <c r="B959" s="34">
        <v>437</v>
      </c>
      <c r="C959" s="57">
        <f t="shared" ca="1" si="0"/>
        <v>461</v>
      </c>
    </row>
    <row r="960" spans="1:3" x14ac:dyDescent="0.25">
      <c r="A960" s="34">
        <v>478456400</v>
      </c>
      <c r="B960" s="34">
        <v>7</v>
      </c>
      <c r="C960" s="57">
        <f t="shared" ca="1" si="0"/>
        <v>31</v>
      </c>
    </row>
    <row r="961" spans="1:3" x14ac:dyDescent="0.25">
      <c r="A961" s="34">
        <v>191395706</v>
      </c>
      <c r="B961" s="34">
        <v>633</v>
      </c>
      <c r="C961" s="57">
        <f t="shared" ca="1" si="0"/>
        <v>657</v>
      </c>
    </row>
    <row r="962" spans="1:3" x14ac:dyDescent="0.25">
      <c r="A962" s="34">
        <v>111635020</v>
      </c>
      <c r="B962" s="34">
        <v>1133</v>
      </c>
      <c r="C962" s="57">
        <f t="shared" ca="1" si="0"/>
        <v>1157</v>
      </c>
    </row>
    <row r="963" spans="1:3" x14ac:dyDescent="0.25">
      <c r="A963" s="34">
        <v>175344531</v>
      </c>
      <c r="B963" s="34">
        <v>717</v>
      </c>
      <c r="C963" s="57">
        <f t="shared" ca="1" si="0"/>
        <v>741</v>
      </c>
    </row>
    <row r="964" spans="1:3" x14ac:dyDescent="0.25">
      <c r="A964" s="34">
        <v>386591956</v>
      </c>
      <c r="B964" s="34">
        <v>125</v>
      </c>
      <c r="C964" s="57">
        <f t="shared" ca="1" si="0"/>
        <v>149</v>
      </c>
    </row>
    <row r="965" spans="1:3" x14ac:dyDescent="0.25">
      <c r="A965" s="34">
        <v>144523795</v>
      </c>
      <c r="B965" s="34">
        <v>915</v>
      </c>
      <c r="C965" s="57">
        <f t="shared" ca="1" si="0"/>
        <v>939</v>
      </c>
    </row>
    <row r="966" spans="1:3" x14ac:dyDescent="0.25">
      <c r="A966" s="34">
        <v>386791675</v>
      </c>
      <c r="B966" s="34">
        <v>125</v>
      </c>
      <c r="C966" s="57">
        <f t="shared" ca="1" si="0"/>
        <v>149</v>
      </c>
    </row>
    <row r="967" spans="1:3" x14ac:dyDescent="0.25">
      <c r="A967" s="34">
        <v>386812135</v>
      </c>
      <c r="B967" s="34">
        <v>125</v>
      </c>
      <c r="C967" s="57">
        <f t="shared" ca="1" si="0"/>
        <v>149</v>
      </c>
    </row>
    <row r="968" spans="1:3" x14ac:dyDescent="0.25">
      <c r="A968" s="34">
        <v>494118655</v>
      </c>
      <c r="B968" s="34">
        <v>4</v>
      </c>
      <c r="C968" s="57">
        <f t="shared" ca="1" si="0"/>
        <v>28</v>
      </c>
    </row>
    <row r="969" spans="1:3" x14ac:dyDescent="0.25">
      <c r="A969" s="34">
        <v>195277671</v>
      </c>
      <c r="B969" s="34">
        <v>619</v>
      </c>
      <c r="C969" s="57">
        <f t="shared" ca="1" si="0"/>
        <v>643</v>
      </c>
    </row>
    <row r="970" spans="1:3" x14ac:dyDescent="0.25">
      <c r="A970" s="34">
        <v>305308816</v>
      </c>
      <c r="B970" s="34">
        <v>161</v>
      </c>
      <c r="C970" s="57">
        <f t="shared" ca="1" si="0"/>
        <v>185</v>
      </c>
    </row>
    <row r="971" spans="1:3" x14ac:dyDescent="0.25">
      <c r="A971" s="34">
        <v>144521781</v>
      </c>
      <c r="B971" s="34">
        <v>933</v>
      </c>
      <c r="C971" s="57">
        <f t="shared" ca="1" si="0"/>
        <v>957</v>
      </c>
    </row>
    <row r="972" spans="1:3" x14ac:dyDescent="0.25">
      <c r="A972" s="34">
        <v>111459552</v>
      </c>
      <c r="B972" s="34">
        <v>1133</v>
      </c>
      <c r="C972" s="57">
        <f t="shared" ca="1" si="0"/>
        <v>1157</v>
      </c>
    </row>
    <row r="973" spans="1:3" x14ac:dyDescent="0.25">
      <c r="A973" s="34">
        <v>412228733</v>
      </c>
      <c r="B973" s="34">
        <v>103</v>
      </c>
      <c r="C973" s="57">
        <f t="shared" ca="1" si="0"/>
        <v>127</v>
      </c>
    </row>
    <row r="974" spans="1:3" x14ac:dyDescent="0.25">
      <c r="A974" s="34">
        <v>386827313</v>
      </c>
      <c r="B974" s="34">
        <v>125</v>
      </c>
      <c r="C974" s="57">
        <f t="shared" ca="1" si="0"/>
        <v>149</v>
      </c>
    </row>
    <row r="975" spans="1:3" x14ac:dyDescent="0.25">
      <c r="A975" s="34">
        <v>494162733</v>
      </c>
      <c r="B975" s="34">
        <v>1</v>
      </c>
      <c r="C975" s="57">
        <f t="shared" ca="1" si="0"/>
        <v>25</v>
      </c>
    </row>
    <row r="976" spans="1:3" x14ac:dyDescent="0.25">
      <c r="A976" s="34">
        <v>81703353</v>
      </c>
      <c r="B976" s="34">
        <v>1188</v>
      </c>
      <c r="C976" s="57">
        <f t="shared" ca="1" si="0"/>
        <v>1212</v>
      </c>
    </row>
    <row r="977" spans="1:3" x14ac:dyDescent="0.25">
      <c r="A977" s="34">
        <v>162263583</v>
      </c>
      <c r="B977" s="34">
        <v>818</v>
      </c>
      <c r="C977" s="57">
        <f t="shared" ca="1" si="0"/>
        <v>842</v>
      </c>
    </row>
    <row r="978" spans="1:3" x14ac:dyDescent="0.25">
      <c r="A978" s="34">
        <v>494109564</v>
      </c>
      <c r="B978" s="34">
        <v>4</v>
      </c>
      <c r="C978" s="57">
        <f t="shared" ca="1" si="0"/>
        <v>28</v>
      </c>
    </row>
    <row r="979" spans="1:3" x14ac:dyDescent="0.25">
      <c r="A979" s="34">
        <v>111522137</v>
      </c>
      <c r="B979" s="34">
        <v>1145</v>
      </c>
      <c r="C979" s="57">
        <f t="shared" ca="1" si="0"/>
        <v>1169</v>
      </c>
    </row>
    <row r="980" spans="1:3" x14ac:dyDescent="0.25">
      <c r="A980" s="34">
        <v>111522138</v>
      </c>
      <c r="B980" s="34">
        <v>1074</v>
      </c>
      <c r="C980" s="57">
        <f t="shared" ca="1" si="0"/>
        <v>1098</v>
      </c>
    </row>
    <row r="981" spans="1:3" x14ac:dyDescent="0.25">
      <c r="A981" s="34">
        <v>111643968</v>
      </c>
      <c r="B981" s="34">
        <v>1116</v>
      </c>
      <c r="C981" s="57">
        <f t="shared" ca="1" si="0"/>
        <v>1140</v>
      </c>
    </row>
    <row r="982" spans="1:3" x14ac:dyDescent="0.25">
      <c r="A982" s="34">
        <v>144521782</v>
      </c>
      <c r="B982" s="34">
        <v>924</v>
      </c>
      <c r="C982" s="57">
        <f t="shared" ca="1" si="0"/>
        <v>948</v>
      </c>
    </row>
    <row r="983" spans="1:3" x14ac:dyDescent="0.25">
      <c r="A983" s="34">
        <v>495575782</v>
      </c>
      <c r="B983" s="34">
        <v>4</v>
      </c>
      <c r="C983" s="57">
        <f t="shared" ca="1" si="0"/>
        <v>28</v>
      </c>
    </row>
    <row r="984" spans="1:3" x14ac:dyDescent="0.25">
      <c r="A984" s="34">
        <v>111643970</v>
      </c>
      <c r="B984" s="34">
        <v>1074</v>
      </c>
      <c r="C984" s="57">
        <f t="shared" ca="1" si="0"/>
        <v>1098</v>
      </c>
    </row>
    <row r="985" spans="1:3" x14ac:dyDescent="0.25">
      <c r="A985" s="34">
        <v>482107162</v>
      </c>
      <c r="B985" s="34">
        <v>0</v>
      </c>
      <c r="C985" s="57">
        <f t="shared" ca="1" si="0"/>
        <v>24</v>
      </c>
    </row>
    <row r="986" spans="1:3" x14ac:dyDescent="0.25">
      <c r="A986" s="34">
        <v>111850985</v>
      </c>
      <c r="B986" s="34">
        <v>1133</v>
      </c>
      <c r="C986" s="57">
        <f t="shared" ca="1" si="0"/>
        <v>1157</v>
      </c>
    </row>
    <row r="987" spans="1:3" x14ac:dyDescent="0.25">
      <c r="A987" s="34">
        <v>386597915</v>
      </c>
      <c r="B987" s="34">
        <v>125</v>
      </c>
      <c r="C987" s="57">
        <f t="shared" ca="1" si="0"/>
        <v>149</v>
      </c>
    </row>
    <row r="988" spans="1:3" x14ac:dyDescent="0.25">
      <c r="A988" s="34">
        <v>386597917</v>
      </c>
      <c r="B988" s="34">
        <v>125</v>
      </c>
      <c r="C988" s="57">
        <f t="shared" ca="1" si="0"/>
        <v>149</v>
      </c>
    </row>
    <row r="989" spans="1:3" x14ac:dyDescent="0.25">
      <c r="A989" s="34">
        <v>111549997</v>
      </c>
      <c r="B989" s="34">
        <v>1138</v>
      </c>
      <c r="C989" s="57">
        <f t="shared" ca="1" si="0"/>
        <v>1162</v>
      </c>
    </row>
    <row r="990" spans="1:3" x14ac:dyDescent="0.25">
      <c r="A990" s="34">
        <v>111852284</v>
      </c>
      <c r="B990" s="34">
        <v>1130</v>
      </c>
      <c r="C990" s="57">
        <f t="shared" ca="1" si="0"/>
        <v>1154</v>
      </c>
    </row>
    <row r="991" spans="1:3" x14ac:dyDescent="0.25">
      <c r="A991" s="34">
        <v>190677079</v>
      </c>
      <c r="B991" s="34">
        <v>636</v>
      </c>
      <c r="C991" s="57">
        <f t="shared" ca="1" si="0"/>
        <v>660</v>
      </c>
    </row>
    <row r="992" spans="1:3" x14ac:dyDescent="0.25">
      <c r="A992" s="34">
        <v>111643969</v>
      </c>
      <c r="B992" s="34">
        <v>1109</v>
      </c>
      <c r="C992" s="57">
        <f t="shared" ca="1" si="0"/>
        <v>1133</v>
      </c>
    </row>
    <row r="993" spans="1:3" x14ac:dyDescent="0.25">
      <c r="A993" s="34">
        <v>111522139</v>
      </c>
      <c r="B993" s="34">
        <v>1074</v>
      </c>
      <c r="C993" s="57">
        <f t="shared" ca="1" si="0"/>
        <v>1098</v>
      </c>
    </row>
    <row r="994" spans="1:3" x14ac:dyDescent="0.25">
      <c r="A994" s="34">
        <v>386812136</v>
      </c>
      <c r="B994" s="34">
        <v>125</v>
      </c>
      <c r="C994" s="57">
        <f t="shared" ca="1" si="0"/>
        <v>149</v>
      </c>
    </row>
    <row r="995" spans="1:3" x14ac:dyDescent="0.25">
      <c r="A995" s="34">
        <v>111647527</v>
      </c>
      <c r="B995" s="34">
        <v>1141</v>
      </c>
      <c r="C995" s="57">
        <f t="shared" ca="1" si="0"/>
        <v>1165</v>
      </c>
    </row>
    <row r="996" spans="1:3" x14ac:dyDescent="0.25">
      <c r="A996" s="34">
        <v>120706177</v>
      </c>
      <c r="B996" s="34">
        <v>1075</v>
      </c>
      <c r="C996" s="57">
        <f t="shared" ca="1" si="0"/>
        <v>1099</v>
      </c>
    </row>
    <row r="997" spans="1:3" x14ac:dyDescent="0.25">
      <c r="A997" s="34">
        <v>432647017</v>
      </c>
      <c r="B997" s="34">
        <v>80</v>
      </c>
      <c r="C997" s="57">
        <f t="shared" ca="1" si="0"/>
        <v>104</v>
      </c>
    </row>
    <row r="998" spans="1:3" x14ac:dyDescent="0.25">
      <c r="A998" s="34">
        <v>386791676</v>
      </c>
      <c r="B998" s="34">
        <v>125</v>
      </c>
      <c r="C998" s="57">
        <f t="shared" ca="1" si="0"/>
        <v>149</v>
      </c>
    </row>
    <row r="999" spans="1:3" x14ac:dyDescent="0.25">
      <c r="A999" s="34">
        <v>120706178</v>
      </c>
      <c r="B999" s="34">
        <v>1075</v>
      </c>
      <c r="C999" s="57">
        <f t="shared" ca="1" si="0"/>
        <v>1099</v>
      </c>
    </row>
    <row r="1000" spans="1:3" x14ac:dyDescent="0.25">
      <c r="A1000" s="34">
        <v>111549998</v>
      </c>
      <c r="B1000" s="34">
        <v>1145</v>
      </c>
      <c r="C1000" s="57">
        <f t="shared" ca="1" si="0"/>
        <v>1169</v>
      </c>
    </row>
    <row r="1001" spans="1:3" x14ac:dyDescent="0.25">
      <c r="A1001" s="34">
        <v>494134508</v>
      </c>
      <c r="B1001" s="34">
        <v>2</v>
      </c>
      <c r="C1001" s="57">
        <f t="shared" ca="1" si="0"/>
        <v>26</v>
      </c>
    </row>
    <row r="1002" spans="1:3" x14ac:dyDescent="0.25">
      <c r="A1002" s="34">
        <v>386597916</v>
      </c>
      <c r="B1002" s="34">
        <v>125</v>
      </c>
      <c r="C1002" s="57">
        <f t="shared" ca="1" si="0"/>
        <v>149</v>
      </c>
    </row>
    <row r="1003" spans="1:3" x14ac:dyDescent="0.25">
      <c r="A1003" s="34">
        <v>111647526</v>
      </c>
      <c r="B1003" s="34">
        <v>1141</v>
      </c>
      <c r="C1003" s="57">
        <f t="shared" ca="1" si="0"/>
        <v>1165</v>
      </c>
    </row>
    <row r="1004" spans="1:3" x14ac:dyDescent="0.25">
      <c r="A1004" s="34">
        <v>111853776</v>
      </c>
      <c r="B1004" s="34">
        <v>1138</v>
      </c>
      <c r="C1004" s="57">
        <f t="shared" ca="1" si="0"/>
        <v>1162</v>
      </c>
    </row>
    <row r="1005" spans="1:3" x14ac:dyDescent="0.25">
      <c r="A1005" s="34">
        <v>120706176</v>
      </c>
      <c r="B1005" s="34">
        <v>1076</v>
      </c>
      <c r="C1005" s="57">
        <f t="shared" ca="1" si="0"/>
        <v>1100</v>
      </c>
    </row>
    <row r="1006" spans="1:3" x14ac:dyDescent="0.25">
      <c r="A1006" s="34">
        <v>386791678</v>
      </c>
      <c r="B1006" s="34">
        <v>125</v>
      </c>
      <c r="C1006" s="57">
        <f t="shared" ca="1" si="0"/>
        <v>149</v>
      </c>
    </row>
    <row r="1007" spans="1:3" x14ac:dyDescent="0.25">
      <c r="A1007" s="34">
        <v>494157958</v>
      </c>
      <c r="B1007" s="34">
        <v>4</v>
      </c>
      <c r="C1007" s="57">
        <f t="shared" ca="1" si="0"/>
        <v>28</v>
      </c>
    </row>
    <row r="1008" spans="1:3" x14ac:dyDescent="0.25">
      <c r="A1008" s="34">
        <v>120706179</v>
      </c>
      <c r="B1008" s="34">
        <v>1076</v>
      </c>
      <c r="C1008" s="57">
        <f t="shared" ca="1" si="0"/>
        <v>1100</v>
      </c>
    </row>
    <row r="1009" spans="1:3" x14ac:dyDescent="0.25">
      <c r="A1009" s="34">
        <v>386812137</v>
      </c>
      <c r="B1009" s="34">
        <v>125</v>
      </c>
      <c r="C1009" s="57">
        <f t="shared" ca="1" si="0"/>
        <v>149</v>
      </c>
    </row>
    <row r="1010" spans="1:3" x14ac:dyDescent="0.25">
      <c r="A1010" s="34">
        <v>386791677</v>
      </c>
      <c r="B1010" s="34">
        <v>125</v>
      </c>
      <c r="C1010" s="57">
        <f t="shared" ca="1" si="0"/>
        <v>149</v>
      </c>
    </row>
    <row r="1011" spans="1:3" x14ac:dyDescent="0.25">
      <c r="A1011" s="34">
        <v>81703352</v>
      </c>
      <c r="B1011" s="34">
        <v>1188</v>
      </c>
      <c r="C1011" s="57">
        <f t="shared" ca="1" si="0"/>
        <v>1212</v>
      </c>
    </row>
    <row r="1012" spans="1:3" x14ac:dyDescent="0.25">
      <c r="A1012" s="34">
        <v>30566642</v>
      </c>
      <c r="B1012" s="34">
        <v>1532</v>
      </c>
      <c r="C1012" s="57">
        <f t="shared" ca="1" si="0"/>
        <v>1556</v>
      </c>
    </row>
    <row r="1013" spans="1:3" x14ac:dyDescent="0.25">
      <c r="A1013" s="34">
        <v>111851700</v>
      </c>
      <c r="B1013" s="34">
        <v>1126</v>
      </c>
      <c r="C1013" s="57">
        <f t="shared" ca="1" si="0"/>
        <v>1150</v>
      </c>
    </row>
    <row r="1014" spans="1:3" x14ac:dyDescent="0.25">
      <c r="A1014" s="34">
        <v>386838870</v>
      </c>
      <c r="B1014" s="34">
        <v>125</v>
      </c>
      <c r="C1014" s="57">
        <f t="shared" ca="1" si="0"/>
        <v>149</v>
      </c>
    </row>
    <row r="1015" spans="1:3" x14ac:dyDescent="0.25">
      <c r="A1015" s="34">
        <v>144524041</v>
      </c>
      <c r="B1015" s="34">
        <v>935</v>
      </c>
      <c r="C1015" s="57">
        <f t="shared" ca="1" si="0"/>
        <v>959</v>
      </c>
    </row>
    <row r="1016" spans="1:3" x14ac:dyDescent="0.25">
      <c r="A1016" s="34">
        <v>111459551</v>
      </c>
      <c r="B1016" s="34">
        <v>1145</v>
      </c>
      <c r="C1016" s="57">
        <f t="shared" ca="1" si="0"/>
        <v>1169</v>
      </c>
    </row>
    <row r="1017" spans="1:3" x14ac:dyDescent="0.25">
      <c r="A1017" s="34">
        <v>494144955</v>
      </c>
      <c r="B1017" s="34">
        <v>1</v>
      </c>
      <c r="C1017" s="57">
        <f t="shared" ca="1" si="0"/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AD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 x14ac:dyDescent="0.25"/>
  <cols>
    <col min="1" max="1" width="8.7109375" customWidth="1"/>
    <col min="2" max="10" width="14.5703125" customWidth="1"/>
    <col min="11" max="11" width="2.85546875" customWidth="1"/>
    <col min="12" max="15" width="14.5703125" customWidth="1"/>
    <col min="16" max="17" width="14.7109375" customWidth="1"/>
    <col min="18" max="20" width="14.5703125" customWidth="1"/>
    <col min="21" max="21" width="8.7109375" customWidth="1"/>
    <col min="22" max="30" width="14.28515625" customWidth="1"/>
  </cols>
  <sheetData>
    <row r="1" spans="2:30" ht="14.25" customHeight="1" x14ac:dyDescent="0.25">
      <c r="B1" s="77" t="s">
        <v>21</v>
      </c>
      <c r="C1" s="78"/>
      <c r="D1" s="78"/>
      <c r="E1" s="78"/>
      <c r="F1" s="78"/>
      <c r="G1" s="78"/>
      <c r="H1" s="78"/>
      <c r="I1" s="78"/>
      <c r="J1" s="79"/>
      <c r="L1" s="80" t="s">
        <v>401</v>
      </c>
      <c r="M1" s="81"/>
      <c r="N1" s="81"/>
      <c r="O1" s="81"/>
      <c r="P1" s="81"/>
      <c r="Q1" s="81"/>
      <c r="R1" s="81"/>
      <c r="S1" s="81"/>
      <c r="T1" s="82"/>
      <c r="V1" s="83" t="s">
        <v>586</v>
      </c>
      <c r="W1" s="78"/>
      <c r="X1" s="78"/>
      <c r="Y1" s="78"/>
      <c r="Z1" s="78"/>
      <c r="AA1" s="78"/>
      <c r="AB1" s="78"/>
      <c r="AC1" s="78"/>
      <c r="AD1" s="79"/>
    </row>
    <row r="2" spans="2:30" ht="14.25" customHeight="1" x14ac:dyDescent="0.25">
      <c r="B2" s="58" t="s">
        <v>2</v>
      </c>
      <c r="C2" s="59" t="s">
        <v>8</v>
      </c>
      <c r="D2" s="58" t="s">
        <v>9</v>
      </c>
      <c r="E2" s="58" t="s">
        <v>10</v>
      </c>
      <c r="F2" s="58" t="s">
        <v>744</v>
      </c>
      <c r="G2" s="58" t="s">
        <v>12</v>
      </c>
      <c r="H2" s="58" t="s">
        <v>13</v>
      </c>
      <c r="I2" s="58" t="s">
        <v>14</v>
      </c>
      <c r="J2" s="58" t="s">
        <v>15</v>
      </c>
      <c r="L2" s="60" t="s">
        <v>2</v>
      </c>
      <c r="M2" s="61" t="s">
        <v>8</v>
      </c>
      <c r="N2" s="60" t="s">
        <v>9</v>
      </c>
      <c r="O2" s="60" t="s">
        <v>10</v>
      </c>
      <c r="P2" s="60" t="s">
        <v>744</v>
      </c>
      <c r="Q2" s="60" t="s">
        <v>12</v>
      </c>
      <c r="R2" s="60" t="s">
        <v>13</v>
      </c>
      <c r="S2" s="60" t="s">
        <v>14</v>
      </c>
      <c r="T2" s="60" t="s">
        <v>15</v>
      </c>
      <c r="V2" s="62" t="s">
        <v>2</v>
      </c>
      <c r="W2" s="63" t="s">
        <v>8</v>
      </c>
      <c r="X2" s="62" t="s">
        <v>9</v>
      </c>
      <c r="Y2" s="62" t="s">
        <v>10</v>
      </c>
      <c r="Z2" s="62" t="s">
        <v>744</v>
      </c>
      <c r="AA2" s="62" t="s">
        <v>12</v>
      </c>
      <c r="AB2" s="62" t="s">
        <v>13</v>
      </c>
      <c r="AC2" s="62" t="s">
        <v>14</v>
      </c>
      <c r="AD2" s="62" t="s">
        <v>15</v>
      </c>
    </row>
    <row r="3" spans="2:30" ht="14.25" customHeight="1" x14ac:dyDescent="0.25">
      <c r="B3" s="14">
        <v>170208220</v>
      </c>
      <c r="C3" s="17">
        <v>9885453</v>
      </c>
      <c r="D3" s="18">
        <f t="shared" ref="D3:D176" si="0">IFERROR(C3/SUM(C:C),0)</f>
        <v>7.6052167565166917E-2</v>
      </c>
      <c r="E3" s="18">
        <v>0.13206817948810234</v>
      </c>
      <c r="F3" s="19" t="str">
        <f t="shared" ref="F3:F176" si="1">IF(E3&lt;=80%,"A",IF(E3&gt;95%,"C","B"))</f>
        <v>A</v>
      </c>
      <c r="G3" s="19" t="s">
        <v>27</v>
      </c>
      <c r="H3" s="19" t="b">
        <f t="shared" ref="H3:H176" si="2">G3=F3</f>
        <v>1</v>
      </c>
      <c r="I3" s="19" t="str">
        <f>IFERROR(VLOOKUP(B3,'xyz - Жирнова'!A:K,11,0),"Z")</f>
        <v>X</v>
      </c>
      <c r="J3" s="19" t="str">
        <f t="shared" ref="J3:J176" si="3">F3&amp;I3</f>
        <v>AX</v>
      </c>
      <c r="L3" s="51">
        <v>279535771</v>
      </c>
      <c r="M3" s="17">
        <v>1172335</v>
      </c>
      <c r="N3" s="18">
        <f t="shared" ref="N3:N102" si="4">IFERROR(M3/SUM(M:M),0)</f>
        <v>3.5665896915157827E-2</v>
      </c>
      <c r="O3" s="18">
        <v>0.69484974329869742</v>
      </c>
      <c r="P3" s="19" t="str">
        <f t="shared" ref="P3:P102" si="5">IF(O3&lt;=80%,"A",IF(O3&gt;95%,"C","B"))</f>
        <v>A</v>
      </c>
      <c r="Q3" s="19" t="s">
        <v>60</v>
      </c>
      <c r="R3" s="19" t="b">
        <f t="shared" ref="R3:R102" si="6">Q3=P3</f>
        <v>0</v>
      </c>
      <c r="S3" s="19" t="str">
        <f>IFERROR(VLOOKUP(L3,'xyz - Парфенов'!A:K,11,0),"Z")</f>
        <v>Z</v>
      </c>
      <c r="T3" s="19" t="str">
        <f t="shared" ref="T3:T102" si="7">P3&amp;S3</f>
        <v>AZ</v>
      </c>
      <c r="V3" s="51">
        <v>181159572</v>
      </c>
      <c r="W3" s="17">
        <v>2011807</v>
      </c>
      <c r="X3" s="18">
        <f t="shared" ref="X3:X65" si="8">IFERROR(W3/SUM(W:W),0)</f>
        <v>9.0371668477193273E-2</v>
      </c>
      <c r="Y3" s="18">
        <v>0.33684621763001465</v>
      </c>
      <c r="Z3" s="19" t="str">
        <f t="shared" ref="Z3:Z65" si="9">IF(Y3&lt;=80%,"A",IF(Y3&gt;95%,"C","B"))</f>
        <v>A</v>
      </c>
      <c r="AA3" s="19" t="s">
        <v>36</v>
      </c>
      <c r="AB3" s="19" t="b">
        <f t="shared" ref="AB3:AB65" si="10">AA3=Z3</f>
        <v>0</v>
      </c>
      <c r="AC3" s="64" t="str">
        <f>VLOOKUP(V3,'xyz - ПТ'!A:K,11,0)</f>
        <v>X</v>
      </c>
      <c r="AD3" s="19" t="str">
        <f t="shared" ref="AD3:AD65" si="11">Z3&amp;AC3</f>
        <v>AX</v>
      </c>
    </row>
    <row r="4" spans="2:30" ht="14.25" customHeight="1" x14ac:dyDescent="0.25">
      <c r="B4" s="46">
        <v>19088151</v>
      </c>
      <c r="C4" s="17">
        <v>1751861</v>
      </c>
      <c r="D4" s="18">
        <f t="shared" si="0"/>
        <v>1.3477665244362688E-2</v>
      </c>
      <c r="E4" s="18">
        <v>0.66002612599028887</v>
      </c>
      <c r="F4" s="19" t="str">
        <f t="shared" si="1"/>
        <v>A</v>
      </c>
      <c r="G4" s="19" t="s">
        <v>27</v>
      </c>
      <c r="H4" s="19" t="b">
        <f t="shared" si="2"/>
        <v>1</v>
      </c>
      <c r="I4" s="19" t="str">
        <f>IFERROR(VLOOKUP(B4,'xyz - Жирнова'!A:K,11,0),"Z")</f>
        <v>X</v>
      </c>
      <c r="J4" s="19" t="str">
        <f t="shared" si="3"/>
        <v>AX</v>
      </c>
      <c r="L4" s="48">
        <v>284475120</v>
      </c>
      <c r="M4" s="17">
        <v>8333840</v>
      </c>
      <c r="N4" s="18">
        <f t="shared" si="4"/>
        <v>0.25354005326755485</v>
      </c>
      <c r="O4" s="18">
        <v>0.25354005326755485</v>
      </c>
      <c r="P4" s="19" t="str">
        <f t="shared" si="5"/>
        <v>A</v>
      </c>
      <c r="Q4" s="19" t="s">
        <v>27</v>
      </c>
      <c r="R4" s="19" t="b">
        <f t="shared" si="6"/>
        <v>1</v>
      </c>
      <c r="S4" s="19" t="str">
        <f>IFERROR(VLOOKUP(L4,'xyz - Парфенов'!A:K,11,0),"Z")</f>
        <v>Z</v>
      </c>
      <c r="T4" s="19" t="str">
        <f t="shared" si="7"/>
        <v>AZ</v>
      </c>
      <c r="V4" s="51">
        <v>403330100</v>
      </c>
      <c r="W4" s="17">
        <v>1781363</v>
      </c>
      <c r="X4" s="18">
        <f t="shared" si="8"/>
        <v>8.0019975312511801E-2</v>
      </c>
      <c r="Y4" s="18">
        <v>0.41686619294252647</v>
      </c>
      <c r="Z4" s="19" t="str">
        <f t="shared" si="9"/>
        <v>A</v>
      </c>
      <c r="AA4" s="19" t="s">
        <v>27</v>
      </c>
      <c r="AB4" s="19" t="b">
        <f t="shared" si="10"/>
        <v>1</v>
      </c>
      <c r="AC4" s="64" t="str">
        <f>VLOOKUP(V4,'xyz - ПТ'!A:K,11,0)</f>
        <v>X</v>
      </c>
      <c r="AD4" s="19" t="str">
        <f t="shared" si="11"/>
        <v>AX</v>
      </c>
    </row>
    <row r="5" spans="2:30" ht="14.25" customHeight="1" x14ac:dyDescent="0.25">
      <c r="B5" s="46">
        <v>12696335</v>
      </c>
      <c r="C5" s="17">
        <v>9224291</v>
      </c>
      <c r="D5" s="18">
        <f t="shared" si="0"/>
        <v>7.0965622395034511E-2</v>
      </c>
      <c r="E5" s="18">
        <v>0.25530333314656262</v>
      </c>
      <c r="F5" s="19" t="str">
        <f t="shared" si="1"/>
        <v>A</v>
      </c>
      <c r="G5" s="19" t="s">
        <v>36</v>
      </c>
      <c r="H5" s="19" t="b">
        <f t="shared" si="2"/>
        <v>0</v>
      </c>
      <c r="I5" s="19" t="str">
        <f>IFERROR(VLOOKUP(B5,'xyz - Жирнова'!A:K,11,0),"Z")</f>
        <v>Y</v>
      </c>
      <c r="J5" s="19" t="str">
        <f t="shared" si="3"/>
        <v>AY</v>
      </c>
      <c r="L5" s="51">
        <v>16095018</v>
      </c>
      <c r="M5" s="17">
        <v>2510508</v>
      </c>
      <c r="N5" s="18">
        <f t="shared" si="4"/>
        <v>7.6377076119606632E-2</v>
      </c>
      <c r="O5" s="18">
        <v>0.3299171293871615</v>
      </c>
      <c r="P5" s="19" t="str">
        <f t="shared" si="5"/>
        <v>A</v>
      </c>
      <c r="Q5" s="19" t="s">
        <v>36</v>
      </c>
      <c r="R5" s="19" t="b">
        <f t="shared" si="6"/>
        <v>0</v>
      </c>
      <c r="S5" s="19" t="str">
        <f>IFERROR(VLOOKUP(L5,'xyz - Парфенов'!A:K,11,0),"Z")</f>
        <v>Z</v>
      </c>
      <c r="T5" s="19" t="str">
        <f t="shared" si="7"/>
        <v>AZ</v>
      </c>
      <c r="V5" s="51">
        <v>316801438</v>
      </c>
      <c r="W5" s="17">
        <v>835466</v>
      </c>
      <c r="X5" s="18">
        <f t="shared" si="8"/>
        <v>3.7529671770685134E-2</v>
      </c>
      <c r="Y5" s="18">
        <v>0.67573416842609613</v>
      </c>
      <c r="Z5" s="19" t="str">
        <f t="shared" si="9"/>
        <v>A</v>
      </c>
      <c r="AA5" s="19" t="s">
        <v>60</v>
      </c>
      <c r="AB5" s="19" t="b">
        <f t="shared" si="10"/>
        <v>0</v>
      </c>
      <c r="AC5" s="64" t="str">
        <f>VLOOKUP(V5,'xyz - ПТ'!A:K,11,0)</f>
        <v>X</v>
      </c>
      <c r="AD5" s="19" t="str">
        <f t="shared" si="11"/>
        <v>AX</v>
      </c>
    </row>
    <row r="6" spans="2:30" ht="14.25" customHeight="1" x14ac:dyDescent="0.25">
      <c r="B6" s="46">
        <v>12454978</v>
      </c>
      <c r="C6" s="17">
        <v>4120113</v>
      </c>
      <c r="D6" s="18">
        <f t="shared" si="0"/>
        <v>3.1697437058617599E-2</v>
      </c>
      <c r="E6" s="18">
        <v>0.31034742907168245</v>
      </c>
      <c r="F6" s="19" t="str">
        <f t="shared" si="1"/>
        <v>A</v>
      </c>
      <c r="G6" s="19" t="s">
        <v>41</v>
      </c>
      <c r="H6" s="19" t="b">
        <f t="shared" si="2"/>
        <v>0</v>
      </c>
      <c r="I6" s="19" t="str">
        <f>IFERROR(VLOOKUP(B6,'xyz - Жирнова'!A:K,11,0),"Z")</f>
        <v>Y</v>
      </c>
      <c r="J6" s="19" t="str">
        <f t="shared" si="3"/>
        <v>AY</v>
      </c>
      <c r="L6" s="51">
        <v>76727616</v>
      </c>
      <c r="M6" s="17">
        <v>1993143</v>
      </c>
      <c r="N6" s="18">
        <f t="shared" si="4"/>
        <v>6.0637303138751653E-2</v>
      </c>
      <c r="O6" s="18">
        <v>0.45822311983465736</v>
      </c>
      <c r="P6" s="19" t="str">
        <f t="shared" si="5"/>
        <v>A</v>
      </c>
      <c r="Q6" s="19" t="s">
        <v>36</v>
      </c>
      <c r="R6" s="19" t="b">
        <f t="shared" si="6"/>
        <v>0</v>
      </c>
      <c r="S6" s="19" t="str">
        <f>IFERROR(VLOOKUP(L6,'xyz - Парфенов'!A:K,11,0),"Z")</f>
        <v>Z</v>
      </c>
      <c r="T6" s="19" t="str">
        <f t="shared" si="7"/>
        <v>AZ</v>
      </c>
      <c r="V6" s="48">
        <v>273500080</v>
      </c>
      <c r="W6" s="17">
        <v>2817100</v>
      </c>
      <c r="X6" s="18">
        <f t="shared" si="8"/>
        <v>0.12654594961996909</v>
      </c>
      <c r="Y6" s="18">
        <v>0.12654594961996909</v>
      </c>
      <c r="Z6" s="19" t="str">
        <f t="shared" si="9"/>
        <v>A</v>
      </c>
      <c r="AA6" s="19" t="s">
        <v>60</v>
      </c>
      <c r="AB6" s="19" t="b">
        <f t="shared" si="10"/>
        <v>0</v>
      </c>
      <c r="AC6" s="64" t="str">
        <f>VLOOKUP(V6,'xyz - ПТ'!A:K,11,0)</f>
        <v>Y</v>
      </c>
      <c r="AD6" s="19" t="str">
        <f t="shared" si="11"/>
        <v>AY</v>
      </c>
    </row>
    <row r="7" spans="2:30" ht="14.25" customHeight="1" x14ac:dyDescent="0.25">
      <c r="B7" s="46">
        <v>14640727</v>
      </c>
      <c r="C7" s="17">
        <v>4057892</v>
      </c>
      <c r="D7" s="18">
        <f t="shared" si="0"/>
        <v>3.1218749646106284E-2</v>
      </c>
      <c r="E7" s="18">
        <v>0.36456026170558747</v>
      </c>
      <c r="F7" s="19" t="str">
        <f t="shared" si="1"/>
        <v>A</v>
      </c>
      <c r="G7" s="19" t="s">
        <v>36</v>
      </c>
      <c r="H7" s="19" t="b">
        <f t="shared" si="2"/>
        <v>0</v>
      </c>
      <c r="I7" s="19" t="str">
        <f>IFERROR(VLOOKUP(B7,'xyz - Жирнова'!A:K,11,0),"Z")</f>
        <v>Y</v>
      </c>
      <c r="J7" s="19" t="str">
        <f t="shared" si="3"/>
        <v>AY</v>
      </c>
      <c r="L7" s="48">
        <v>318258702</v>
      </c>
      <c r="M7" s="17">
        <v>1360182</v>
      </c>
      <c r="N7" s="18">
        <f t="shared" si="4"/>
        <v>4.1380758057938394E-2</v>
      </c>
      <c r="O7" s="18">
        <v>0.54454792475125058</v>
      </c>
      <c r="P7" s="19" t="str">
        <f t="shared" si="5"/>
        <v>A</v>
      </c>
      <c r="Q7" s="19" t="s">
        <v>60</v>
      </c>
      <c r="R7" s="19" t="b">
        <f t="shared" si="6"/>
        <v>0</v>
      </c>
      <c r="S7" s="19" t="str">
        <f>IFERROR(VLOOKUP(L7,'xyz - Парфенов'!A:K,11,0),"Z")</f>
        <v>Z</v>
      </c>
      <c r="T7" s="19" t="str">
        <f t="shared" si="7"/>
        <v>AZ</v>
      </c>
      <c r="V7" s="51">
        <v>403339705</v>
      </c>
      <c r="W7" s="17">
        <v>913252</v>
      </c>
      <c r="X7" s="18">
        <f t="shared" si="8"/>
        <v>4.1023869078959219E-2</v>
      </c>
      <c r="Y7" s="18">
        <v>0.59999041393431241</v>
      </c>
      <c r="Z7" s="19" t="str">
        <f t="shared" si="9"/>
        <v>A</v>
      </c>
      <c r="AA7" s="19" t="s">
        <v>27</v>
      </c>
      <c r="AB7" s="19" t="b">
        <f t="shared" si="10"/>
        <v>1</v>
      </c>
      <c r="AC7" s="64" t="str">
        <f>VLOOKUP(V7,'xyz - ПТ'!A:K,11,0)</f>
        <v>Y</v>
      </c>
      <c r="AD7" s="19" t="str">
        <f t="shared" si="11"/>
        <v>AY</v>
      </c>
    </row>
    <row r="8" spans="2:30" ht="14.25" customHeight="1" x14ac:dyDescent="0.25">
      <c r="B8" s="46">
        <v>12696237</v>
      </c>
      <c r="C8" s="17">
        <v>4015086</v>
      </c>
      <c r="D8" s="18">
        <f t="shared" si="0"/>
        <v>3.0889428462262253E-2</v>
      </c>
      <c r="E8" s="18">
        <v>0.41820121255611165</v>
      </c>
      <c r="F8" s="19" t="str">
        <f t="shared" si="1"/>
        <v>A</v>
      </c>
      <c r="G8" s="19" t="s">
        <v>27</v>
      </c>
      <c r="H8" s="19" t="b">
        <f t="shared" si="2"/>
        <v>1</v>
      </c>
      <c r="I8" s="19" t="str">
        <f>IFERROR(VLOOKUP(B8,'xyz - Жирнова'!A:K,11,0),"Z")</f>
        <v>Y</v>
      </c>
      <c r="J8" s="19" t="str">
        <f t="shared" si="3"/>
        <v>AY</v>
      </c>
      <c r="L8" s="48">
        <v>245100579</v>
      </c>
      <c r="M8" s="17">
        <v>1337228</v>
      </c>
      <c r="N8" s="18">
        <f t="shared" si="4"/>
        <v>4.0682429510389667E-2</v>
      </c>
      <c r="O8" s="18">
        <v>0.58523035426164027</v>
      </c>
      <c r="P8" s="19" t="str">
        <f t="shared" si="5"/>
        <v>A</v>
      </c>
      <c r="Q8" s="19" t="s">
        <v>41</v>
      </c>
      <c r="R8" s="19" t="b">
        <f t="shared" si="6"/>
        <v>0</v>
      </c>
      <c r="S8" s="19" t="str">
        <f>IFERROR(VLOOKUP(L8,'xyz - Парфенов'!A:K,11,0),"Z")</f>
        <v>Z</v>
      </c>
      <c r="T8" s="19" t="str">
        <f t="shared" si="7"/>
        <v>AZ</v>
      </c>
      <c r="V8" s="48">
        <v>277034230</v>
      </c>
      <c r="W8" s="17">
        <v>850702</v>
      </c>
      <c r="X8" s="18">
        <f t="shared" si="8"/>
        <v>3.8214082721098629E-2</v>
      </c>
      <c r="Y8" s="18">
        <v>0.63820449665541101</v>
      </c>
      <c r="Z8" s="19" t="str">
        <f t="shared" si="9"/>
        <v>A</v>
      </c>
      <c r="AA8" s="19" t="s">
        <v>27</v>
      </c>
      <c r="AB8" s="19" t="b">
        <f t="shared" si="10"/>
        <v>1</v>
      </c>
      <c r="AC8" s="64" t="str">
        <f>VLOOKUP(V8,'xyz - ПТ'!A:K,11,0)</f>
        <v>Y</v>
      </c>
      <c r="AD8" s="19" t="str">
        <f t="shared" si="11"/>
        <v>AY</v>
      </c>
    </row>
    <row r="9" spans="2:30" ht="14.25" customHeight="1" x14ac:dyDescent="0.25">
      <c r="B9" s="46">
        <v>43484528</v>
      </c>
      <c r="C9" s="17">
        <v>3317623</v>
      </c>
      <c r="D9" s="18">
        <f t="shared" si="0"/>
        <v>2.5523607295897491E-2</v>
      </c>
      <c r="E9" s="18">
        <v>0.46252416162459203</v>
      </c>
      <c r="F9" s="19" t="str">
        <f t="shared" si="1"/>
        <v>A</v>
      </c>
      <c r="G9" s="19" t="s">
        <v>36</v>
      </c>
      <c r="H9" s="19" t="b">
        <f t="shared" si="2"/>
        <v>0</v>
      </c>
      <c r="I9" s="19" t="str">
        <f>IFERROR(VLOOKUP(B9,'xyz - Жирнова'!A:K,11,0),"Z")</f>
        <v>Y</v>
      </c>
      <c r="J9" s="19" t="str">
        <f t="shared" si="3"/>
        <v>AY</v>
      </c>
      <c r="L9" s="48">
        <v>53487755</v>
      </c>
      <c r="M9" s="17">
        <v>1251637</v>
      </c>
      <c r="N9" s="18">
        <f t="shared" si="4"/>
        <v>3.8078498225504992E-2</v>
      </c>
      <c r="O9" s="18">
        <v>0.62330885248714529</v>
      </c>
      <c r="P9" s="19" t="str">
        <f t="shared" si="5"/>
        <v>A</v>
      </c>
      <c r="Q9" s="19" t="s">
        <v>60</v>
      </c>
      <c r="R9" s="19" t="b">
        <f t="shared" si="6"/>
        <v>0</v>
      </c>
      <c r="S9" s="19" t="str">
        <f>IFERROR(VLOOKUP(L9,'xyz - Парфенов'!A:K,11,0),"Z")</f>
        <v>Z</v>
      </c>
      <c r="T9" s="19" t="str">
        <f t="shared" si="7"/>
        <v>AZ</v>
      </c>
      <c r="V9" s="51">
        <v>190882936</v>
      </c>
      <c r="W9" s="17">
        <v>727679</v>
      </c>
      <c r="X9" s="18">
        <f t="shared" si="8"/>
        <v>3.2687810185477791E-2</v>
      </c>
      <c r="Y9" s="18">
        <v>0.70842197861157397</v>
      </c>
      <c r="Z9" s="19" t="str">
        <f t="shared" si="9"/>
        <v>A</v>
      </c>
      <c r="AA9" s="19" t="s">
        <v>36</v>
      </c>
      <c r="AB9" s="19" t="b">
        <f t="shared" si="10"/>
        <v>0</v>
      </c>
      <c r="AC9" s="64" t="str">
        <f>VLOOKUP(V9,'xyz - ПТ'!A:K,11,0)</f>
        <v>Y</v>
      </c>
      <c r="AD9" s="19" t="str">
        <f t="shared" si="11"/>
        <v>AY</v>
      </c>
    </row>
    <row r="10" spans="2:30" ht="14.25" customHeight="1" x14ac:dyDescent="0.25">
      <c r="B10" s="46">
        <v>145679272</v>
      </c>
      <c r="C10" s="17">
        <v>3065115</v>
      </c>
      <c r="D10" s="18">
        <f t="shared" si="0"/>
        <v>2.3580976975613215E-2</v>
      </c>
      <c r="E10" s="18">
        <v>0.50347364142806439</v>
      </c>
      <c r="F10" s="19" t="str">
        <f t="shared" si="1"/>
        <v>A</v>
      </c>
      <c r="G10" s="19" t="s">
        <v>27</v>
      </c>
      <c r="H10" s="19" t="b">
        <f t="shared" si="2"/>
        <v>1</v>
      </c>
      <c r="I10" s="19" t="str">
        <f>IFERROR(VLOOKUP(B10,'xyz - Жирнова'!A:K,11,0),"Z")</f>
        <v>Y</v>
      </c>
      <c r="J10" s="19" t="str">
        <f t="shared" si="3"/>
        <v>AY</v>
      </c>
      <c r="L10" s="51">
        <v>15410666</v>
      </c>
      <c r="M10" s="17">
        <v>710325</v>
      </c>
      <c r="N10" s="18">
        <f t="shared" si="4"/>
        <v>2.1610186701121678E-2</v>
      </c>
      <c r="O10" s="18">
        <v>0.79819765277762378</v>
      </c>
      <c r="P10" s="19" t="str">
        <f t="shared" si="5"/>
        <v>A</v>
      </c>
      <c r="Q10" s="19" t="s">
        <v>60</v>
      </c>
      <c r="R10" s="19" t="b">
        <f t="shared" si="6"/>
        <v>0</v>
      </c>
      <c r="S10" s="19" t="str">
        <f>IFERROR(VLOOKUP(L10,'xyz - Парфенов'!A:K,11,0),"Z")</f>
        <v>Z</v>
      </c>
      <c r="T10" s="19" t="str">
        <f t="shared" si="7"/>
        <v>AZ</v>
      </c>
      <c r="V10" s="48">
        <v>399631072</v>
      </c>
      <c r="W10" s="17">
        <v>2669788</v>
      </c>
      <c r="X10" s="18">
        <f t="shared" si="8"/>
        <v>0.11992859953285225</v>
      </c>
      <c r="Y10" s="18">
        <v>0.24647454915282135</v>
      </c>
      <c r="Z10" s="19" t="str">
        <f t="shared" si="9"/>
        <v>A</v>
      </c>
      <c r="AA10" s="19" t="s">
        <v>27</v>
      </c>
      <c r="AB10" s="19" t="b">
        <f t="shared" si="10"/>
        <v>1</v>
      </c>
      <c r="AC10" s="64" t="str">
        <f>VLOOKUP(V10,'xyz - ПТ'!A:K,11,0)</f>
        <v>Z</v>
      </c>
      <c r="AD10" s="19" t="str">
        <f t="shared" si="11"/>
        <v>AZ</v>
      </c>
    </row>
    <row r="11" spans="2:30" ht="14.25" customHeight="1" x14ac:dyDescent="0.25">
      <c r="B11" s="46">
        <v>13726920</v>
      </c>
      <c r="C11" s="17">
        <v>2067455</v>
      </c>
      <c r="D11" s="18">
        <f t="shared" si="0"/>
        <v>1.590563771770926E-2</v>
      </c>
      <c r="E11" s="18">
        <v>0.5644558304220213</v>
      </c>
      <c r="F11" s="19" t="str">
        <f t="shared" si="1"/>
        <v>A</v>
      </c>
      <c r="G11" s="19" t="s">
        <v>36</v>
      </c>
      <c r="H11" s="19" t="b">
        <f t="shared" si="2"/>
        <v>0</v>
      </c>
      <c r="I11" s="19" t="str">
        <f>IFERROR(VLOOKUP(B11,'xyz - Жирнова'!A:K,11,0),"Z")</f>
        <v>Y</v>
      </c>
      <c r="J11" s="19" t="str">
        <f t="shared" si="3"/>
        <v>AY</v>
      </c>
      <c r="L11" s="51">
        <v>36193307</v>
      </c>
      <c r="M11" s="17">
        <v>2224264</v>
      </c>
      <c r="N11" s="18">
        <f t="shared" si="4"/>
        <v>6.7668687308744188E-2</v>
      </c>
      <c r="O11" s="18">
        <v>0.3975858166959057</v>
      </c>
      <c r="P11" s="19" t="str">
        <f t="shared" si="5"/>
        <v>A</v>
      </c>
      <c r="Q11" s="19" t="s">
        <v>60</v>
      </c>
      <c r="R11" s="19" t="b">
        <f t="shared" si="6"/>
        <v>0</v>
      </c>
      <c r="S11" s="19" t="str">
        <f>IFERROR(VLOOKUP(L11,'xyz - Парфенов'!A:K,11,0),"Z")</f>
        <v>Z</v>
      </c>
      <c r="T11" s="19" t="str">
        <f t="shared" si="7"/>
        <v>AZ</v>
      </c>
      <c r="V11" s="51">
        <v>197256813</v>
      </c>
      <c r="W11" s="17">
        <v>1273235</v>
      </c>
      <c r="X11" s="18">
        <f t="shared" si="8"/>
        <v>5.7194537703447283E-2</v>
      </c>
      <c r="Y11" s="18">
        <v>0.47406073064597376</v>
      </c>
      <c r="Z11" s="19" t="str">
        <f t="shared" si="9"/>
        <v>A</v>
      </c>
      <c r="AA11" s="19" t="s">
        <v>36</v>
      </c>
      <c r="AB11" s="19" t="b">
        <f t="shared" si="10"/>
        <v>0</v>
      </c>
      <c r="AC11" s="64" t="str">
        <f>VLOOKUP(V11,'xyz - ПТ'!A:K,11,0)</f>
        <v>Z</v>
      </c>
      <c r="AD11" s="19" t="str">
        <f t="shared" si="11"/>
        <v>AZ</v>
      </c>
    </row>
    <row r="12" spans="2:30" ht="14.25" customHeight="1" x14ac:dyDescent="0.25">
      <c r="B12" s="46">
        <v>14504537</v>
      </c>
      <c r="C12" s="17">
        <v>1850545</v>
      </c>
      <c r="D12" s="18">
        <f t="shared" si="0"/>
        <v>1.4236874974458106E-2</v>
      </c>
      <c r="E12" s="18">
        <v>0.5891788359545761</v>
      </c>
      <c r="F12" s="19" t="str">
        <f t="shared" si="1"/>
        <v>A</v>
      </c>
      <c r="G12" s="19" t="s">
        <v>27</v>
      </c>
      <c r="H12" s="19" t="b">
        <f t="shared" si="2"/>
        <v>1</v>
      </c>
      <c r="I12" s="19" t="str">
        <f>IFERROR(VLOOKUP(B12,'xyz - Жирнова'!A:K,11,0),"Z")</f>
        <v>Y</v>
      </c>
      <c r="J12" s="19" t="str">
        <f t="shared" si="3"/>
        <v>AY</v>
      </c>
      <c r="L12" s="51">
        <v>144674214</v>
      </c>
      <c r="M12" s="17">
        <v>1477307</v>
      </c>
      <c r="N12" s="18">
        <f t="shared" si="4"/>
        <v>4.4944046858654794E-2</v>
      </c>
      <c r="O12" s="18">
        <v>0.50316716669331218</v>
      </c>
      <c r="P12" s="19" t="str">
        <f t="shared" si="5"/>
        <v>A</v>
      </c>
      <c r="Q12" s="19" t="s">
        <v>41</v>
      </c>
      <c r="R12" s="19" t="b">
        <f t="shared" si="6"/>
        <v>0</v>
      </c>
      <c r="S12" s="19" t="str">
        <f>IFERROR(VLOOKUP(L12,'xyz - Парфенов'!A:K,11,0),"Z")</f>
        <v>Z</v>
      </c>
      <c r="T12" s="19" t="str">
        <f t="shared" si="7"/>
        <v>AZ</v>
      </c>
      <c r="V12" s="48">
        <v>30593662</v>
      </c>
      <c r="W12" s="17">
        <v>950105</v>
      </c>
      <c r="X12" s="18">
        <f t="shared" si="8"/>
        <v>4.2679329616868669E-2</v>
      </c>
      <c r="Y12" s="18">
        <v>0.51674006026284247</v>
      </c>
      <c r="Z12" s="19" t="str">
        <f t="shared" si="9"/>
        <v>A</v>
      </c>
      <c r="AA12" s="19" t="s">
        <v>41</v>
      </c>
      <c r="AB12" s="19" t="b">
        <f t="shared" si="10"/>
        <v>0</v>
      </c>
      <c r="AC12" s="64" t="str">
        <f>VLOOKUP(V12,'xyz - ПТ'!A:K,11,0)</f>
        <v>Z</v>
      </c>
      <c r="AD12" s="19" t="str">
        <f t="shared" si="11"/>
        <v>AZ</v>
      </c>
    </row>
    <row r="13" spans="2:30" ht="14.25" customHeight="1" x14ac:dyDescent="0.25">
      <c r="B13" s="46">
        <v>145679270</v>
      </c>
      <c r="C13" s="17">
        <v>1787618</v>
      </c>
      <c r="D13" s="18">
        <f t="shared" si="0"/>
        <v>1.3752756062722523E-2</v>
      </c>
      <c r="E13" s="18">
        <v>0.61306114614108576</v>
      </c>
      <c r="F13" s="19" t="str">
        <f t="shared" si="1"/>
        <v>A</v>
      </c>
      <c r="G13" s="19" t="s">
        <v>27</v>
      </c>
      <c r="H13" s="19" t="b">
        <f t="shared" si="2"/>
        <v>1</v>
      </c>
      <c r="I13" s="19" t="str">
        <f>IFERROR(VLOOKUP(B13,'xyz - Жирнова'!A:K,11,0),"Z")</f>
        <v>Y</v>
      </c>
      <c r="J13" s="19" t="str">
        <f t="shared" si="3"/>
        <v>AY</v>
      </c>
      <c r="L13" s="48">
        <v>140307018</v>
      </c>
      <c r="M13" s="17">
        <v>1179208</v>
      </c>
      <c r="N13" s="18">
        <f t="shared" si="4"/>
        <v>3.5874993896394314E-2</v>
      </c>
      <c r="O13" s="18">
        <v>0.65918384638353955</v>
      </c>
      <c r="P13" s="19" t="str">
        <f t="shared" si="5"/>
        <v>A</v>
      </c>
      <c r="Q13" s="19" t="s">
        <v>60</v>
      </c>
      <c r="R13" s="19" t="b">
        <f t="shared" si="6"/>
        <v>0</v>
      </c>
      <c r="S13" s="19" t="str">
        <f>IFERROR(VLOOKUP(L13,'xyz - Парфенов'!A:K,11,0),"Z")</f>
        <v>Z</v>
      </c>
      <c r="T13" s="19" t="str">
        <f t="shared" si="7"/>
        <v>AZ</v>
      </c>
      <c r="V13" s="51">
        <v>273514132</v>
      </c>
      <c r="W13" s="17">
        <v>940024</v>
      </c>
      <c r="X13" s="18">
        <f t="shared" si="8"/>
        <v>4.2226484592510674E-2</v>
      </c>
      <c r="Y13" s="18">
        <v>0.55896654485535313</v>
      </c>
      <c r="Z13" s="19" t="str">
        <f t="shared" si="9"/>
        <v>A</v>
      </c>
      <c r="AA13" s="19" t="s">
        <v>27</v>
      </c>
      <c r="AB13" s="19" t="b">
        <f t="shared" si="10"/>
        <v>1</v>
      </c>
      <c r="AC13" s="64" t="str">
        <f>VLOOKUP(V13,'xyz - ПТ'!A:K,11,0)</f>
        <v>Z</v>
      </c>
      <c r="AD13" s="19" t="str">
        <f t="shared" si="11"/>
        <v>AZ</v>
      </c>
    </row>
    <row r="14" spans="2:30" ht="14.25" customHeight="1" x14ac:dyDescent="0.25">
      <c r="B14" s="46">
        <v>14069597</v>
      </c>
      <c r="C14" s="17">
        <v>1763521</v>
      </c>
      <c r="D14" s="18">
        <f t="shared" si="0"/>
        <v>1.3567369608321512E-2</v>
      </c>
      <c r="E14" s="18">
        <v>0.63662152399721816</v>
      </c>
      <c r="F14" s="19" t="str">
        <f t="shared" si="1"/>
        <v>A</v>
      </c>
      <c r="G14" s="19" t="s">
        <v>41</v>
      </c>
      <c r="H14" s="19" t="b">
        <f t="shared" si="2"/>
        <v>0</v>
      </c>
      <c r="I14" s="19" t="str">
        <f>IFERROR(VLOOKUP(B14,'xyz - Жирнова'!A:K,11,0),"Z")</f>
        <v>Y</v>
      </c>
      <c r="J14" s="19" t="str">
        <f t="shared" si="3"/>
        <v>AY</v>
      </c>
      <c r="L14" s="51">
        <v>15636636</v>
      </c>
      <c r="M14" s="17">
        <v>1081423</v>
      </c>
      <c r="N14" s="18">
        <f t="shared" si="4"/>
        <v>3.2900085077798347E-2</v>
      </c>
      <c r="O14" s="18">
        <v>0.72774982837649582</v>
      </c>
      <c r="P14" s="19" t="str">
        <f t="shared" si="5"/>
        <v>A</v>
      </c>
      <c r="Q14" s="19" t="s">
        <v>60</v>
      </c>
      <c r="R14" s="19" t="b">
        <f t="shared" si="6"/>
        <v>0</v>
      </c>
      <c r="S14" s="19" t="str">
        <f>IFERROR(VLOOKUP(L14,'xyz - Парфенов'!A:K,11,0),"Z")</f>
        <v>Z</v>
      </c>
      <c r="T14" s="19" t="str">
        <f t="shared" si="7"/>
        <v>AZ</v>
      </c>
      <c r="V14" s="51">
        <v>246638184</v>
      </c>
      <c r="W14" s="17">
        <v>654548</v>
      </c>
      <c r="X14" s="18">
        <f t="shared" si="8"/>
        <v>2.9402718480654406E-2</v>
      </c>
      <c r="Y14" s="18">
        <v>0.73782469709222842</v>
      </c>
      <c r="Z14" s="19" t="str">
        <f t="shared" si="9"/>
        <v>A</v>
      </c>
      <c r="AA14" s="19" t="s">
        <v>41</v>
      </c>
      <c r="AB14" s="19" t="b">
        <f t="shared" si="10"/>
        <v>0</v>
      </c>
      <c r="AC14" s="64" t="str">
        <f>VLOOKUP(V14,'xyz - ПТ'!A:K,11,0)</f>
        <v>Z</v>
      </c>
      <c r="AD14" s="19" t="str">
        <f t="shared" si="11"/>
        <v>AZ</v>
      </c>
    </row>
    <row r="15" spans="2:30" ht="14.25" customHeight="1" x14ac:dyDescent="0.25">
      <c r="B15" s="46">
        <v>14071105</v>
      </c>
      <c r="C15" s="17">
        <v>1587349</v>
      </c>
      <c r="D15" s="18">
        <f t="shared" si="0"/>
        <v>1.2212018218325465E-2</v>
      </c>
      <c r="E15" s="18">
        <v>0.6812328721699793</v>
      </c>
      <c r="F15" s="19" t="str">
        <f t="shared" si="1"/>
        <v>A</v>
      </c>
      <c r="G15" s="19" t="s">
        <v>60</v>
      </c>
      <c r="H15" s="19" t="b">
        <f t="shared" si="2"/>
        <v>0</v>
      </c>
      <c r="I15" s="19" t="str">
        <f>IFERROR(VLOOKUP(B15,'xyz - Жирнова'!A:K,11,0),"Z")</f>
        <v>Y</v>
      </c>
      <c r="J15" s="19" t="str">
        <f t="shared" si="3"/>
        <v>AY</v>
      </c>
      <c r="L15" s="51">
        <v>421897940</v>
      </c>
      <c r="M15" s="17">
        <v>887145</v>
      </c>
      <c r="N15" s="18">
        <f t="shared" si="4"/>
        <v>2.6989573900632235E-2</v>
      </c>
      <c r="O15" s="18">
        <v>0.7547394022771281</v>
      </c>
      <c r="P15" s="19" t="str">
        <f t="shared" si="5"/>
        <v>A</v>
      </c>
      <c r="Q15" s="19" t="s">
        <v>60</v>
      </c>
      <c r="R15" s="19" t="b">
        <f t="shared" si="6"/>
        <v>0</v>
      </c>
      <c r="S15" s="19" t="str">
        <f>IFERROR(VLOOKUP(L15,'xyz - Парфенов'!A:K,11,0),"Z")</f>
        <v>Z</v>
      </c>
      <c r="T15" s="19" t="str">
        <f t="shared" si="7"/>
        <v>AZ</v>
      </c>
      <c r="V15" s="51">
        <v>171768570</v>
      </c>
      <c r="W15" s="17">
        <v>613742</v>
      </c>
      <c r="X15" s="18">
        <f t="shared" si="8"/>
        <v>2.7569686632231399E-2</v>
      </c>
      <c r="Y15" s="18">
        <v>0.76539438372445978</v>
      </c>
      <c r="Z15" s="19" t="str">
        <f t="shared" si="9"/>
        <v>A</v>
      </c>
      <c r="AA15" s="19" t="s">
        <v>27</v>
      </c>
      <c r="AB15" s="19" t="b">
        <f t="shared" si="10"/>
        <v>1</v>
      </c>
      <c r="AC15" s="64" t="str">
        <f>VLOOKUP(V15,'xyz - ПТ'!A:K,11,0)</f>
        <v>Z</v>
      </c>
      <c r="AD15" s="19" t="str">
        <f t="shared" si="11"/>
        <v>AZ</v>
      </c>
    </row>
    <row r="16" spans="2:30" ht="14.25" customHeight="1" x14ac:dyDescent="0.25">
      <c r="B16" s="46">
        <v>450885423</v>
      </c>
      <c r="C16" s="17">
        <v>1352977</v>
      </c>
      <c r="D16" s="18">
        <f t="shared" si="0"/>
        <v>1.0408914342703043E-2</v>
      </c>
      <c r="E16" s="18">
        <v>0.71959330636193153</v>
      </c>
      <c r="F16" s="19" t="str">
        <f t="shared" si="1"/>
        <v>A</v>
      </c>
      <c r="G16" s="19" t="s">
        <v>41</v>
      </c>
      <c r="H16" s="19" t="b">
        <f t="shared" si="2"/>
        <v>0</v>
      </c>
      <c r="I16" s="19" t="str">
        <f>IFERROR(VLOOKUP(B16,'xyz - Жирнова'!A:K,11,0),"Z")</f>
        <v>Y</v>
      </c>
      <c r="J16" s="19" t="str">
        <f t="shared" si="3"/>
        <v>AY</v>
      </c>
      <c r="L16" s="48">
        <v>36114738</v>
      </c>
      <c r="M16" s="17">
        <v>718144</v>
      </c>
      <c r="N16" s="18">
        <f t="shared" si="4"/>
        <v>2.1848063799373988E-2</v>
      </c>
      <c r="O16" s="18">
        <v>0.77658746607650209</v>
      </c>
      <c r="P16" s="19" t="str">
        <f t="shared" si="5"/>
        <v>A</v>
      </c>
      <c r="Q16" s="19" t="s">
        <v>60</v>
      </c>
      <c r="R16" s="19" t="b">
        <f t="shared" si="6"/>
        <v>0</v>
      </c>
      <c r="S16" s="19" t="str">
        <f>IFERROR(VLOOKUP(L16,'xyz - Парфенов'!A:K,11,0),"Z")</f>
        <v>Z</v>
      </c>
      <c r="T16" s="19" t="str">
        <f t="shared" si="7"/>
        <v>AZ</v>
      </c>
      <c r="V16" s="51">
        <v>30561101</v>
      </c>
      <c r="W16" s="17">
        <v>584015</v>
      </c>
      <c r="X16" s="18">
        <f t="shared" si="8"/>
        <v>2.6234330612085566E-2</v>
      </c>
      <c r="Y16" s="18">
        <v>0.79162871433654536</v>
      </c>
      <c r="Z16" s="19" t="str">
        <f t="shared" si="9"/>
        <v>A</v>
      </c>
      <c r="AA16" s="19" t="s">
        <v>60</v>
      </c>
      <c r="AB16" s="19" t="b">
        <f t="shared" si="10"/>
        <v>0</v>
      </c>
      <c r="AC16" s="64" t="str">
        <f>VLOOKUP(V16,'xyz - ПТ'!A:K,11,0)</f>
        <v>Z</v>
      </c>
      <c r="AD16" s="19" t="str">
        <f t="shared" si="11"/>
        <v>AZ</v>
      </c>
    </row>
    <row r="17" spans="2:30" ht="14.25" customHeight="1" x14ac:dyDescent="0.25">
      <c r="B17" s="46">
        <v>243184361</v>
      </c>
      <c r="C17" s="17">
        <v>1231245</v>
      </c>
      <c r="D17" s="18">
        <f t="shared" si="0"/>
        <v>9.4723884736262406E-3</v>
      </c>
      <c r="E17" s="18">
        <v>0.73604255614884861</v>
      </c>
      <c r="F17" s="19" t="str">
        <f t="shared" si="1"/>
        <v>A</v>
      </c>
      <c r="G17" s="19" t="s">
        <v>27</v>
      </c>
      <c r="H17" s="19" t="b">
        <f t="shared" si="2"/>
        <v>1</v>
      </c>
      <c r="I17" s="19" t="str">
        <f>IFERROR(VLOOKUP(B17,'xyz - Жирнова'!A:K,11,0),"Z")</f>
        <v>Y</v>
      </c>
      <c r="J17" s="19" t="str">
        <f t="shared" si="3"/>
        <v>AY</v>
      </c>
      <c r="L17" s="51">
        <v>342287690</v>
      </c>
      <c r="M17" s="17">
        <v>380709</v>
      </c>
      <c r="N17" s="18">
        <f t="shared" si="4"/>
        <v>1.1582293413292977E-2</v>
      </c>
      <c r="O17" s="18">
        <v>0.86851380662225652</v>
      </c>
      <c r="P17" s="19" t="str">
        <f t="shared" si="5"/>
        <v>B</v>
      </c>
      <c r="Q17" s="19" t="s">
        <v>36</v>
      </c>
      <c r="R17" s="19" t="b">
        <f t="shared" si="6"/>
        <v>0</v>
      </c>
      <c r="S17" s="19" t="str">
        <f>IFERROR(VLOOKUP(L17,'xyz - Парфенов'!A:K,11,0),"Z")</f>
        <v>Z</v>
      </c>
      <c r="T17" s="19" t="str">
        <f t="shared" si="7"/>
        <v>BZ</v>
      </c>
      <c r="V17" s="51">
        <v>273529918</v>
      </c>
      <c r="W17" s="17">
        <v>570806</v>
      </c>
      <c r="X17" s="18">
        <f t="shared" si="8"/>
        <v>2.5640973809511938E-2</v>
      </c>
      <c r="Y17" s="18">
        <v>0.81726968814605727</v>
      </c>
      <c r="Z17" s="19" t="str">
        <f t="shared" si="9"/>
        <v>B</v>
      </c>
      <c r="AA17" s="19" t="s">
        <v>27</v>
      </c>
      <c r="AB17" s="19" t="b">
        <f t="shared" si="10"/>
        <v>0</v>
      </c>
      <c r="AC17" s="64" t="str">
        <f>VLOOKUP(V17,'xyz - ПТ'!A:K,11,0)</f>
        <v>Y</v>
      </c>
      <c r="AD17" s="19" t="str">
        <f t="shared" si="11"/>
        <v>BY</v>
      </c>
    </row>
    <row r="18" spans="2:30" ht="14.25" customHeight="1" x14ac:dyDescent="0.25">
      <c r="B18" s="48">
        <v>348231697</v>
      </c>
      <c r="C18" s="17">
        <v>1166796</v>
      </c>
      <c r="D18" s="18">
        <f t="shared" si="0"/>
        <v>8.976560295857609E-3</v>
      </c>
      <c r="E18" s="18">
        <v>0.75163077689644608</v>
      </c>
      <c r="F18" s="19" t="str">
        <f t="shared" si="1"/>
        <v>A</v>
      </c>
      <c r="G18" s="19" t="s">
        <v>41</v>
      </c>
      <c r="H18" s="19" t="b">
        <f t="shared" si="2"/>
        <v>0</v>
      </c>
      <c r="I18" s="19" t="str">
        <f>IFERROR(VLOOKUP(B18,'xyz - Жирнова'!A:K,11,0),"Z")</f>
        <v>Y</v>
      </c>
      <c r="J18" s="19" t="str">
        <f t="shared" si="3"/>
        <v>AY</v>
      </c>
      <c r="L18" s="51">
        <v>15611753</v>
      </c>
      <c r="M18" s="17">
        <v>662360</v>
      </c>
      <c r="N18" s="18">
        <f t="shared" si="4"/>
        <v>2.0150949584141001E-2</v>
      </c>
      <c r="O18" s="18">
        <v>0.8399053663509628</v>
      </c>
      <c r="P18" s="19" t="str">
        <f t="shared" si="5"/>
        <v>B</v>
      </c>
      <c r="Q18" s="19" t="s">
        <v>60</v>
      </c>
      <c r="R18" s="19" t="b">
        <f t="shared" si="6"/>
        <v>0</v>
      </c>
      <c r="S18" s="19" t="str">
        <f>IFERROR(VLOOKUP(L18,'xyz - Парфенов'!A:K,11,0),"Z")</f>
        <v>Z</v>
      </c>
      <c r="T18" s="19" t="str">
        <f t="shared" si="7"/>
        <v>BZ</v>
      </c>
      <c r="V18" s="51">
        <v>197891321</v>
      </c>
      <c r="W18" s="17">
        <v>506326</v>
      </c>
      <c r="X18" s="18">
        <f t="shared" si="8"/>
        <v>2.2744490606396817E-2</v>
      </c>
      <c r="Y18" s="18">
        <v>0.8400141787524541</v>
      </c>
      <c r="Z18" s="19" t="str">
        <f t="shared" si="9"/>
        <v>B</v>
      </c>
      <c r="AA18" s="19" t="s">
        <v>27</v>
      </c>
      <c r="AB18" s="19" t="b">
        <f t="shared" si="10"/>
        <v>0</v>
      </c>
      <c r="AC18" s="64" t="str">
        <f>VLOOKUP(V18,'xyz - ПТ'!A:K,11,0)</f>
        <v>Y</v>
      </c>
      <c r="AD18" s="19" t="str">
        <f t="shared" si="11"/>
        <v>BY</v>
      </c>
    </row>
    <row r="19" spans="2:30" ht="14.25" customHeight="1" x14ac:dyDescent="0.25">
      <c r="B19" s="46">
        <v>17865335</v>
      </c>
      <c r="C19" s="17">
        <v>989550</v>
      </c>
      <c r="D19" s="18">
        <f t="shared" si="0"/>
        <v>7.6129462569000045E-3</v>
      </c>
      <c r="E19" s="18">
        <v>0.76485101748759066</v>
      </c>
      <c r="F19" s="19" t="str">
        <f t="shared" si="1"/>
        <v>A</v>
      </c>
      <c r="G19" s="19" t="s">
        <v>41</v>
      </c>
      <c r="H19" s="19" t="b">
        <f t="shared" si="2"/>
        <v>0</v>
      </c>
      <c r="I19" s="19" t="str">
        <f>IFERROR(VLOOKUP(B19,'xyz - Жирнова'!A:K,11,0),"Z")</f>
        <v>Y</v>
      </c>
      <c r="J19" s="19" t="str">
        <f t="shared" si="3"/>
        <v>AY</v>
      </c>
      <c r="L19" s="48">
        <v>400643275</v>
      </c>
      <c r="M19" s="17">
        <v>240360</v>
      </c>
      <c r="N19" s="18">
        <f t="shared" si="4"/>
        <v>7.3124618667252412E-3</v>
      </c>
      <c r="O19" s="18">
        <v>0.90267912162231057</v>
      </c>
      <c r="P19" s="19" t="str">
        <f t="shared" si="5"/>
        <v>B</v>
      </c>
      <c r="Q19" s="19" t="s">
        <v>60</v>
      </c>
      <c r="R19" s="19" t="b">
        <f t="shared" si="6"/>
        <v>0</v>
      </c>
      <c r="S19" s="19" t="str">
        <f>IFERROR(VLOOKUP(L19,'xyz - Парфенов'!A:K,11,0),"Z")</f>
        <v>Z</v>
      </c>
      <c r="T19" s="19" t="str">
        <f t="shared" si="7"/>
        <v>BZ</v>
      </c>
      <c r="V19" s="51">
        <v>431627871</v>
      </c>
      <c r="W19" s="17">
        <v>237689</v>
      </c>
      <c r="X19" s="18">
        <f t="shared" si="8"/>
        <v>1.067714323922503E-2</v>
      </c>
      <c r="Y19" s="18">
        <v>0.90733333575904829</v>
      </c>
      <c r="Z19" s="19" t="str">
        <f t="shared" si="9"/>
        <v>B</v>
      </c>
      <c r="AA19" s="19" t="s">
        <v>41</v>
      </c>
      <c r="AB19" s="19" t="b">
        <f t="shared" si="10"/>
        <v>1</v>
      </c>
      <c r="AC19" s="64" t="str">
        <f>VLOOKUP(V19,'xyz - ПТ'!A:K,11,0)</f>
        <v>Y</v>
      </c>
      <c r="AD19" s="19" t="str">
        <f t="shared" si="11"/>
        <v>BY</v>
      </c>
    </row>
    <row r="20" spans="2:30" ht="14.25" customHeight="1" x14ac:dyDescent="0.25">
      <c r="B20" s="46">
        <v>425144488</v>
      </c>
      <c r="C20" s="17">
        <v>985973</v>
      </c>
      <c r="D20" s="18">
        <f t="shared" si="0"/>
        <v>7.5854271737198402E-3</v>
      </c>
      <c r="E20" s="18">
        <v>0.778023469891585</v>
      </c>
      <c r="F20" s="19" t="str">
        <f t="shared" si="1"/>
        <v>A</v>
      </c>
      <c r="G20" s="19" t="s">
        <v>95</v>
      </c>
      <c r="H20" s="19" t="b">
        <f t="shared" si="2"/>
        <v>0</v>
      </c>
      <c r="I20" s="19" t="str">
        <f>IFERROR(VLOOKUP(B20,'xyz - Жирнова'!A:K,11,0),"Z")</f>
        <v>Y</v>
      </c>
      <c r="J20" s="19" t="str">
        <f t="shared" si="3"/>
        <v>AY</v>
      </c>
      <c r="L20" s="51">
        <v>318258703</v>
      </c>
      <c r="M20" s="17">
        <v>231765</v>
      </c>
      <c r="N20" s="18">
        <f t="shared" si="4"/>
        <v>7.050976554092093E-3</v>
      </c>
      <c r="O20" s="18">
        <v>0.91679601240222286</v>
      </c>
      <c r="P20" s="19" t="str">
        <f t="shared" si="5"/>
        <v>B</v>
      </c>
      <c r="Q20" s="19" t="s">
        <v>60</v>
      </c>
      <c r="R20" s="19" t="b">
        <f t="shared" si="6"/>
        <v>0</v>
      </c>
      <c r="S20" s="19" t="str">
        <f>IFERROR(VLOOKUP(L20,'xyz - Парфенов'!A:K,11,0),"Z")</f>
        <v>Z</v>
      </c>
      <c r="T20" s="19" t="str">
        <f t="shared" si="7"/>
        <v>BZ</v>
      </c>
      <c r="V20" s="48">
        <v>300904125</v>
      </c>
      <c r="W20" s="17">
        <v>434416</v>
      </c>
      <c r="X20" s="18">
        <f t="shared" si="8"/>
        <v>1.9514247009374354E-2</v>
      </c>
      <c r="Y20" s="18">
        <v>0.85952842576182842</v>
      </c>
      <c r="Z20" s="19" t="str">
        <f t="shared" si="9"/>
        <v>B</v>
      </c>
      <c r="AA20" s="19" t="s">
        <v>36</v>
      </c>
      <c r="AB20" s="19" t="b">
        <f t="shared" si="10"/>
        <v>0</v>
      </c>
      <c r="AC20" s="64" t="str">
        <f>VLOOKUP(V20,'xyz - ПТ'!A:K,11,0)</f>
        <v>Z</v>
      </c>
      <c r="AD20" s="19" t="str">
        <f t="shared" si="11"/>
        <v>BZ</v>
      </c>
    </row>
    <row r="21" spans="2:30" ht="14.25" customHeight="1" x14ac:dyDescent="0.25">
      <c r="B21" s="48">
        <v>12887238</v>
      </c>
      <c r="C21" s="17">
        <v>2497131</v>
      </c>
      <c r="D21" s="18">
        <f t="shared" si="0"/>
        <v>1.9211281996300303E-2</v>
      </c>
      <c r="E21" s="18">
        <v>0.53683493960158302</v>
      </c>
      <c r="F21" s="19" t="str">
        <f t="shared" si="1"/>
        <v>A</v>
      </c>
      <c r="G21" s="19" t="s">
        <v>36</v>
      </c>
      <c r="H21" s="19" t="b">
        <f t="shared" si="2"/>
        <v>0</v>
      </c>
      <c r="I21" s="19" t="str">
        <f>IFERROR(VLOOKUP(B21,'xyz - Жирнова'!A:K,11,0),"Z")</f>
        <v>Z</v>
      </c>
      <c r="J21" s="19" t="str">
        <f t="shared" si="3"/>
        <v>AZ</v>
      </c>
      <c r="L21" s="51">
        <v>270826325</v>
      </c>
      <c r="M21" s="17">
        <v>207899</v>
      </c>
      <c r="N21" s="18">
        <f t="shared" si="4"/>
        <v>6.3249022700545467E-3</v>
      </c>
      <c r="O21" s="18">
        <v>0.93685949598591933</v>
      </c>
      <c r="P21" s="19" t="str">
        <f t="shared" si="5"/>
        <v>B</v>
      </c>
      <c r="Q21" s="19" t="s">
        <v>60</v>
      </c>
      <c r="R21" s="19" t="b">
        <f t="shared" si="6"/>
        <v>0</v>
      </c>
      <c r="S21" s="19" t="str">
        <f>IFERROR(VLOOKUP(L21,'xyz - Парфенов'!A:K,11,0),"Z")</f>
        <v>Z</v>
      </c>
      <c r="T21" s="19" t="str">
        <f t="shared" si="7"/>
        <v>BZ</v>
      </c>
      <c r="V21" s="48">
        <v>86180716</v>
      </c>
      <c r="W21" s="17">
        <v>296099</v>
      </c>
      <c r="X21" s="18">
        <f t="shared" si="8"/>
        <v>1.330095812591787E-2</v>
      </c>
      <c r="Y21" s="18">
        <v>0.87282938388774634</v>
      </c>
      <c r="Z21" s="19" t="str">
        <f t="shared" si="9"/>
        <v>B</v>
      </c>
      <c r="AA21" s="19" t="s">
        <v>41</v>
      </c>
      <c r="AB21" s="19" t="b">
        <f t="shared" si="10"/>
        <v>1</v>
      </c>
      <c r="AC21" s="64" t="str">
        <f>VLOOKUP(V21,'xyz - ПТ'!A:K,11,0)</f>
        <v>Z</v>
      </c>
      <c r="AD21" s="19" t="str">
        <f t="shared" si="11"/>
        <v>BZ</v>
      </c>
    </row>
    <row r="22" spans="2:30" ht="14.25" customHeight="1" x14ac:dyDescent="0.25">
      <c r="B22" s="46">
        <v>144510357</v>
      </c>
      <c r="C22" s="17">
        <v>1518345</v>
      </c>
      <c r="D22" s="18">
        <f t="shared" si="0"/>
        <v>1.1681146869216145E-2</v>
      </c>
      <c r="E22" s="18">
        <v>0.70151773518888827</v>
      </c>
      <c r="F22" s="19" t="str">
        <f t="shared" si="1"/>
        <v>A</v>
      </c>
      <c r="G22" s="19" t="s">
        <v>27</v>
      </c>
      <c r="H22" s="19" t="b">
        <f t="shared" si="2"/>
        <v>1</v>
      </c>
      <c r="I22" s="19" t="str">
        <f>IFERROR(VLOOKUP(B22,'xyz - Жирнова'!A:K,11,0),"Z")</f>
        <v>Z</v>
      </c>
      <c r="J22" s="19" t="str">
        <f t="shared" si="3"/>
        <v>AZ</v>
      </c>
      <c r="L22" s="48">
        <v>317382278</v>
      </c>
      <c r="M22" s="17">
        <v>708569</v>
      </c>
      <c r="N22" s="18">
        <f t="shared" si="4"/>
        <v>2.1556763989198025E-2</v>
      </c>
      <c r="O22" s="18">
        <v>0.81975441676682181</v>
      </c>
      <c r="P22" s="19" t="str">
        <f t="shared" si="5"/>
        <v>B</v>
      </c>
      <c r="Q22" s="19" t="s">
        <v>60</v>
      </c>
      <c r="R22" s="19" t="b">
        <f t="shared" si="6"/>
        <v>0</v>
      </c>
      <c r="S22" s="19" t="str">
        <f>IFERROR(VLOOKUP(L22,'xyz - Парфенов'!A:K,11,0),"Z")</f>
        <v>Z</v>
      </c>
      <c r="T22" s="19" t="str">
        <f t="shared" si="7"/>
        <v>BZ</v>
      </c>
      <c r="V22" s="51">
        <v>403325430</v>
      </c>
      <c r="W22" s="17">
        <v>271175</v>
      </c>
      <c r="X22" s="18">
        <f t="shared" si="8"/>
        <v>1.2181355964713755E-2</v>
      </c>
      <c r="Y22" s="18">
        <v>0.88501073985246004</v>
      </c>
      <c r="Z22" s="19" t="str">
        <f t="shared" si="9"/>
        <v>B</v>
      </c>
      <c r="AA22" s="19" t="s">
        <v>60</v>
      </c>
      <c r="AB22" s="19" t="b">
        <f t="shared" si="10"/>
        <v>0</v>
      </c>
      <c r="AC22" s="64" t="str">
        <f>VLOOKUP(V22,'xyz - ПТ'!A:K,11,0)</f>
        <v>Z</v>
      </c>
      <c r="AD22" s="19" t="str">
        <f t="shared" si="11"/>
        <v>BZ</v>
      </c>
    </row>
    <row r="23" spans="2:30" ht="14.25" customHeight="1" x14ac:dyDescent="0.25">
      <c r="B23" s="14">
        <v>231051849</v>
      </c>
      <c r="C23" s="17">
        <v>843168</v>
      </c>
      <c r="D23" s="18">
        <f t="shared" si="0"/>
        <v>6.4867795154745717E-3</v>
      </c>
      <c r="E23" s="18">
        <v>0.78928806876860402</v>
      </c>
      <c r="F23" s="19" t="str">
        <f t="shared" si="1"/>
        <v>A</v>
      </c>
      <c r="G23" s="19" t="s">
        <v>41</v>
      </c>
      <c r="H23" s="19" t="b">
        <f t="shared" si="2"/>
        <v>0</v>
      </c>
      <c r="I23" s="19" t="str">
        <f>IFERROR(VLOOKUP(B23,'xyz - Жирнова'!A:K,11,0),"Z")</f>
        <v>Z</v>
      </c>
      <c r="J23" s="19" t="str">
        <f t="shared" si="3"/>
        <v>AZ</v>
      </c>
      <c r="L23" s="51">
        <v>36284501</v>
      </c>
      <c r="M23" s="17">
        <v>559648</v>
      </c>
      <c r="N23" s="18">
        <f t="shared" si="4"/>
        <v>1.7026146858000697E-2</v>
      </c>
      <c r="O23" s="18">
        <v>0.85693151320896355</v>
      </c>
      <c r="P23" s="19" t="str">
        <f t="shared" si="5"/>
        <v>B</v>
      </c>
      <c r="Q23" s="19" t="s">
        <v>36</v>
      </c>
      <c r="R23" s="19" t="b">
        <f t="shared" si="6"/>
        <v>0</v>
      </c>
      <c r="S23" s="19" t="str">
        <f>IFERROR(VLOOKUP(L23,'xyz - Парфенов'!A:K,11,0),"Z")</f>
        <v>Z</v>
      </c>
      <c r="T23" s="19" t="str">
        <f t="shared" si="7"/>
        <v>BZ</v>
      </c>
      <c r="V23" s="51">
        <v>299575125</v>
      </c>
      <c r="W23" s="17">
        <v>259245</v>
      </c>
      <c r="X23" s="18">
        <f t="shared" si="8"/>
        <v>1.1645452667363207E-2</v>
      </c>
      <c r="Y23" s="18">
        <v>0.8966561925198232</v>
      </c>
      <c r="Z23" s="19" t="str">
        <f t="shared" si="9"/>
        <v>B</v>
      </c>
      <c r="AA23" s="19" t="s">
        <v>60</v>
      </c>
      <c r="AB23" s="19" t="b">
        <f t="shared" si="10"/>
        <v>0</v>
      </c>
      <c r="AC23" s="64" t="str">
        <f>VLOOKUP(V23,'xyz - ПТ'!A:K,11,0)</f>
        <v>Z</v>
      </c>
      <c r="AD23" s="19" t="str">
        <f t="shared" si="11"/>
        <v>BZ</v>
      </c>
    </row>
    <row r="24" spans="2:30" ht="14.25" customHeight="1" x14ac:dyDescent="0.25">
      <c r="B24" s="46">
        <v>40132367</v>
      </c>
      <c r="C24" s="17">
        <v>728197</v>
      </c>
      <c r="D24" s="18">
        <f t="shared" si="0"/>
        <v>5.6022683294788666E-3</v>
      </c>
      <c r="E24" s="18">
        <v>0.82056461562760019</v>
      </c>
      <c r="F24" s="19" t="str">
        <f t="shared" si="1"/>
        <v>B</v>
      </c>
      <c r="G24" s="19" t="s">
        <v>41</v>
      </c>
      <c r="H24" s="19" t="b">
        <f t="shared" si="2"/>
        <v>1</v>
      </c>
      <c r="I24" s="19" t="str">
        <f>IFERROR(VLOOKUP(B24,'xyz - Жирнова'!A:K,11,0),"Z")</f>
        <v>X</v>
      </c>
      <c r="J24" s="19" t="str">
        <f t="shared" si="3"/>
        <v>BX</v>
      </c>
      <c r="L24" s="51">
        <v>317382279</v>
      </c>
      <c r="M24" s="17">
        <v>340022</v>
      </c>
      <c r="N24" s="18">
        <f t="shared" si="4"/>
        <v>1.0344474575002705E-2</v>
      </c>
      <c r="O24" s="18">
        <v>0.87885828119725917</v>
      </c>
      <c r="P24" s="19" t="str">
        <f t="shared" si="5"/>
        <v>B</v>
      </c>
      <c r="Q24" s="19" t="s">
        <v>41</v>
      </c>
      <c r="R24" s="19" t="b">
        <f t="shared" si="6"/>
        <v>1</v>
      </c>
      <c r="S24" s="19" t="str">
        <f>IFERROR(VLOOKUP(L24,'xyz - Парфенов'!A:K,11,0),"Z")</f>
        <v>Z</v>
      </c>
      <c r="T24" s="19" t="str">
        <f t="shared" si="7"/>
        <v>BZ</v>
      </c>
      <c r="V24" s="48">
        <v>440401239</v>
      </c>
      <c r="W24" s="17">
        <v>222199</v>
      </c>
      <c r="X24" s="18">
        <f t="shared" si="8"/>
        <v>9.9813224449282999E-3</v>
      </c>
      <c r="Y24" s="18">
        <v>0.91731465820397662</v>
      </c>
      <c r="Z24" s="19" t="str">
        <f t="shared" si="9"/>
        <v>B</v>
      </c>
      <c r="AA24" s="19" t="s">
        <v>41</v>
      </c>
      <c r="AB24" s="19" t="b">
        <f t="shared" si="10"/>
        <v>1</v>
      </c>
      <c r="AC24" s="64" t="str">
        <f>VLOOKUP(V24,'xyz - ПТ'!A:K,11,0)</f>
        <v>Z</v>
      </c>
      <c r="AD24" s="19" t="str">
        <f t="shared" si="11"/>
        <v>BZ</v>
      </c>
    </row>
    <row r="25" spans="2:30" ht="14.25" customHeight="1" x14ac:dyDescent="0.25">
      <c r="B25" s="46">
        <v>14072468</v>
      </c>
      <c r="C25" s="17">
        <v>792528</v>
      </c>
      <c r="D25" s="18">
        <f t="shared" si="0"/>
        <v>6.0971886929295609E-3</v>
      </c>
      <c r="E25" s="18">
        <v>0.81083601218386347</v>
      </c>
      <c r="F25" s="19" t="str">
        <f t="shared" si="1"/>
        <v>B</v>
      </c>
      <c r="G25" s="19" t="s">
        <v>60</v>
      </c>
      <c r="H25" s="19" t="b">
        <f t="shared" si="2"/>
        <v>0</v>
      </c>
      <c r="I25" s="19" t="str">
        <f>IFERROR(VLOOKUP(B25,'xyz - Жирнова'!A:K,11,0),"Z")</f>
        <v>Y</v>
      </c>
      <c r="J25" s="19" t="str">
        <f t="shared" si="3"/>
        <v>BY</v>
      </c>
      <c r="L25" s="48">
        <v>305324656</v>
      </c>
      <c r="M25" s="17">
        <v>292348</v>
      </c>
      <c r="N25" s="18">
        <f t="shared" si="4"/>
        <v>8.8940905384148391E-3</v>
      </c>
      <c r="O25" s="18">
        <v>0.88775237173567401</v>
      </c>
      <c r="P25" s="19" t="str">
        <f t="shared" si="5"/>
        <v>B</v>
      </c>
      <c r="Q25" s="19" t="s">
        <v>41</v>
      </c>
      <c r="R25" s="19" t="b">
        <f t="shared" si="6"/>
        <v>1</v>
      </c>
      <c r="S25" s="19" t="str">
        <f>IFERROR(VLOOKUP(L25,'xyz - Парфенов'!A:K,11,0),"Z")</f>
        <v>Z</v>
      </c>
      <c r="T25" s="19" t="str">
        <f t="shared" si="7"/>
        <v>BZ</v>
      </c>
      <c r="V25" s="51">
        <v>30590270</v>
      </c>
      <c r="W25" s="17">
        <v>186832</v>
      </c>
      <c r="X25" s="18">
        <f t="shared" si="8"/>
        <v>8.3926139858003148E-3</v>
      </c>
      <c r="Y25" s="18">
        <v>0.92570727218977689</v>
      </c>
      <c r="Z25" s="19" t="str">
        <f t="shared" si="9"/>
        <v>B</v>
      </c>
      <c r="AA25" s="19" t="s">
        <v>60</v>
      </c>
      <c r="AB25" s="19" t="b">
        <f t="shared" si="10"/>
        <v>0</v>
      </c>
      <c r="AC25" s="64" t="str">
        <f>VLOOKUP(V25,'xyz - ПТ'!A:K,11,0)</f>
        <v>Z</v>
      </c>
      <c r="AD25" s="19" t="str">
        <f t="shared" si="11"/>
        <v>BZ</v>
      </c>
    </row>
    <row r="26" spans="2:30" ht="14.25" customHeight="1" x14ac:dyDescent="0.25">
      <c r="B26" s="46">
        <v>40646542</v>
      </c>
      <c r="C26" s="17">
        <v>611781</v>
      </c>
      <c r="D26" s="18">
        <f t="shared" si="0"/>
        <v>4.7066402647592759E-3</v>
      </c>
      <c r="E26" s="18">
        <v>0.84732128440432164</v>
      </c>
      <c r="F26" s="19" t="str">
        <f t="shared" si="1"/>
        <v>B</v>
      </c>
      <c r="G26" s="19" t="s">
        <v>41</v>
      </c>
      <c r="H26" s="19" t="b">
        <f t="shared" si="2"/>
        <v>1</v>
      </c>
      <c r="I26" s="19" t="str">
        <f>IFERROR(VLOOKUP(B26,'xyz - Жирнова'!A:K,11,0),"Z")</f>
        <v>Y</v>
      </c>
      <c r="J26" s="19" t="str">
        <f t="shared" si="3"/>
        <v>BY</v>
      </c>
      <c r="L26" s="51">
        <v>251009573</v>
      </c>
      <c r="M26" s="17">
        <v>250281</v>
      </c>
      <c r="N26" s="18">
        <f t="shared" si="4"/>
        <v>7.6142880199112171E-3</v>
      </c>
      <c r="O26" s="18">
        <v>0.89536665975558527</v>
      </c>
      <c r="P26" s="19" t="str">
        <f t="shared" si="5"/>
        <v>B</v>
      </c>
      <c r="Q26" s="19" t="s">
        <v>60</v>
      </c>
      <c r="R26" s="19" t="b">
        <f t="shared" si="6"/>
        <v>0</v>
      </c>
      <c r="S26" s="19" t="str">
        <f>IFERROR(VLOOKUP(L26,'xyz - Парфенов'!A:K,11,0),"Z")</f>
        <v>Z</v>
      </c>
      <c r="T26" s="19" t="str">
        <f t="shared" si="7"/>
        <v>BZ</v>
      </c>
      <c r="V26" s="51">
        <v>30969871</v>
      </c>
      <c r="W26" s="17">
        <v>181484</v>
      </c>
      <c r="X26" s="18">
        <f t="shared" si="8"/>
        <v>8.1523783752193643E-3</v>
      </c>
      <c r="Y26" s="18">
        <v>0.9338596505649962</v>
      </c>
      <c r="Z26" s="19" t="str">
        <f t="shared" si="9"/>
        <v>B</v>
      </c>
      <c r="AA26" s="19" t="s">
        <v>60</v>
      </c>
      <c r="AB26" s="19" t="b">
        <f t="shared" si="10"/>
        <v>0</v>
      </c>
      <c r="AC26" s="64" t="str">
        <f>VLOOKUP(V26,'xyz - ПТ'!A:K,11,0)</f>
        <v>Z</v>
      </c>
      <c r="AD26" s="19" t="str">
        <f t="shared" si="11"/>
        <v>BZ</v>
      </c>
    </row>
    <row r="27" spans="2:30" ht="14.25" customHeight="1" x14ac:dyDescent="0.25">
      <c r="B27" s="14">
        <v>425130174</v>
      </c>
      <c r="C27" s="17">
        <v>609298</v>
      </c>
      <c r="D27" s="18">
        <f t="shared" si="0"/>
        <v>4.6875376973742194E-3</v>
      </c>
      <c r="E27" s="18">
        <v>0.85546141491991279</v>
      </c>
      <c r="F27" s="19" t="str">
        <f t="shared" si="1"/>
        <v>B</v>
      </c>
      <c r="G27" s="19" t="s">
        <v>41</v>
      </c>
      <c r="H27" s="19" t="b">
        <f t="shared" si="2"/>
        <v>1</v>
      </c>
      <c r="I27" s="19" t="str">
        <f>IFERROR(VLOOKUP(B27,'xyz - Жирнова'!A:K,11,0),"Z")</f>
        <v>Y</v>
      </c>
      <c r="J27" s="19" t="str">
        <f t="shared" si="3"/>
        <v>BY</v>
      </c>
      <c r="L27" s="48">
        <v>245104111</v>
      </c>
      <c r="M27" s="17">
        <v>232256</v>
      </c>
      <c r="N27" s="18">
        <f t="shared" si="4"/>
        <v>7.0659142258201763E-3</v>
      </c>
      <c r="O27" s="18">
        <v>0.90974503584813071</v>
      </c>
      <c r="P27" s="19" t="str">
        <f t="shared" si="5"/>
        <v>B</v>
      </c>
      <c r="Q27" s="19" t="s">
        <v>60</v>
      </c>
      <c r="R27" s="19" t="b">
        <f t="shared" si="6"/>
        <v>0</v>
      </c>
      <c r="S27" s="19" t="str">
        <f>IFERROR(VLOOKUP(L27,'xyz - Парфенов'!A:K,11,0),"Z")</f>
        <v>Z</v>
      </c>
      <c r="T27" s="19" t="str">
        <f t="shared" si="7"/>
        <v>BZ</v>
      </c>
      <c r="V27" s="51">
        <v>85949780</v>
      </c>
      <c r="W27" s="17">
        <v>170409</v>
      </c>
      <c r="X27" s="18">
        <f t="shared" si="8"/>
        <v>7.6548822295230247E-3</v>
      </c>
      <c r="Y27" s="18">
        <v>0.94151453279451924</v>
      </c>
      <c r="Z27" s="19" t="str">
        <f t="shared" si="9"/>
        <v>B</v>
      </c>
      <c r="AA27" s="19" t="s">
        <v>41</v>
      </c>
      <c r="AB27" s="19" t="b">
        <f t="shared" si="10"/>
        <v>1</v>
      </c>
      <c r="AC27" s="64" t="str">
        <f>VLOOKUP(V27,'xyz - ПТ'!A:K,11,0)</f>
        <v>Z</v>
      </c>
      <c r="AD27" s="19" t="str">
        <f t="shared" si="11"/>
        <v>BZ</v>
      </c>
    </row>
    <row r="28" spans="2:30" ht="14.25" customHeight="1" x14ac:dyDescent="0.25">
      <c r="B28" s="48">
        <v>325129903</v>
      </c>
      <c r="C28" s="17">
        <v>514372</v>
      </c>
      <c r="D28" s="18">
        <f t="shared" si="0"/>
        <v>3.9572395453025813E-3</v>
      </c>
      <c r="E28" s="18">
        <v>0.88375932955137304</v>
      </c>
      <c r="F28" s="19" t="str">
        <f t="shared" si="1"/>
        <v>B</v>
      </c>
      <c r="G28" s="19" t="s">
        <v>36</v>
      </c>
      <c r="H28" s="19" t="b">
        <f t="shared" si="2"/>
        <v>0</v>
      </c>
      <c r="I28" s="19" t="str">
        <f>IFERROR(VLOOKUP(B28,'xyz - Жирнова'!A:K,11,0),"Z")</f>
        <v>Y</v>
      </c>
      <c r="J28" s="19" t="str">
        <f t="shared" si="3"/>
        <v>BY</v>
      </c>
      <c r="L28" s="51">
        <v>486537724</v>
      </c>
      <c r="M28" s="17">
        <v>226720</v>
      </c>
      <c r="N28" s="18">
        <f t="shared" si="4"/>
        <v>6.8974927376599547E-3</v>
      </c>
      <c r="O28" s="18">
        <v>0.9236935051398828</v>
      </c>
      <c r="P28" s="19" t="str">
        <f t="shared" si="5"/>
        <v>B</v>
      </c>
      <c r="Q28" s="19" t="s">
        <v>60</v>
      </c>
      <c r="R28" s="19" t="b">
        <f t="shared" si="6"/>
        <v>0</v>
      </c>
      <c r="S28" s="19" t="str">
        <f>IFERROR(VLOOKUP(L28,'xyz - Парфенов'!A:K,11,0),"Z")</f>
        <v>Z</v>
      </c>
      <c r="T28" s="19" t="str">
        <f t="shared" si="7"/>
        <v>BZ</v>
      </c>
      <c r="V28" s="51">
        <v>397533248</v>
      </c>
      <c r="W28" s="17">
        <v>150492</v>
      </c>
      <c r="X28" s="18">
        <f t="shared" si="8"/>
        <v>6.7601977388833867E-3</v>
      </c>
      <c r="Y28" s="18">
        <v>0.94827473053340261</v>
      </c>
      <c r="Z28" s="19" t="str">
        <f t="shared" si="9"/>
        <v>B</v>
      </c>
      <c r="AA28" s="19" t="s">
        <v>60</v>
      </c>
      <c r="AB28" s="19" t="b">
        <f t="shared" si="10"/>
        <v>0</v>
      </c>
      <c r="AC28" s="64" t="str">
        <f>VLOOKUP(V28,'xyz - ПТ'!A:K,11,0)</f>
        <v>Z</v>
      </c>
      <c r="AD28" s="19" t="str">
        <f t="shared" si="11"/>
        <v>BZ</v>
      </c>
    </row>
    <row r="29" spans="2:30" ht="14.25" customHeight="1" x14ac:dyDescent="0.25">
      <c r="B29" s="46">
        <v>208948522</v>
      </c>
      <c r="C29" s="17">
        <v>435548</v>
      </c>
      <c r="D29" s="18">
        <f t="shared" si="0"/>
        <v>3.3508195809209065E-3</v>
      </c>
      <c r="E29" s="18">
        <v>0.89608067928536639</v>
      </c>
      <c r="F29" s="19" t="str">
        <f t="shared" si="1"/>
        <v>B</v>
      </c>
      <c r="G29" s="19" t="s">
        <v>60</v>
      </c>
      <c r="H29" s="19" t="b">
        <f t="shared" si="2"/>
        <v>0</v>
      </c>
      <c r="I29" s="19" t="str">
        <f>IFERROR(VLOOKUP(B29,'xyz - Жирнова'!A:K,11,0),"Z")</f>
        <v>Y</v>
      </c>
      <c r="J29" s="19" t="str">
        <f t="shared" si="3"/>
        <v>BY</v>
      </c>
      <c r="L29" s="51">
        <v>15408747</v>
      </c>
      <c r="M29" s="17">
        <v>224866</v>
      </c>
      <c r="N29" s="18">
        <f t="shared" si="4"/>
        <v>6.8410885759820185E-3</v>
      </c>
      <c r="O29" s="18">
        <v>0.93053459371586478</v>
      </c>
      <c r="P29" s="19" t="str">
        <f t="shared" si="5"/>
        <v>B</v>
      </c>
      <c r="Q29" s="19" t="s">
        <v>41</v>
      </c>
      <c r="R29" s="19" t="b">
        <f t="shared" si="6"/>
        <v>1</v>
      </c>
      <c r="S29" s="19" t="str">
        <f>IFERROR(VLOOKUP(L29,'xyz - Парфенов'!A:K,11,0),"Z")</f>
        <v>Z</v>
      </c>
      <c r="T29" s="19" t="str">
        <f t="shared" si="7"/>
        <v>BZ</v>
      </c>
      <c r="V29" s="51">
        <v>403335621</v>
      </c>
      <c r="W29" s="17">
        <v>142507</v>
      </c>
      <c r="X29" s="18">
        <f t="shared" si="8"/>
        <v>6.4015063868847165E-3</v>
      </c>
      <c r="Y29" s="18">
        <v>0.95467623692028736</v>
      </c>
      <c r="Z29" s="19" t="str">
        <f t="shared" si="9"/>
        <v>C</v>
      </c>
      <c r="AA29" s="19" t="s">
        <v>60</v>
      </c>
      <c r="AB29" s="19" t="b">
        <f t="shared" si="10"/>
        <v>1</v>
      </c>
      <c r="AC29" s="64" t="str">
        <f>VLOOKUP(V29,'xyz - ПТ'!A:K,11,0)</f>
        <v>Y</v>
      </c>
      <c r="AD29" s="19" t="str">
        <f t="shared" si="11"/>
        <v>CY</v>
      </c>
    </row>
    <row r="30" spans="2:30" ht="14.25" customHeight="1" x14ac:dyDescent="0.25">
      <c r="B30" s="48">
        <v>40017663</v>
      </c>
      <c r="C30" s="17">
        <v>426226</v>
      </c>
      <c r="D30" s="18">
        <f t="shared" si="0"/>
        <v>3.2791022498039122E-3</v>
      </c>
      <c r="E30" s="18">
        <v>0.9017749951523778</v>
      </c>
      <c r="F30" s="19" t="str">
        <f t="shared" si="1"/>
        <v>B</v>
      </c>
      <c r="G30" s="19" t="s">
        <v>60</v>
      </c>
      <c r="H30" s="19" t="b">
        <f t="shared" si="2"/>
        <v>0</v>
      </c>
      <c r="I30" s="19" t="str">
        <f>IFERROR(VLOOKUP(B30,'xyz - Жирнова'!A:K,11,0),"Z")</f>
        <v>Y</v>
      </c>
      <c r="J30" s="19" t="str">
        <f t="shared" si="3"/>
        <v>BY</v>
      </c>
      <c r="L30" s="48">
        <v>402601173</v>
      </c>
      <c r="M30" s="17">
        <v>195196</v>
      </c>
      <c r="N30" s="18">
        <f t="shared" si="4"/>
        <v>5.938439451394991E-3</v>
      </c>
      <c r="O30" s="18">
        <v>0.94279793543731427</v>
      </c>
      <c r="P30" s="19" t="str">
        <f t="shared" si="5"/>
        <v>B</v>
      </c>
      <c r="Q30" s="19" t="s">
        <v>60</v>
      </c>
      <c r="R30" s="19" t="b">
        <f t="shared" si="6"/>
        <v>0</v>
      </c>
      <c r="S30" s="19" t="str">
        <f>IFERROR(VLOOKUP(L30,'xyz - Парфенов'!A:K,11,0),"Z")</f>
        <v>Z</v>
      </c>
      <c r="T30" s="19" t="str">
        <f t="shared" si="7"/>
        <v>BZ</v>
      </c>
      <c r="V30" s="51">
        <v>303764491</v>
      </c>
      <c r="W30" s="17">
        <v>133894</v>
      </c>
      <c r="X30" s="18">
        <f t="shared" si="8"/>
        <v>6.014604869694417E-3</v>
      </c>
      <c r="Y30" s="18">
        <v>0.96069084178998176</v>
      </c>
      <c r="Z30" s="19" t="str">
        <f t="shared" si="9"/>
        <v>C</v>
      </c>
      <c r="AA30" s="19" t="s">
        <v>60</v>
      </c>
      <c r="AB30" s="19" t="b">
        <f t="shared" si="10"/>
        <v>1</v>
      </c>
      <c r="AC30" s="64" t="str">
        <f>VLOOKUP(V30,'xyz - ПТ'!A:K,11,0)</f>
        <v>Y</v>
      </c>
      <c r="AD30" s="19" t="str">
        <f t="shared" si="11"/>
        <v>CY</v>
      </c>
    </row>
    <row r="31" spans="2:30" ht="14.25" customHeight="1" x14ac:dyDescent="0.25">
      <c r="B31" s="14">
        <v>268312248</v>
      </c>
      <c r="C31" s="17">
        <v>374465</v>
      </c>
      <c r="D31" s="18">
        <f t="shared" si="0"/>
        <v>2.8808871912385024E-3</v>
      </c>
      <c r="E31" s="18">
        <v>0.92829551520221432</v>
      </c>
      <c r="F31" s="19" t="str">
        <f t="shared" si="1"/>
        <v>B</v>
      </c>
      <c r="G31" s="19" t="s">
        <v>60</v>
      </c>
      <c r="H31" s="19" t="b">
        <f t="shared" si="2"/>
        <v>0</v>
      </c>
      <c r="I31" s="19" t="str">
        <f>IFERROR(VLOOKUP(B31,'xyz - Жирнова'!A:K,11,0),"Z")</f>
        <v>Y</v>
      </c>
      <c r="J31" s="19" t="str">
        <f t="shared" si="3"/>
        <v>BY</v>
      </c>
      <c r="L31" s="51">
        <v>59461329</v>
      </c>
      <c r="M31" s="17">
        <v>189311</v>
      </c>
      <c r="N31" s="18">
        <f t="shared" si="4"/>
        <v>5.759400351354727E-3</v>
      </c>
      <c r="O31" s="18">
        <v>0.94855733578866896</v>
      </c>
      <c r="P31" s="19" t="str">
        <f t="shared" si="5"/>
        <v>B</v>
      </c>
      <c r="Q31" s="19" t="s">
        <v>60</v>
      </c>
      <c r="R31" s="19" t="b">
        <f t="shared" si="6"/>
        <v>0</v>
      </c>
      <c r="S31" s="19" t="str">
        <f>IFERROR(VLOOKUP(L31,'xyz - Парфенов'!A:K,11,0),"Z")</f>
        <v>Z</v>
      </c>
      <c r="T31" s="19" t="str">
        <f t="shared" si="7"/>
        <v>BZ</v>
      </c>
      <c r="V31" s="51">
        <v>376632043</v>
      </c>
      <c r="W31" s="17">
        <v>121771</v>
      </c>
      <c r="X31" s="18">
        <f t="shared" si="8"/>
        <v>5.4700318878184153E-3</v>
      </c>
      <c r="Y31" s="18">
        <v>0.96616087367780012</v>
      </c>
      <c r="Z31" s="19" t="str">
        <f t="shared" si="9"/>
        <v>C</v>
      </c>
      <c r="AA31" s="19" t="s">
        <v>60</v>
      </c>
      <c r="AB31" s="19" t="b">
        <f t="shared" si="10"/>
        <v>1</v>
      </c>
      <c r="AC31" s="64" t="str">
        <f>VLOOKUP(V31,'xyz - ПТ'!A:K,11,0)</f>
        <v>Y</v>
      </c>
      <c r="AD31" s="19" t="str">
        <f t="shared" si="11"/>
        <v>CY</v>
      </c>
    </row>
    <row r="32" spans="2:30" ht="14.25" customHeight="1" x14ac:dyDescent="0.25">
      <c r="B32" s="46">
        <v>12454979</v>
      </c>
      <c r="C32" s="17">
        <v>266378</v>
      </c>
      <c r="D32" s="18">
        <f t="shared" si="0"/>
        <v>2.0493369693502191E-3</v>
      </c>
      <c r="E32" s="18">
        <v>0.94029012305945803</v>
      </c>
      <c r="F32" s="19" t="str">
        <f t="shared" si="1"/>
        <v>B</v>
      </c>
      <c r="G32" s="19" t="s">
        <v>60</v>
      </c>
      <c r="H32" s="19" t="b">
        <f t="shared" si="2"/>
        <v>0</v>
      </c>
      <c r="I32" s="19" t="str">
        <f>IFERROR(VLOOKUP(B32,'xyz - Жирнова'!A:K,11,0),"Z")</f>
        <v>Y</v>
      </c>
      <c r="J32" s="19" t="str">
        <f t="shared" si="3"/>
        <v>BY</v>
      </c>
      <c r="L32" s="48">
        <v>342303148</v>
      </c>
      <c r="M32" s="17">
        <v>180930</v>
      </c>
      <c r="N32" s="18">
        <f t="shared" si="4"/>
        <v>5.5044255514503154E-3</v>
      </c>
      <c r="O32" s="18">
        <v>0.95406176134011933</v>
      </c>
      <c r="P32" s="19" t="str">
        <f t="shared" si="5"/>
        <v>C</v>
      </c>
      <c r="Q32" s="19" t="s">
        <v>60</v>
      </c>
      <c r="R32" s="19" t="b">
        <f t="shared" si="6"/>
        <v>1</v>
      </c>
      <c r="S32" s="19" t="str">
        <f>IFERROR(VLOOKUP(L32,'xyz - Парфенов'!A:K,11,0),"Z")</f>
        <v>Z</v>
      </c>
      <c r="T32" s="19" t="str">
        <f t="shared" si="7"/>
        <v>CZ</v>
      </c>
      <c r="V32" s="48">
        <v>299571660</v>
      </c>
      <c r="W32" s="17">
        <v>108459</v>
      </c>
      <c r="X32" s="18">
        <f t="shared" si="8"/>
        <v>4.8720482587881961E-3</v>
      </c>
      <c r="Y32" s="18">
        <v>0.9710329219365883</v>
      </c>
      <c r="Z32" s="19" t="str">
        <f t="shared" si="9"/>
        <v>C</v>
      </c>
      <c r="AA32" s="19" t="s">
        <v>60</v>
      </c>
      <c r="AB32" s="19" t="b">
        <f t="shared" si="10"/>
        <v>1</v>
      </c>
      <c r="AC32" s="64" t="str">
        <f>VLOOKUP(V32,'xyz - ПТ'!A:K,11,0)</f>
        <v>Z</v>
      </c>
      <c r="AD32" s="19" t="str">
        <f t="shared" si="11"/>
        <v>CZ</v>
      </c>
    </row>
    <row r="33" spans="2:30" ht="14.25" customHeight="1" x14ac:dyDescent="0.25">
      <c r="B33" s="46">
        <v>263516755</v>
      </c>
      <c r="C33" s="17">
        <v>262962</v>
      </c>
      <c r="D33" s="18">
        <f t="shared" si="0"/>
        <v>2.0230565141801213E-3</v>
      </c>
      <c r="E33" s="18">
        <v>0.94380325620718031</v>
      </c>
      <c r="F33" s="19" t="str">
        <f t="shared" si="1"/>
        <v>B</v>
      </c>
      <c r="G33" s="19" t="s">
        <v>60</v>
      </c>
      <c r="H33" s="19" t="b">
        <f t="shared" si="2"/>
        <v>0</v>
      </c>
      <c r="I33" s="19" t="str">
        <f>IFERROR(VLOOKUP(B33,'xyz - Жирнова'!A:K,11,0),"Z")</f>
        <v>Y</v>
      </c>
      <c r="J33" s="19" t="str">
        <f t="shared" si="3"/>
        <v>BY</v>
      </c>
      <c r="L33" s="51">
        <v>321599484</v>
      </c>
      <c r="M33" s="17">
        <v>157264</v>
      </c>
      <c r="N33" s="18">
        <f t="shared" si="4"/>
        <v>4.7844358587480372E-3</v>
      </c>
      <c r="O33" s="18">
        <v>0.95884619719886732</v>
      </c>
      <c r="P33" s="19" t="str">
        <f t="shared" si="5"/>
        <v>C</v>
      </c>
      <c r="Q33" s="19" t="s">
        <v>36</v>
      </c>
      <c r="R33" s="19" t="b">
        <f t="shared" si="6"/>
        <v>0</v>
      </c>
      <c r="S33" s="19" t="str">
        <f>IFERROR(VLOOKUP(L33,'xyz - Парфенов'!A:K,11,0),"Z")</f>
        <v>Z</v>
      </c>
      <c r="T33" s="19" t="str">
        <f t="shared" si="7"/>
        <v>CZ</v>
      </c>
      <c r="V33" s="51">
        <v>399391125</v>
      </c>
      <c r="W33" s="17">
        <v>92328</v>
      </c>
      <c r="X33" s="18">
        <f t="shared" si="8"/>
        <v>4.1474333309121109E-3</v>
      </c>
      <c r="Y33" s="18">
        <v>0.97518035526750046</v>
      </c>
      <c r="Z33" s="19" t="str">
        <f t="shared" si="9"/>
        <v>C</v>
      </c>
      <c r="AA33" s="19" t="s">
        <v>60</v>
      </c>
      <c r="AB33" s="19" t="b">
        <f t="shared" si="10"/>
        <v>1</v>
      </c>
      <c r="AC33" s="64" t="str">
        <f>VLOOKUP(V33,'xyz - ПТ'!A:K,11,0)</f>
        <v>Z</v>
      </c>
      <c r="AD33" s="19" t="str">
        <f t="shared" si="11"/>
        <v>CZ</v>
      </c>
    </row>
    <row r="34" spans="2:30" ht="14.25" customHeight="1" x14ac:dyDescent="0.25">
      <c r="B34" s="14">
        <v>246713831</v>
      </c>
      <c r="C34" s="17">
        <v>820360</v>
      </c>
      <c r="D34" s="18">
        <f t="shared" si="0"/>
        <v>6.311309778495768E-3</v>
      </c>
      <c r="E34" s="18">
        <v>0.80024795616322919</v>
      </c>
      <c r="F34" s="19" t="str">
        <f t="shared" si="1"/>
        <v>B</v>
      </c>
      <c r="G34" s="19" t="s">
        <v>36</v>
      </c>
      <c r="H34" s="19" t="b">
        <f t="shared" si="2"/>
        <v>0</v>
      </c>
      <c r="I34" s="19" t="str">
        <f>IFERROR(VLOOKUP(B34,'xyz - Жирнова'!A:K,11,0),"Z")</f>
        <v>Z</v>
      </c>
      <c r="J34" s="19" t="str">
        <f t="shared" si="3"/>
        <v>BZ</v>
      </c>
      <c r="L34" s="48">
        <v>391775468</v>
      </c>
      <c r="M34" s="17">
        <v>126086</v>
      </c>
      <c r="N34" s="18">
        <f t="shared" si="4"/>
        <v>3.8359089154930883E-3</v>
      </c>
      <c r="O34" s="18">
        <v>0.96268210611436045</v>
      </c>
      <c r="P34" s="19" t="str">
        <f t="shared" si="5"/>
        <v>C</v>
      </c>
      <c r="Q34" s="19" t="s">
        <v>36</v>
      </c>
      <c r="R34" s="19" t="b">
        <f t="shared" si="6"/>
        <v>0</v>
      </c>
      <c r="S34" s="19" t="str">
        <f>IFERROR(VLOOKUP(L34,'xyz - Парфенов'!A:K,11,0),"Z")</f>
        <v>Z</v>
      </c>
      <c r="T34" s="19" t="str">
        <f t="shared" si="7"/>
        <v>CZ</v>
      </c>
      <c r="V34" s="51">
        <v>303765114</v>
      </c>
      <c r="W34" s="17">
        <v>80128</v>
      </c>
      <c r="X34" s="18">
        <f t="shared" si="8"/>
        <v>3.5994014593549693E-3</v>
      </c>
      <c r="Y34" s="18">
        <v>0.97877975672685547</v>
      </c>
      <c r="Z34" s="19" t="str">
        <f t="shared" si="9"/>
        <v>C</v>
      </c>
      <c r="AA34" s="19" t="s">
        <v>60</v>
      </c>
      <c r="AB34" s="19" t="b">
        <f t="shared" si="10"/>
        <v>1</v>
      </c>
      <c r="AC34" s="64" t="str">
        <f>VLOOKUP(V34,'xyz - ПТ'!A:K,11,0)</f>
        <v>Z</v>
      </c>
      <c r="AD34" s="19" t="str">
        <f t="shared" si="11"/>
        <v>CZ</v>
      </c>
    </row>
    <row r="35" spans="2:30" ht="14.25" customHeight="1" x14ac:dyDescent="0.25">
      <c r="B35" s="46">
        <v>19001330</v>
      </c>
      <c r="C35" s="17">
        <v>718258</v>
      </c>
      <c r="D35" s="18">
        <f t="shared" si="0"/>
        <v>5.5258042065468981E-3</v>
      </c>
      <c r="E35" s="18">
        <v>0.83016043551190544</v>
      </c>
      <c r="F35" s="19" t="str">
        <f t="shared" si="1"/>
        <v>B</v>
      </c>
      <c r="G35" s="19" t="s">
        <v>36</v>
      </c>
      <c r="H35" s="19" t="b">
        <f t="shared" si="2"/>
        <v>0</v>
      </c>
      <c r="I35" s="19" t="str">
        <f>IFERROR(VLOOKUP(B35,'xyz - Жирнова'!A:K,11,0),"Z")</f>
        <v>Z</v>
      </c>
      <c r="J35" s="19" t="str">
        <f t="shared" si="3"/>
        <v>BZ</v>
      </c>
      <c r="L35" s="48">
        <v>54101441</v>
      </c>
      <c r="M35" s="17">
        <v>124583</v>
      </c>
      <c r="N35" s="18">
        <f t="shared" si="4"/>
        <v>3.7901832116085483E-3</v>
      </c>
      <c r="O35" s="18">
        <v>0.96647228932596896</v>
      </c>
      <c r="P35" s="19" t="str">
        <f t="shared" si="5"/>
        <v>C</v>
      </c>
      <c r="Q35" s="19" t="s">
        <v>60</v>
      </c>
      <c r="R35" s="19" t="b">
        <f t="shared" si="6"/>
        <v>1</v>
      </c>
      <c r="S35" s="19" t="str">
        <f>IFERROR(VLOOKUP(L35,'xyz - Парфенов'!A:K,11,0),"Z")</f>
        <v>Z</v>
      </c>
      <c r="T35" s="19" t="str">
        <f t="shared" si="7"/>
        <v>CZ</v>
      </c>
      <c r="V35" s="48">
        <v>386702384</v>
      </c>
      <c r="W35" s="17">
        <v>74044</v>
      </c>
      <c r="X35" s="18">
        <f t="shared" si="8"/>
        <v>3.3261042538997522E-3</v>
      </c>
      <c r="Y35" s="18">
        <v>0.98210586098075525</v>
      </c>
      <c r="Z35" s="19" t="str">
        <f t="shared" si="9"/>
        <v>C</v>
      </c>
      <c r="AA35" s="19" t="s">
        <v>60</v>
      </c>
      <c r="AB35" s="19" t="b">
        <f t="shared" si="10"/>
        <v>1</v>
      </c>
      <c r="AC35" s="64" t="str">
        <f>VLOOKUP(V35,'xyz - ПТ'!A:K,11,0)</f>
        <v>Z</v>
      </c>
      <c r="AD35" s="19" t="str">
        <f t="shared" si="11"/>
        <v>CZ</v>
      </c>
    </row>
    <row r="36" spans="2:30" ht="14.25" customHeight="1" x14ac:dyDescent="0.25">
      <c r="B36" s="48">
        <v>258095789</v>
      </c>
      <c r="C36" s="17">
        <v>672728</v>
      </c>
      <c r="D36" s="18">
        <f t="shared" si="0"/>
        <v>5.1755263599735498E-3</v>
      </c>
      <c r="E36" s="18">
        <v>0.83914798137861202</v>
      </c>
      <c r="F36" s="19" t="str">
        <f t="shared" si="1"/>
        <v>B</v>
      </c>
      <c r="G36" s="19" t="s">
        <v>60</v>
      </c>
      <c r="H36" s="19" t="b">
        <f t="shared" si="2"/>
        <v>0</v>
      </c>
      <c r="I36" s="19" t="str">
        <f>IFERROR(VLOOKUP(B36,'xyz - Жирнова'!A:K,11,0),"Z")</f>
        <v>Z</v>
      </c>
      <c r="J36" s="19" t="str">
        <f t="shared" si="3"/>
        <v>BZ</v>
      </c>
      <c r="L36" s="51">
        <v>113114411</v>
      </c>
      <c r="M36" s="17">
        <v>102542</v>
      </c>
      <c r="N36" s="18">
        <f t="shared" si="4"/>
        <v>3.1196308235053238E-3</v>
      </c>
      <c r="O36" s="18">
        <v>0.96959192014947426</v>
      </c>
      <c r="P36" s="19" t="str">
        <f t="shared" si="5"/>
        <v>C</v>
      </c>
      <c r="Q36" s="19" t="s">
        <v>60</v>
      </c>
      <c r="R36" s="19" t="b">
        <f t="shared" si="6"/>
        <v>1</v>
      </c>
      <c r="S36" s="19" t="str">
        <f>IFERROR(VLOOKUP(L36,'xyz - Парфенов'!A:K,11,0),"Z")</f>
        <v>Z</v>
      </c>
      <c r="T36" s="19" t="str">
        <f t="shared" si="7"/>
        <v>CZ</v>
      </c>
      <c r="V36" s="51">
        <v>152155977</v>
      </c>
      <c r="W36" s="17">
        <v>51678</v>
      </c>
      <c r="X36" s="18">
        <f t="shared" si="8"/>
        <v>2.3214091031417993E-3</v>
      </c>
      <c r="Y36" s="18">
        <v>0.98442727008389708</v>
      </c>
      <c r="Z36" s="19" t="str">
        <f t="shared" si="9"/>
        <v>C</v>
      </c>
      <c r="AA36" s="19" t="s">
        <v>60</v>
      </c>
      <c r="AB36" s="19" t="b">
        <f t="shared" si="10"/>
        <v>1</v>
      </c>
      <c r="AC36" s="64" t="str">
        <f>VLOOKUP(V36,'xyz - ПТ'!A:K,11,0)</f>
        <v>Z</v>
      </c>
      <c r="AD36" s="19" t="str">
        <f t="shared" si="11"/>
        <v>CZ</v>
      </c>
    </row>
    <row r="37" spans="2:30" ht="14.25" customHeight="1" x14ac:dyDescent="0.25">
      <c r="B37" s="46">
        <v>12696236</v>
      </c>
      <c r="C37" s="17">
        <v>563896</v>
      </c>
      <c r="D37" s="18">
        <f t="shared" si="0"/>
        <v>4.338244598535582E-3</v>
      </c>
      <c r="E37" s="18">
        <v>0.86299498147883758</v>
      </c>
      <c r="F37" s="19" t="str">
        <f t="shared" si="1"/>
        <v>B</v>
      </c>
      <c r="G37" s="19" t="s">
        <v>41</v>
      </c>
      <c r="H37" s="19" t="b">
        <f t="shared" si="2"/>
        <v>1</v>
      </c>
      <c r="I37" s="19" t="str">
        <f>IFERROR(VLOOKUP(B37,'xyz - Жирнова'!A:K,11,0),"Z")</f>
        <v>Z</v>
      </c>
      <c r="J37" s="19" t="str">
        <f t="shared" si="3"/>
        <v>BZ</v>
      </c>
      <c r="L37" s="48">
        <v>317382280</v>
      </c>
      <c r="M37" s="17">
        <v>89331</v>
      </c>
      <c r="N37" s="18">
        <f t="shared" si="4"/>
        <v>2.7177131428541873E-3</v>
      </c>
      <c r="O37" s="18">
        <v>0.97230963329232845</v>
      </c>
      <c r="P37" s="19" t="str">
        <f t="shared" si="5"/>
        <v>C</v>
      </c>
      <c r="Q37" s="19" t="s">
        <v>41</v>
      </c>
      <c r="R37" s="19" t="b">
        <f t="shared" si="6"/>
        <v>0</v>
      </c>
      <c r="S37" s="19" t="str">
        <f>IFERROR(VLOOKUP(L37,'xyz - Парфенов'!A:K,11,0),"Z")</f>
        <v>Z</v>
      </c>
      <c r="T37" s="19" t="str">
        <f t="shared" si="7"/>
        <v>CZ</v>
      </c>
      <c r="V37" s="48">
        <v>399382897</v>
      </c>
      <c r="W37" s="17">
        <v>49330</v>
      </c>
      <c r="X37" s="18">
        <f t="shared" si="8"/>
        <v>2.2159354281896543E-3</v>
      </c>
      <c r="Y37" s="18">
        <v>0.98664320551208673</v>
      </c>
      <c r="Z37" s="19" t="str">
        <f t="shared" si="9"/>
        <v>C</v>
      </c>
      <c r="AA37" s="19" t="s">
        <v>60</v>
      </c>
      <c r="AB37" s="19" t="b">
        <f t="shared" si="10"/>
        <v>1</v>
      </c>
      <c r="AC37" s="64" t="str">
        <f>VLOOKUP(V37,'xyz - ПТ'!A:K,11,0)</f>
        <v>Z</v>
      </c>
      <c r="AD37" s="19" t="str">
        <f t="shared" si="11"/>
        <v>CZ</v>
      </c>
    </row>
    <row r="38" spans="2:30" ht="14.25" customHeight="1" x14ac:dyDescent="0.25">
      <c r="B38" s="46">
        <v>145679271</v>
      </c>
      <c r="C38" s="17">
        <v>521553</v>
      </c>
      <c r="D38" s="18">
        <f t="shared" si="0"/>
        <v>4.0124854318881993E-3</v>
      </c>
      <c r="E38" s="18">
        <v>0.86996285186541045</v>
      </c>
      <c r="F38" s="19" t="str">
        <f t="shared" si="1"/>
        <v>B</v>
      </c>
      <c r="G38" s="19" t="s">
        <v>41</v>
      </c>
      <c r="H38" s="19" t="b">
        <f t="shared" si="2"/>
        <v>1</v>
      </c>
      <c r="I38" s="19" t="str">
        <f>IFERROR(VLOOKUP(B38,'xyz - Жирнова'!A:K,11,0),"Z")</f>
        <v>Z</v>
      </c>
      <c r="J38" s="19" t="str">
        <f t="shared" si="3"/>
        <v>BZ</v>
      </c>
      <c r="L38" s="51">
        <v>365841321</v>
      </c>
      <c r="M38" s="17">
        <v>82471</v>
      </c>
      <c r="N38" s="18">
        <f t="shared" si="4"/>
        <v>2.5090116600544905E-3</v>
      </c>
      <c r="O38" s="18">
        <v>0.97481864495238291</v>
      </c>
      <c r="P38" s="19" t="str">
        <f t="shared" si="5"/>
        <v>C</v>
      </c>
      <c r="Q38" s="19" t="s">
        <v>60</v>
      </c>
      <c r="R38" s="19" t="b">
        <f t="shared" si="6"/>
        <v>1</v>
      </c>
      <c r="S38" s="19" t="str">
        <f>IFERROR(VLOOKUP(L38,'xyz - Парфенов'!A:K,11,0),"Z")</f>
        <v>Z</v>
      </c>
      <c r="T38" s="19" t="str">
        <f t="shared" si="7"/>
        <v>CZ</v>
      </c>
      <c r="V38" s="48">
        <v>303442333</v>
      </c>
      <c r="W38" s="17">
        <v>47160</v>
      </c>
      <c r="X38" s="18">
        <f t="shared" si="8"/>
        <v>2.1184576280848188E-3</v>
      </c>
      <c r="Y38" s="18">
        <v>0.98876166314017155</v>
      </c>
      <c r="Z38" s="19" t="str">
        <f t="shared" si="9"/>
        <v>C</v>
      </c>
      <c r="AA38" s="19" t="s">
        <v>60</v>
      </c>
      <c r="AB38" s="19" t="b">
        <f t="shared" si="10"/>
        <v>1</v>
      </c>
      <c r="AC38" s="64" t="str">
        <f>VLOOKUP(V38,'xyz - ПТ'!A:K,11,0)</f>
        <v>Z</v>
      </c>
      <c r="AD38" s="19" t="str">
        <f t="shared" si="11"/>
        <v>CZ</v>
      </c>
    </row>
    <row r="39" spans="2:30" ht="14.25" customHeight="1" x14ac:dyDescent="0.25">
      <c r="B39" s="46">
        <v>135480367</v>
      </c>
      <c r="C39" s="17">
        <v>518310</v>
      </c>
      <c r="D39" s="18">
        <f t="shared" si="0"/>
        <v>3.9875359248282968E-3</v>
      </c>
      <c r="E39" s="18">
        <v>0.87688739625507861</v>
      </c>
      <c r="F39" s="19" t="str">
        <f t="shared" si="1"/>
        <v>B</v>
      </c>
      <c r="G39" s="19" t="s">
        <v>41</v>
      </c>
      <c r="H39" s="19" t="b">
        <f t="shared" si="2"/>
        <v>1</v>
      </c>
      <c r="I39" s="19" t="str">
        <f>IFERROR(VLOOKUP(B39,'xyz - Жирнова'!A:K,11,0),"Z")</f>
        <v>Z</v>
      </c>
      <c r="J39" s="19" t="str">
        <f t="shared" si="3"/>
        <v>BZ</v>
      </c>
      <c r="L39" s="51">
        <v>144846826</v>
      </c>
      <c r="M39" s="17">
        <v>76417</v>
      </c>
      <c r="N39" s="18">
        <f t="shared" si="4"/>
        <v>2.3248310803359244E-3</v>
      </c>
      <c r="O39" s="18">
        <v>0.97714347603271878</v>
      </c>
      <c r="P39" s="19" t="str">
        <f t="shared" si="5"/>
        <v>C</v>
      </c>
      <c r="Q39" s="19" t="s">
        <v>60</v>
      </c>
      <c r="R39" s="19" t="b">
        <f t="shared" si="6"/>
        <v>1</v>
      </c>
      <c r="S39" s="19" t="str">
        <f>IFERROR(VLOOKUP(L39,'xyz - Парфенов'!A:K,11,0),"Z")</f>
        <v>Z</v>
      </c>
      <c r="T39" s="19" t="str">
        <f t="shared" si="7"/>
        <v>CZ</v>
      </c>
      <c r="V39" s="48">
        <v>293320706</v>
      </c>
      <c r="W39" s="17">
        <v>32998</v>
      </c>
      <c r="X39" s="18">
        <f t="shared" si="8"/>
        <v>1.4822914506264387E-3</v>
      </c>
      <c r="Y39" s="18">
        <v>0.99024395459079795</v>
      </c>
      <c r="Z39" s="19" t="str">
        <f t="shared" si="9"/>
        <v>C</v>
      </c>
      <c r="AA39" s="19" t="s">
        <v>60</v>
      </c>
      <c r="AB39" s="19" t="b">
        <f t="shared" si="10"/>
        <v>1</v>
      </c>
      <c r="AC39" s="64" t="str">
        <f>VLOOKUP(V39,'xyz - ПТ'!A:K,11,0)</f>
        <v>Z</v>
      </c>
      <c r="AD39" s="19" t="str">
        <f t="shared" si="11"/>
        <v>CZ</v>
      </c>
    </row>
    <row r="40" spans="2:30" ht="14.25" customHeight="1" x14ac:dyDescent="0.25">
      <c r="B40" s="46">
        <v>40129053</v>
      </c>
      <c r="C40" s="17">
        <v>486719</v>
      </c>
      <c r="D40" s="18">
        <f t="shared" si="0"/>
        <v>3.744495567896633E-3</v>
      </c>
      <c r="E40" s="18">
        <v>0.89026182288701172</v>
      </c>
      <c r="F40" s="19" t="str">
        <f t="shared" si="1"/>
        <v>B</v>
      </c>
      <c r="G40" s="19" t="s">
        <v>41</v>
      </c>
      <c r="H40" s="19" t="b">
        <f t="shared" si="2"/>
        <v>1</v>
      </c>
      <c r="I40" s="19" t="str">
        <f>IFERROR(VLOOKUP(B40,'xyz - Жирнова'!A:K,11,0),"Z")</f>
        <v>Z</v>
      </c>
      <c r="J40" s="19" t="str">
        <f t="shared" si="3"/>
        <v>BZ</v>
      </c>
      <c r="L40" s="48">
        <v>400647848</v>
      </c>
      <c r="M40" s="17">
        <v>63885</v>
      </c>
      <c r="N40" s="18">
        <f t="shared" si="4"/>
        <v>1.943570587268023E-3</v>
      </c>
      <c r="O40" s="18">
        <v>0.9790870466199868</v>
      </c>
      <c r="P40" s="19" t="str">
        <f t="shared" si="5"/>
        <v>C</v>
      </c>
      <c r="Q40" s="19" t="s">
        <v>60</v>
      </c>
      <c r="R40" s="19" t="b">
        <f t="shared" si="6"/>
        <v>1</v>
      </c>
      <c r="S40" s="19" t="str">
        <f>IFERROR(VLOOKUP(L40,'xyz - Парфенов'!A:K,11,0),"Z")</f>
        <v>Z</v>
      </c>
      <c r="T40" s="19" t="str">
        <f t="shared" si="7"/>
        <v>CZ</v>
      </c>
      <c r="V40" s="51">
        <v>486575472</v>
      </c>
      <c r="W40" s="17">
        <v>26130</v>
      </c>
      <c r="X40" s="18">
        <f t="shared" si="8"/>
        <v>1.1737764593268939E-3</v>
      </c>
      <c r="Y40" s="18">
        <v>0.99141773105012487</v>
      </c>
      <c r="Z40" s="19" t="str">
        <f t="shared" si="9"/>
        <v>C</v>
      </c>
      <c r="AA40" s="19" t="s">
        <v>627</v>
      </c>
      <c r="AB40" s="19" t="b">
        <f t="shared" si="10"/>
        <v>0</v>
      </c>
      <c r="AC40" s="64" t="str">
        <f>VLOOKUP(V40,'xyz - ПТ'!A:K,11,0)</f>
        <v>Z</v>
      </c>
      <c r="AD40" s="19" t="str">
        <f t="shared" si="11"/>
        <v>CZ</v>
      </c>
    </row>
    <row r="41" spans="2:30" ht="14.25" customHeight="1" x14ac:dyDescent="0.25">
      <c r="B41" s="14">
        <v>220459299</v>
      </c>
      <c r="C41" s="17">
        <v>421375</v>
      </c>
      <c r="D41" s="18">
        <f t="shared" si="0"/>
        <v>3.2417818493267032E-3</v>
      </c>
      <c r="E41" s="18">
        <v>0.90740450238202108</v>
      </c>
      <c r="F41" s="19" t="str">
        <f t="shared" si="1"/>
        <v>B</v>
      </c>
      <c r="G41" s="19" t="s">
        <v>60</v>
      </c>
      <c r="H41" s="19" t="b">
        <f t="shared" si="2"/>
        <v>0</v>
      </c>
      <c r="I41" s="19" t="str">
        <f>IFERROR(VLOOKUP(B41,'xyz - Жирнова'!A:K,11,0),"Z")</f>
        <v>Z</v>
      </c>
      <c r="J41" s="19" t="str">
        <f t="shared" si="3"/>
        <v>BZ</v>
      </c>
      <c r="L41" s="48">
        <v>144846823</v>
      </c>
      <c r="M41" s="17">
        <v>51421</v>
      </c>
      <c r="N41" s="18">
        <f t="shared" si="4"/>
        <v>1.5643788552541131E-3</v>
      </c>
      <c r="O41" s="18">
        <v>0.98065142547524087</v>
      </c>
      <c r="P41" s="19" t="str">
        <f t="shared" si="5"/>
        <v>C</v>
      </c>
      <c r="Q41" s="19" t="s">
        <v>60</v>
      </c>
      <c r="R41" s="19" t="b">
        <f t="shared" si="6"/>
        <v>1</v>
      </c>
      <c r="S41" s="19" t="str">
        <f>IFERROR(VLOOKUP(L41,'xyz - Парфенов'!A:K,11,0),"Z")</f>
        <v>Z</v>
      </c>
      <c r="T41" s="19" t="str">
        <f t="shared" si="7"/>
        <v>CZ</v>
      </c>
      <c r="V41" s="48">
        <v>376665664</v>
      </c>
      <c r="W41" s="17">
        <v>19842</v>
      </c>
      <c r="X41" s="18">
        <f t="shared" si="8"/>
        <v>8.9131544224891799E-4</v>
      </c>
      <c r="Y41" s="18">
        <v>0.99230904649237384</v>
      </c>
      <c r="Z41" s="19" t="str">
        <f t="shared" si="9"/>
        <v>C</v>
      </c>
      <c r="AA41" s="19" t="s">
        <v>60</v>
      </c>
      <c r="AB41" s="19" t="b">
        <f t="shared" si="10"/>
        <v>1</v>
      </c>
      <c r="AC41" s="64" t="str">
        <f>VLOOKUP(V41,'xyz - ПТ'!A:K,11,0)</f>
        <v>Z</v>
      </c>
      <c r="AD41" s="19" t="str">
        <f t="shared" si="11"/>
        <v>CZ</v>
      </c>
    </row>
    <row r="42" spans="2:30" ht="14.25" customHeight="1" x14ac:dyDescent="0.25">
      <c r="B42" s="46">
        <v>431792060</v>
      </c>
      <c r="C42" s="17">
        <v>415813</v>
      </c>
      <c r="D42" s="18">
        <f t="shared" si="0"/>
        <v>3.1989914829168424E-3</v>
      </c>
      <c r="E42" s="18">
        <v>0.91295970212021071</v>
      </c>
      <c r="F42" s="19" t="str">
        <f t="shared" si="1"/>
        <v>B</v>
      </c>
      <c r="G42" s="19" t="s">
        <v>95</v>
      </c>
      <c r="H42" s="19" t="b">
        <f t="shared" si="2"/>
        <v>0</v>
      </c>
      <c r="I42" s="19" t="str">
        <f>IFERROR(VLOOKUP(B42,'xyz - Жирнова'!A:K,11,0),"Z")</f>
        <v>Z</v>
      </c>
      <c r="J42" s="19" t="str">
        <f t="shared" si="3"/>
        <v>BZ</v>
      </c>
      <c r="L42" s="48">
        <v>75389188</v>
      </c>
      <c r="M42" s="17">
        <v>47743</v>
      </c>
      <c r="N42" s="18">
        <f t="shared" si="4"/>
        <v>1.4524832205985321E-3</v>
      </c>
      <c r="O42" s="18">
        <v>0.98210390869583941</v>
      </c>
      <c r="P42" s="19" t="str">
        <f t="shared" si="5"/>
        <v>C</v>
      </c>
      <c r="Q42" s="19" t="s">
        <v>60</v>
      </c>
      <c r="R42" s="19" t="b">
        <f t="shared" si="6"/>
        <v>1</v>
      </c>
      <c r="S42" s="19" t="str">
        <f>IFERROR(VLOOKUP(L42,'xyz - Парфенов'!A:K,11,0),"Z")</f>
        <v>Z</v>
      </c>
      <c r="T42" s="19" t="str">
        <f t="shared" si="7"/>
        <v>CZ</v>
      </c>
      <c r="V42" s="51">
        <v>485198069</v>
      </c>
      <c r="W42" s="17">
        <v>19226</v>
      </c>
      <c r="X42" s="18">
        <f t="shared" si="8"/>
        <v>8.6364432479980326E-4</v>
      </c>
      <c r="Y42" s="18">
        <v>0.99317269081717363</v>
      </c>
      <c r="Z42" s="19" t="str">
        <f t="shared" si="9"/>
        <v>C</v>
      </c>
      <c r="AA42" s="19" t="s">
        <v>627</v>
      </c>
      <c r="AB42" s="19" t="b">
        <f t="shared" si="10"/>
        <v>0</v>
      </c>
      <c r="AC42" s="64" t="str">
        <f>VLOOKUP(V42,'xyz - ПТ'!A:K,11,0)</f>
        <v>Z</v>
      </c>
      <c r="AD42" s="19" t="str">
        <f t="shared" si="11"/>
        <v>CZ</v>
      </c>
    </row>
    <row r="43" spans="2:30" ht="14.25" customHeight="1" x14ac:dyDescent="0.25">
      <c r="B43" s="46">
        <v>219007207</v>
      </c>
      <c r="C43" s="17">
        <v>392447</v>
      </c>
      <c r="D43" s="18">
        <f t="shared" si="0"/>
        <v>3.0192288612820332E-3</v>
      </c>
      <c r="E43" s="18">
        <v>0.91820273557912935</v>
      </c>
      <c r="F43" s="19" t="str">
        <f t="shared" si="1"/>
        <v>B</v>
      </c>
      <c r="G43" s="19" t="s">
        <v>60</v>
      </c>
      <c r="H43" s="19" t="b">
        <f t="shared" si="2"/>
        <v>0</v>
      </c>
      <c r="I43" s="19" t="str">
        <f>IFERROR(VLOOKUP(B43,'xyz - Жирнова'!A:K,11,0),"Z")</f>
        <v>Z</v>
      </c>
      <c r="J43" s="19" t="str">
        <f t="shared" si="3"/>
        <v>BZ</v>
      </c>
      <c r="L43" s="51">
        <v>144846830</v>
      </c>
      <c r="M43" s="17">
        <v>44869</v>
      </c>
      <c r="N43" s="18">
        <f t="shared" si="4"/>
        <v>1.365047643110729E-3</v>
      </c>
      <c r="O43" s="18">
        <v>0.98346895633895015</v>
      </c>
      <c r="P43" s="19" t="str">
        <f t="shared" si="5"/>
        <v>C</v>
      </c>
      <c r="Q43" s="19" t="s">
        <v>60</v>
      </c>
      <c r="R43" s="19" t="b">
        <f t="shared" si="6"/>
        <v>1</v>
      </c>
      <c r="S43" s="19" t="str">
        <f>IFERROR(VLOOKUP(L43,'xyz - Парфенов'!A:K,11,0),"Z")</f>
        <v>Z</v>
      </c>
      <c r="T43" s="19" t="str">
        <f t="shared" si="7"/>
        <v>CZ</v>
      </c>
      <c r="V43" s="51">
        <v>431632351</v>
      </c>
      <c r="W43" s="17">
        <v>17560</v>
      </c>
      <c r="X43" s="18">
        <f t="shared" si="8"/>
        <v>7.8880652988060681E-4</v>
      </c>
      <c r="Y43" s="18">
        <v>0.99396149734705419</v>
      </c>
      <c r="Z43" s="19" t="str">
        <f t="shared" si="9"/>
        <v>C</v>
      </c>
      <c r="AA43" s="19" t="s">
        <v>60</v>
      </c>
      <c r="AB43" s="19" t="b">
        <f t="shared" si="10"/>
        <v>1</v>
      </c>
      <c r="AC43" s="64" t="str">
        <f>VLOOKUP(V43,'xyz - ПТ'!A:K,11,0)</f>
        <v>Z</v>
      </c>
      <c r="AD43" s="19" t="str">
        <f t="shared" si="11"/>
        <v>CZ</v>
      </c>
    </row>
    <row r="44" spans="2:30" ht="14.25" customHeight="1" x14ac:dyDescent="0.25">
      <c r="B44" s="14">
        <v>220457943</v>
      </c>
      <c r="C44" s="17">
        <v>380991</v>
      </c>
      <c r="D44" s="18">
        <f t="shared" si="0"/>
        <v>2.9310939390254048E-3</v>
      </c>
      <c r="E44" s="18">
        <v>0.92329271858459727</v>
      </c>
      <c r="F44" s="19" t="str">
        <f t="shared" si="1"/>
        <v>B</v>
      </c>
      <c r="G44" s="19" t="s">
        <v>60</v>
      </c>
      <c r="H44" s="19" t="b">
        <f t="shared" si="2"/>
        <v>0</v>
      </c>
      <c r="I44" s="19" t="str">
        <f>IFERROR(VLOOKUP(B44,'xyz - Жирнова'!A:K,11,0),"Z")</f>
        <v>Z</v>
      </c>
      <c r="J44" s="19" t="str">
        <f t="shared" si="3"/>
        <v>BZ</v>
      </c>
      <c r="L44" s="51">
        <v>145118310</v>
      </c>
      <c r="M44" s="17">
        <v>44631</v>
      </c>
      <c r="N44" s="18">
        <f t="shared" si="4"/>
        <v>1.3578069794217601E-3</v>
      </c>
      <c r="O44" s="18">
        <v>0.98482676331837193</v>
      </c>
      <c r="P44" s="19" t="str">
        <f t="shared" si="5"/>
        <v>C</v>
      </c>
      <c r="Q44" s="19" t="s">
        <v>60</v>
      </c>
      <c r="R44" s="19" t="b">
        <f t="shared" si="6"/>
        <v>1</v>
      </c>
      <c r="S44" s="19" t="str">
        <f>IFERROR(VLOOKUP(L44,'xyz - Парфенов'!A:K,11,0),"Z")</f>
        <v>Z</v>
      </c>
      <c r="T44" s="19" t="str">
        <f t="shared" si="7"/>
        <v>CZ</v>
      </c>
      <c r="V44" s="51">
        <v>481238317</v>
      </c>
      <c r="W44" s="17">
        <v>15872</v>
      </c>
      <c r="X44" s="18">
        <f t="shared" si="8"/>
        <v>7.1298048076679898E-4</v>
      </c>
      <c r="Y44" s="18">
        <v>0.99467447782782104</v>
      </c>
      <c r="Z44" s="19" t="str">
        <f t="shared" si="9"/>
        <v>C</v>
      </c>
      <c r="AA44" s="19" t="s">
        <v>627</v>
      </c>
      <c r="AB44" s="19" t="b">
        <f t="shared" si="10"/>
        <v>0</v>
      </c>
      <c r="AC44" s="64" t="str">
        <f>VLOOKUP(V44,'xyz - ПТ'!A:K,11,0)</f>
        <v>Z</v>
      </c>
      <c r="AD44" s="19" t="str">
        <f t="shared" si="11"/>
        <v>CZ</v>
      </c>
    </row>
    <row r="45" spans="2:30" ht="14.25" customHeight="1" x14ac:dyDescent="0.25">
      <c r="B45" s="46">
        <v>41304548</v>
      </c>
      <c r="C45" s="17">
        <v>332575</v>
      </c>
      <c r="D45" s="18">
        <f t="shared" si="0"/>
        <v>2.5586131083709957E-3</v>
      </c>
      <c r="E45" s="18">
        <v>0.93273866765999802</v>
      </c>
      <c r="F45" s="19" t="str">
        <f t="shared" si="1"/>
        <v>B</v>
      </c>
      <c r="G45" s="19" t="s">
        <v>36</v>
      </c>
      <c r="H45" s="19" t="b">
        <f t="shared" si="2"/>
        <v>0</v>
      </c>
      <c r="I45" s="19" t="str">
        <f>IFERROR(VLOOKUP(B45,'xyz - Жирнова'!A:K,11,0),"Z")</f>
        <v>Z</v>
      </c>
      <c r="J45" s="19" t="str">
        <f t="shared" si="3"/>
        <v>BZ</v>
      </c>
      <c r="L45" s="51">
        <v>144846827</v>
      </c>
      <c r="M45" s="17">
        <v>42449</v>
      </c>
      <c r="N45" s="18">
        <f t="shared" si="4"/>
        <v>1.2914240879539846E-3</v>
      </c>
      <c r="O45" s="18">
        <v>0.98611818740632595</v>
      </c>
      <c r="P45" s="19" t="str">
        <f t="shared" si="5"/>
        <v>C</v>
      </c>
      <c r="Q45" s="19" t="s">
        <v>60</v>
      </c>
      <c r="R45" s="19" t="b">
        <f t="shared" si="6"/>
        <v>1</v>
      </c>
      <c r="S45" s="19" t="str">
        <f>IFERROR(VLOOKUP(L45,'xyz - Парфенов'!A:K,11,0),"Z")</f>
        <v>Z</v>
      </c>
      <c r="T45" s="19" t="str">
        <f t="shared" si="7"/>
        <v>CZ</v>
      </c>
      <c r="V45" s="48">
        <v>273525998</v>
      </c>
      <c r="W45" s="17">
        <v>15596</v>
      </c>
      <c r="X45" s="18">
        <f t="shared" si="8"/>
        <v>7.0058238268894894E-4</v>
      </c>
      <c r="Y45" s="18">
        <v>0.99537506021051003</v>
      </c>
      <c r="Z45" s="19" t="str">
        <f t="shared" si="9"/>
        <v>C</v>
      </c>
      <c r="AA45" s="19" t="s">
        <v>627</v>
      </c>
      <c r="AB45" s="19" t="b">
        <f t="shared" si="10"/>
        <v>0</v>
      </c>
      <c r="AC45" s="64" t="str">
        <f>VLOOKUP(V45,'xyz - ПТ'!A:K,11,0)</f>
        <v>Z</v>
      </c>
      <c r="AD45" s="19" t="str">
        <f t="shared" si="11"/>
        <v>CZ</v>
      </c>
    </row>
    <row r="46" spans="2:30" ht="14.25" customHeight="1" x14ac:dyDescent="0.25">
      <c r="B46" s="46">
        <v>113039900</v>
      </c>
      <c r="C46" s="17">
        <v>298857</v>
      </c>
      <c r="D46" s="18">
        <f t="shared" si="0"/>
        <v>2.2992090136914403E-3</v>
      </c>
      <c r="E46" s="18">
        <v>0.93673135266060203</v>
      </c>
      <c r="F46" s="19" t="str">
        <f t="shared" si="1"/>
        <v>B</v>
      </c>
      <c r="G46" s="19" t="s">
        <v>60</v>
      </c>
      <c r="H46" s="19" t="b">
        <f t="shared" si="2"/>
        <v>0</v>
      </c>
      <c r="I46" s="19" t="str">
        <f>IFERROR(VLOOKUP(B46,'xyz - Жирнова'!A:K,11,0),"Z")</f>
        <v>Z</v>
      </c>
      <c r="J46" s="19" t="str">
        <f t="shared" si="3"/>
        <v>BZ</v>
      </c>
      <c r="L46" s="51">
        <v>113114720</v>
      </c>
      <c r="M46" s="17">
        <v>40834</v>
      </c>
      <c r="N46" s="18">
        <f t="shared" si="4"/>
        <v>1.2422910129216945E-3</v>
      </c>
      <c r="O46" s="18">
        <v>0.98736047841924768</v>
      </c>
      <c r="P46" s="19" t="str">
        <f t="shared" si="5"/>
        <v>C</v>
      </c>
      <c r="Q46" s="19" t="s">
        <v>60</v>
      </c>
      <c r="R46" s="19" t="b">
        <f t="shared" si="6"/>
        <v>1</v>
      </c>
      <c r="S46" s="19" t="str">
        <f>IFERROR(VLOOKUP(L46,'xyz - Парфенов'!A:K,11,0),"Z")</f>
        <v>Z</v>
      </c>
      <c r="T46" s="19" t="str">
        <f t="shared" si="7"/>
        <v>CZ</v>
      </c>
      <c r="V46" s="51">
        <v>460056037</v>
      </c>
      <c r="W46" s="17">
        <v>14454</v>
      </c>
      <c r="X46" s="18">
        <f t="shared" si="8"/>
        <v>6.4928300585958372E-4</v>
      </c>
      <c r="Y46" s="18">
        <v>0.99602434321636957</v>
      </c>
      <c r="Z46" s="19" t="str">
        <f t="shared" si="9"/>
        <v>C</v>
      </c>
      <c r="AA46" s="19" t="s">
        <v>627</v>
      </c>
      <c r="AB46" s="19" t="b">
        <f t="shared" si="10"/>
        <v>0</v>
      </c>
      <c r="AC46" s="64" t="str">
        <f>VLOOKUP(V46,'xyz - ПТ'!A:K,11,0)</f>
        <v>Z</v>
      </c>
      <c r="AD46" s="19" t="str">
        <f t="shared" si="11"/>
        <v>CZ</v>
      </c>
    </row>
    <row r="47" spans="2:30" ht="14.25" customHeight="1" x14ac:dyDescent="0.25">
      <c r="B47" s="46">
        <v>85959279</v>
      </c>
      <c r="C47" s="17">
        <v>254301</v>
      </c>
      <c r="D47" s="18">
        <f t="shared" si="0"/>
        <v>1.9564244819119075E-3</v>
      </c>
      <c r="E47" s="18">
        <v>0.94720067968509314</v>
      </c>
      <c r="F47" s="19" t="str">
        <f t="shared" si="1"/>
        <v>B</v>
      </c>
      <c r="G47" s="19" t="s">
        <v>60</v>
      </c>
      <c r="H47" s="19" t="b">
        <f t="shared" si="2"/>
        <v>0</v>
      </c>
      <c r="I47" s="19" t="str">
        <f>IFERROR(VLOOKUP(B47,'xyz - Жирнова'!A:K,11,0),"Z")</f>
        <v>Z</v>
      </c>
      <c r="J47" s="19" t="str">
        <f t="shared" si="3"/>
        <v>BZ</v>
      </c>
      <c r="L47" s="48">
        <v>113253906</v>
      </c>
      <c r="M47" s="17">
        <v>40303</v>
      </c>
      <c r="N47" s="18">
        <f t="shared" si="4"/>
        <v>1.2261364229265576E-3</v>
      </c>
      <c r="O47" s="18">
        <v>0.98858661484217425</v>
      </c>
      <c r="P47" s="19" t="str">
        <f t="shared" si="5"/>
        <v>C</v>
      </c>
      <c r="Q47" s="19" t="s">
        <v>60</v>
      </c>
      <c r="R47" s="19" t="b">
        <f t="shared" si="6"/>
        <v>1</v>
      </c>
      <c r="S47" s="19" t="str">
        <f>IFERROR(VLOOKUP(L47,'xyz - Парфенов'!A:K,11,0),"Z")</f>
        <v>Z</v>
      </c>
      <c r="T47" s="19" t="str">
        <f t="shared" si="7"/>
        <v>CZ</v>
      </c>
      <c r="V47" s="51">
        <v>300965838</v>
      </c>
      <c r="W47" s="17">
        <v>14263</v>
      </c>
      <c r="X47" s="18">
        <f t="shared" si="8"/>
        <v>6.4070316262454974E-4</v>
      </c>
      <c r="Y47" s="18">
        <v>0.99666504637899411</v>
      </c>
      <c r="Z47" s="19" t="str">
        <f t="shared" si="9"/>
        <v>C</v>
      </c>
      <c r="AA47" s="19" t="s">
        <v>60</v>
      </c>
      <c r="AB47" s="19" t="b">
        <f t="shared" si="10"/>
        <v>1</v>
      </c>
      <c r="AC47" s="64" t="str">
        <f>VLOOKUP(V47,'xyz - ПТ'!A:K,11,0)</f>
        <v>Z</v>
      </c>
      <c r="AD47" s="19" t="str">
        <f t="shared" si="11"/>
        <v>CZ</v>
      </c>
    </row>
    <row r="48" spans="2:30" ht="14.25" customHeight="1" x14ac:dyDescent="0.25">
      <c r="B48" s="46">
        <v>40638186</v>
      </c>
      <c r="C48" s="17">
        <v>230708</v>
      </c>
      <c r="D48" s="18">
        <f t="shared" si="0"/>
        <v>1.7749154717163218E-3</v>
      </c>
      <c r="E48" s="18">
        <v>0.95028290419755013</v>
      </c>
      <c r="F48" s="19" t="str">
        <f t="shared" si="1"/>
        <v>C</v>
      </c>
      <c r="G48" s="19" t="s">
        <v>60</v>
      </c>
      <c r="H48" s="19" t="b">
        <f t="shared" si="2"/>
        <v>1</v>
      </c>
      <c r="I48" s="19" t="str">
        <f>IFERROR(VLOOKUP(B48,'xyz - Жирнова'!A:K,11,0),"Z")</f>
        <v>Z</v>
      </c>
      <c r="J48" s="19" t="str">
        <f t="shared" si="3"/>
        <v>CZ</v>
      </c>
      <c r="L48" s="51">
        <v>144846828</v>
      </c>
      <c r="M48" s="17">
        <v>38717</v>
      </c>
      <c r="N48" s="18">
        <f t="shared" si="4"/>
        <v>1.1778856136378812E-3</v>
      </c>
      <c r="O48" s="18">
        <v>0.9897645004558121</v>
      </c>
      <c r="P48" s="19" t="str">
        <f t="shared" si="5"/>
        <v>C</v>
      </c>
      <c r="Q48" s="19" t="s">
        <v>60</v>
      </c>
      <c r="R48" s="19" t="b">
        <f t="shared" si="6"/>
        <v>1</v>
      </c>
      <c r="S48" s="19" t="str">
        <f>IFERROR(VLOOKUP(L48,'xyz - Парфенов'!A:K,11,0),"Z")</f>
        <v>Z</v>
      </c>
      <c r="T48" s="19" t="str">
        <f t="shared" si="7"/>
        <v>CZ</v>
      </c>
      <c r="V48" s="48">
        <v>482100353</v>
      </c>
      <c r="W48" s="17">
        <v>9522</v>
      </c>
      <c r="X48" s="18">
        <f t="shared" si="8"/>
        <v>4.2773438368582788E-4</v>
      </c>
      <c r="Y48" s="18">
        <v>0.99709278076267993</v>
      </c>
      <c r="Z48" s="19" t="str">
        <f t="shared" si="9"/>
        <v>C</v>
      </c>
      <c r="AA48" s="19" t="s">
        <v>627</v>
      </c>
      <c r="AB48" s="19" t="b">
        <f t="shared" si="10"/>
        <v>0</v>
      </c>
      <c r="AC48" s="64" t="str">
        <f>VLOOKUP(V48,'xyz - ПТ'!A:K,11,0)</f>
        <v>Z</v>
      </c>
      <c r="AD48" s="19" t="str">
        <f t="shared" si="11"/>
        <v>CZ</v>
      </c>
    </row>
    <row r="49" spans="2:30" ht="14.25" customHeight="1" x14ac:dyDescent="0.25">
      <c r="B49" s="14">
        <v>301145975</v>
      </c>
      <c r="C49" s="17">
        <v>224791</v>
      </c>
      <c r="D49" s="18">
        <f t="shared" si="0"/>
        <v>1.7293939690109735E-3</v>
      </c>
      <c r="E49" s="18">
        <v>0.9532860784714362</v>
      </c>
      <c r="F49" s="19" t="str">
        <f t="shared" si="1"/>
        <v>C</v>
      </c>
      <c r="G49" s="19" t="s">
        <v>60</v>
      </c>
      <c r="H49" s="19" t="b">
        <f t="shared" si="2"/>
        <v>1</v>
      </c>
      <c r="I49" s="19" t="str">
        <f>IFERROR(VLOOKUP(B49,'xyz - Жирнова'!A:K,11,0),"Z")</f>
        <v>Z</v>
      </c>
      <c r="J49" s="19" t="str">
        <f t="shared" si="3"/>
        <v>CZ</v>
      </c>
      <c r="L49" s="51">
        <v>337479528</v>
      </c>
      <c r="M49" s="17">
        <v>32902</v>
      </c>
      <c r="N49" s="18">
        <f t="shared" si="4"/>
        <v>1.0009761205649604E-3</v>
      </c>
      <c r="O49" s="18">
        <v>0.99076547657637704</v>
      </c>
      <c r="P49" s="19" t="str">
        <f t="shared" si="5"/>
        <v>C</v>
      </c>
      <c r="Q49" s="19" t="s">
        <v>36</v>
      </c>
      <c r="R49" s="19" t="b">
        <f t="shared" si="6"/>
        <v>0</v>
      </c>
      <c r="S49" s="19" t="str">
        <f>IFERROR(VLOOKUP(L49,'xyz - Парфенов'!A:K,11,0),"Z")</f>
        <v>Z</v>
      </c>
      <c r="T49" s="19" t="str">
        <f t="shared" si="7"/>
        <v>CZ</v>
      </c>
      <c r="V49" s="51">
        <v>276068101</v>
      </c>
      <c r="W49" s="17">
        <v>9181</v>
      </c>
      <c r="X49" s="18">
        <f t="shared" si="8"/>
        <v>4.1241644366935367E-4</v>
      </c>
      <c r="Y49" s="18">
        <v>0.99750519720634934</v>
      </c>
      <c r="Z49" s="19" t="str">
        <f t="shared" si="9"/>
        <v>C</v>
      </c>
      <c r="AA49" s="19" t="s">
        <v>60</v>
      </c>
      <c r="AB49" s="19" t="b">
        <f t="shared" si="10"/>
        <v>1</v>
      </c>
      <c r="AC49" s="64" t="str">
        <f>VLOOKUP(V49,'xyz - ПТ'!A:K,11,0)</f>
        <v>Z</v>
      </c>
      <c r="AD49" s="19" t="str">
        <f t="shared" si="11"/>
        <v>CZ</v>
      </c>
    </row>
    <row r="50" spans="2:30" ht="14.25" customHeight="1" x14ac:dyDescent="0.25">
      <c r="B50" s="48">
        <v>225869926</v>
      </c>
      <c r="C50" s="17">
        <v>204449</v>
      </c>
      <c r="D50" s="18">
        <f t="shared" si="0"/>
        <v>1.5728960126087099E-3</v>
      </c>
      <c r="E50" s="18">
        <v>0.9560174866555794</v>
      </c>
      <c r="F50" s="19" t="str">
        <f t="shared" si="1"/>
        <v>C</v>
      </c>
      <c r="G50" s="19" t="s">
        <v>60</v>
      </c>
      <c r="H50" s="19" t="b">
        <f t="shared" si="2"/>
        <v>1</v>
      </c>
      <c r="I50" s="19" t="str">
        <f>IFERROR(VLOOKUP(B50,'xyz - Жирнова'!A:K,11,0),"Z")</f>
        <v>Z</v>
      </c>
      <c r="J50" s="19" t="str">
        <f t="shared" si="3"/>
        <v>CZ</v>
      </c>
      <c r="L50" s="51">
        <v>144846825</v>
      </c>
      <c r="M50" s="17">
        <v>30640</v>
      </c>
      <c r="N50" s="18">
        <f t="shared" si="4"/>
        <v>9.3215939256307786E-4</v>
      </c>
      <c r="O50" s="18">
        <v>0.99169763596894012</v>
      </c>
      <c r="P50" s="19" t="str">
        <f t="shared" si="5"/>
        <v>C</v>
      </c>
      <c r="Q50" s="19" t="s">
        <v>36</v>
      </c>
      <c r="R50" s="19" t="b">
        <f t="shared" si="6"/>
        <v>0</v>
      </c>
      <c r="S50" s="19" t="str">
        <f>IFERROR(VLOOKUP(L50,'xyz - Парфенов'!A:K,11,0),"Z")</f>
        <v>Z</v>
      </c>
      <c r="T50" s="19" t="str">
        <f t="shared" si="7"/>
        <v>CZ</v>
      </c>
      <c r="V50" s="48">
        <v>399655167</v>
      </c>
      <c r="W50" s="17">
        <v>9015</v>
      </c>
      <c r="X50" s="18">
        <f t="shared" si="8"/>
        <v>4.0495961656455981E-4</v>
      </c>
      <c r="Y50" s="18">
        <v>0.99791015682291395</v>
      </c>
      <c r="Z50" s="19" t="str">
        <f t="shared" si="9"/>
        <v>C</v>
      </c>
      <c r="AA50" s="19" t="s">
        <v>36</v>
      </c>
      <c r="AB50" s="19" t="b">
        <f t="shared" si="10"/>
        <v>0</v>
      </c>
      <c r="AC50" s="64" t="str">
        <f>VLOOKUP(V50,'xyz - ПТ'!A:K,11,0)</f>
        <v>Z</v>
      </c>
      <c r="AD50" s="19" t="str">
        <f t="shared" si="11"/>
        <v>CZ</v>
      </c>
    </row>
    <row r="51" spans="2:30" ht="14.25" customHeight="1" x14ac:dyDescent="0.25">
      <c r="B51" s="49">
        <v>17839205</v>
      </c>
      <c r="C51" s="17">
        <v>195802</v>
      </c>
      <c r="D51" s="18">
        <f t="shared" si="0"/>
        <v>1.5063716871239802E-3</v>
      </c>
      <c r="E51" s="18">
        <v>0.95863337220782763</v>
      </c>
      <c r="F51" s="19" t="str">
        <f t="shared" si="1"/>
        <v>C</v>
      </c>
      <c r="G51" s="19" t="s">
        <v>60</v>
      </c>
      <c r="H51" s="19" t="b">
        <f t="shared" si="2"/>
        <v>1</v>
      </c>
      <c r="I51" s="19" t="str">
        <f>IFERROR(VLOOKUP(B51,'xyz - Жирнова'!A:K,11,0),"Z")</f>
        <v>Z</v>
      </c>
      <c r="J51" s="19" t="str">
        <f t="shared" si="3"/>
        <v>CZ</v>
      </c>
      <c r="L51" s="51">
        <v>144703037</v>
      </c>
      <c r="M51" s="17">
        <v>29366</v>
      </c>
      <c r="N51" s="18">
        <f t="shared" si="4"/>
        <v>8.9340054575741987E-4</v>
      </c>
      <c r="O51" s="18">
        <v>0.99259103651469749</v>
      </c>
      <c r="P51" s="19" t="str">
        <f t="shared" si="5"/>
        <v>C</v>
      </c>
      <c r="Q51" s="19" t="s">
        <v>41</v>
      </c>
      <c r="R51" s="19" t="b">
        <f t="shared" si="6"/>
        <v>0</v>
      </c>
      <c r="S51" s="19" t="str">
        <f>IFERROR(VLOOKUP(L51,'xyz - Парфенов'!A:K,11,0),"Z")</f>
        <v>Z</v>
      </c>
      <c r="T51" s="19" t="str">
        <f t="shared" si="7"/>
        <v>CZ</v>
      </c>
      <c r="V51" s="48">
        <v>273508707</v>
      </c>
      <c r="W51" s="17">
        <v>8234</v>
      </c>
      <c r="X51" s="18">
        <f t="shared" si="8"/>
        <v>3.6987659265586085E-4</v>
      </c>
      <c r="Y51" s="18">
        <v>0.99828003341556981</v>
      </c>
      <c r="Z51" s="19" t="str">
        <f t="shared" si="9"/>
        <v>C</v>
      </c>
      <c r="AA51" s="19" t="s">
        <v>60</v>
      </c>
      <c r="AB51" s="19" t="b">
        <f t="shared" si="10"/>
        <v>1</v>
      </c>
      <c r="AC51" s="64" t="str">
        <f>VLOOKUP(V51,'xyz - ПТ'!A:K,11,0)</f>
        <v>Z</v>
      </c>
      <c r="AD51" s="19" t="str">
        <f t="shared" si="11"/>
        <v>CZ</v>
      </c>
    </row>
    <row r="52" spans="2:30" ht="14.25" customHeight="1" x14ac:dyDescent="0.25">
      <c r="B52" s="49">
        <v>313734706</v>
      </c>
      <c r="C52" s="17">
        <v>195560</v>
      </c>
      <c r="D52" s="18">
        <f t="shared" si="0"/>
        <v>1.5045098984380423E-3</v>
      </c>
      <c r="E52" s="18">
        <v>0.96124602467612552</v>
      </c>
      <c r="F52" s="19" t="str">
        <f t="shared" si="1"/>
        <v>C</v>
      </c>
      <c r="G52" s="19" t="s">
        <v>60</v>
      </c>
      <c r="H52" s="19" t="b">
        <f t="shared" si="2"/>
        <v>1</v>
      </c>
      <c r="I52" s="19" t="str">
        <f>IFERROR(VLOOKUP(B52,'xyz - Жирнова'!A:K,11,0),"Z")</f>
        <v>Z</v>
      </c>
      <c r="J52" s="19" t="str">
        <f t="shared" si="3"/>
        <v>CZ</v>
      </c>
      <c r="L52" s="51">
        <v>279535770</v>
      </c>
      <c r="M52" s="17">
        <v>27202</v>
      </c>
      <c r="N52" s="18">
        <f t="shared" si="4"/>
        <v>8.275652675098186E-4</v>
      </c>
      <c r="O52" s="18">
        <v>0.99341860178220731</v>
      </c>
      <c r="P52" s="19" t="str">
        <f t="shared" si="5"/>
        <v>C</v>
      </c>
      <c r="Q52" s="19" t="s">
        <v>60</v>
      </c>
      <c r="R52" s="19" t="b">
        <f t="shared" si="6"/>
        <v>1</v>
      </c>
      <c r="S52" s="19" t="str">
        <f>IFERROR(VLOOKUP(L52,'xyz - Парфенов'!A:K,11,0),"Z")</f>
        <v>Z</v>
      </c>
      <c r="T52" s="19" t="str">
        <f t="shared" si="7"/>
        <v>CZ</v>
      </c>
      <c r="V52" s="51">
        <v>268333027</v>
      </c>
      <c r="W52" s="17">
        <v>8216</v>
      </c>
      <c r="X52" s="18">
        <f t="shared" si="8"/>
        <v>3.69068021042088E-4</v>
      </c>
      <c r="Y52" s="18">
        <v>0.9986491014366119</v>
      </c>
      <c r="Z52" s="19" t="str">
        <f t="shared" si="9"/>
        <v>C</v>
      </c>
      <c r="AA52" s="19" t="s">
        <v>60</v>
      </c>
      <c r="AB52" s="19" t="b">
        <f t="shared" si="10"/>
        <v>1</v>
      </c>
      <c r="AC52" s="64" t="str">
        <f>VLOOKUP(V52,'xyz - ПТ'!A:K,11,0)</f>
        <v>Z</v>
      </c>
      <c r="AD52" s="19" t="str">
        <f t="shared" si="11"/>
        <v>CZ</v>
      </c>
    </row>
    <row r="53" spans="2:30" ht="14.25" customHeight="1" x14ac:dyDescent="0.25">
      <c r="B53" s="48">
        <v>306927157</v>
      </c>
      <c r="C53" s="17">
        <v>189682</v>
      </c>
      <c r="D53" s="18">
        <f t="shared" si="0"/>
        <v>1.4592884360581139E-3</v>
      </c>
      <c r="E53" s="18">
        <v>0.96378014794004296</v>
      </c>
      <c r="F53" s="19" t="str">
        <f t="shared" si="1"/>
        <v>C</v>
      </c>
      <c r="G53" s="19" t="s">
        <v>60</v>
      </c>
      <c r="H53" s="19" t="b">
        <f t="shared" si="2"/>
        <v>1</v>
      </c>
      <c r="I53" s="19" t="str">
        <f>IFERROR(VLOOKUP(B53,'xyz - Жирнова'!A:K,11,0),"Z")</f>
        <v>Z</v>
      </c>
      <c r="J53" s="19" t="str">
        <f t="shared" si="3"/>
        <v>CZ</v>
      </c>
      <c r="L53" s="51">
        <v>144846819</v>
      </c>
      <c r="M53" s="17">
        <v>26645</v>
      </c>
      <c r="N53" s="18">
        <f t="shared" si="4"/>
        <v>8.1061968064109692E-4</v>
      </c>
      <c r="O53" s="18">
        <v>0.99422922146284842</v>
      </c>
      <c r="P53" s="19" t="str">
        <f t="shared" si="5"/>
        <v>C</v>
      </c>
      <c r="Q53" s="19" t="s">
        <v>60</v>
      </c>
      <c r="R53" s="19" t="b">
        <f t="shared" si="6"/>
        <v>1</v>
      </c>
      <c r="S53" s="19" t="str">
        <f>IFERROR(VLOOKUP(L53,'xyz - Парфенов'!A:K,11,0),"Z")</f>
        <v>Z</v>
      </c>
      <c r="T53" s="19" t="str">
        <f t="shared" si="7"/>
        <v>CZ</v>
      </c>
      <c r="V53" s="48">
        <v>453211281</v>
      </c>
      <c r="W53" s="17">
        <v>8070</v>
      </c>
      <c r="X53" s="18">
        <f t="shared" si="8"/>
        <v>3.6250960684148614E-4</v>
      </c>
      <c r="Y53" s="18">
        <v>0.99901161104345337</v>
      </c>
      <c r="Z53" s="19" t="str">
        <f t="shared" si="9"/>
        <v>C</v>
      </c>
      <c r="AA53" s="19" t="s">
        <v>627</v>
      </c>
      <c r="AB53" s="19" t="b">
        <f t="shared" si="10"/>
        <v>0</v>
      </c>
      <c r="AC53" s="64" t="str">
        <f>VLOOKUP(V53,'xyz - ПТ'!A:K,11,0)</f>
        <v>Z</v>
      </c>
      <c r="AD53" s="19" t="str">
        <f t="shared" si="11"/>
        <v>CZ</v>
      </c>
    </row>
    <row r="54" spans="2:30" ht="14.25" customHeight="1" x14ac:dyDescent="0.25">
      <c r="B54" s="48">
        <v>41296494</v>
      </c>
      <c r="C54" s="17">
        <v>171755</v>
      </c>
      <c r="D54" s="18">
        <f t="shared" si="0"/>
        <v>1.3213698998068416E-3</v>
      </c>
      <c r="E54" s="18">
        <v>0.96607476915446566</v>
      </c>
      <c r="F54" s="19" t="str">
        <f t="shared" si="1"/>
        <v>C</v>
      </c>
      <c r="G54" s="19" t="s">
        <v>60</v>
      </c>
      <c r="H54" s="19" t="b">
        <f t="shared" si="2"/>
        <v>1</v>
      </c>
      <c r="I54" s="19" t="str">
        <f>IFERROR(VLOOKUP(B54,'xyz - Жирнова'!A:K,11,0),"Z")</f>
        <v>Z</v>
      </c>
      <c r="J54" s="19" t="str">
        <f t="shared" si="3"/>
        <v>CZ</v>
      </c>
      <c r="L54" s="51">
        <v>293440823</v>
      </c>
      <c r="M54" s="17">
        <v>24381</v>
      </c>
      <c r="N54" s="18">
        <f t="shared" si="4"/>
        <v>7.4174210672586164E-4</v>
      </c>
      <c r="O54" s="18">
        <v>0.99497096356957426</v>
      </c>
      <c r="P54" s="19" t="str">
        <f t="shared" si="5"/>
        <v>C</v>
      </c>
      <c r="Q54" s="19" t="s">
        <v>60</v>
      </c>
      <c r="R54" s="19" t="b">
        <f t="shared" si="6"/>
        <v>1</v>
      </c>
      <c r="S54" s="19" t="str">
        <f>IFERROR(VLOOKUP(L54,'xyz - Парфенов'!A:K,11,0),"Z")</f>
        <v>Z</v>
      </c>
      <c r="T54" s="19" t="str">
        <f t="shared" si="7"/>
        <v>CZ</v>
      </c>
      <c r="V54" s="48">
        <v>482089841</v>
      </c>
      <c r="W54" s="17">
        <v>7254</v>
      </c>
      <c r="X54" s="18">
        <f t="shared" si="8"/>
        <v>3.2585436035045113E-4</v>
      </c>
      <c r="Y54" s="18">
        <v>0.99933746540380386</v>
      </c>
      <c r="Z54" s="19" t="str">
        <f t="shared" si="9"/>
        <v>C</v>
      </c>
      <c r="AA54" s="19" t="s">
        <v>627</v>
      </c>
      <c r="AB54" s="19" t="b">
        <f t="shared" si="10"/>
        <v>0</v>
      </c>
      <c r="AC54" s="64" t="str">
        <f>VLOOKUP(V54,'xyz - ПТ'!A:K,11,0)</f>
        <v>Z</v>
      </c>
      <c r="AD54" s="19" t="str">
        <f t="shared" si="11"/>
        <v>CZ</v>
      </c>
    </row>
    <row r="55" spans="2:30" ht="14.25" customHeight="1" x14ac:dyDescent="0.25">
      <c r="B55" s="48">
        <v>320469461</v>
      </c>
      <c r="C55" s="17">
        <v>153914</v>
      </c>
      <c r="D55" s="18">
        <f t="shared" si="0"/>
        <v>1.1841129909398284E-3</v>
      </c>
      <c r="E55" s="18">
        <v>0.96813103726658267</v>
      </c>
      <c r="F55" s="19" t="str">
        <f t="shared" si="1"/>
        <v>C</v>
      </c>
      <c r="G55" s="19" t="s">
        <v>60</v>
      </c>
      <c r="H55" s="19" t="b">
        <f t="shared" si="2"/>
        <v>1</v>
      </c>
      <c r="I55" s="19" t="str">
        <f>IFERROR(VLOOKUP(B55,'xyz - Жирнова'!A:K,11,0),"Z")</f>
        <v>Z</v>
      </c>
      <c r="J55" s="19" t="str">
        <f t="shared" si="3"/>
        <v>CZ</v>
      </c>
      <c r="L55" s="48">
        <v>179152869</v>
      </c>
      <c r="M55" s="17">
        <v>21767</v>
      </c>
      <c r="N55" s="18">
        <f t="shared" si="4"/>
        <v>6.622164979739071E-4</v>
      </c>
      <c r="O55" s="18">
        <v>0.9956331800675482</v>
      </c>
      <c r="P55" s="19" t="str">
        <f t="shared" si="5"/>
        <v>C</v>
      </c>
      <c r="Q55" s="19" t="s">
        <v>60</v>
      </c>
      <c r="R55" s="19" t="b">
        <f t="shared" si="6"/>
        <v>1</v>
      </c>
      <c r="S55" s="19" t="str">
        <f>IFERROR(VLOOKUP(L55,'xyz - Парфенов'!A:K,11,0),"Z")</f>
        <v>Z</v>
      </c>
      <c r="T55" s="19" t="str">
        <f t="shared" si="7"/>
        <v>CZ</v>
      </c>
      <c r="V55" s="51">
        <v>486573541</v>
      </c>
      <c r="W55" s="17">
        <v>7133</v>
      </c>
      <c r="X55" s="18">
        <f t="shared" si="8"/>
        <v>3.2041896228008932E-4</v>
      </c>
      <c r="Y55" s="18">
        <v>0.99965788436608394</v>
      </c>
      <c r="Z55" s="19" t="str">
        <f t="shared" si="9"/>
        <v>C</v>
      </c>
      <c r="AA55" s="19" t="s">
        <v>627</v>
      </c>
      <c r="AB55" s="19" t="b">
        <f t="shared" si="10"/>
        <v>0</v>
      </c>
      <c r="AC55" s="64" t="str">
        <f>VLOOKUP(V55,'xyz - ПТ'!A:K,11,0)</f>
        <v>Z</v>
      </c>
      <c r="AD55" s="19" t="str">
        <f t="shared" si="11"/>
        <v>CZ</v>
      </c>
    </row>
    <row r="56" spans="2:30" ht="14.25" customHeight="1" x14ac:dyDescent="0.25">
      <c r="B56" s="48">
        <v>41304696</v>
      </c>
      <c r="C56" s="17">
        <v>141578</v>
      </c>
      <c r="D56" s="18">
        <f t="shared" si="0"/>
        <v>1.0892079280070627E-3</v>
      </c>
      <c r="E56" s="18">
        <v>0.97002249825633868</v>
      </c>
      <c r="F56" s="19" t="str">
        <f t="shared" si="1"/>
        <v>C</v>
      </c>
      <c r="G56" s="19" t="s">
        <v>41</v>
      </c>
      <c r="H56" s="19" t="b">
        <f t="shared" si="2"/>
        <v>0</v>
      </c>
      <c r="I56" s="19" t="str">
        <f>IFERROR(VLOOKUP(B56,'xyz - Жирнова'!A:K,11,0),"Z")</f>
        <v>Z</v>
      </c>
      <c r="J56" s="19" t="str">
        <f t="shared" si="3"/>
        <v>CZ</v>
      </c>
      <c r="L56" s="51">
        <v>295986672</v>
      </c>
      <c r="M56" s="17">
        <v>14289</v>
      </c>
      <c r="N56" s="18">
        <f t="shared" si="4"/>
        <v>4.347136279482317E-4</v>
      </c>
      <c r="O56" s="18">
        <v>0.99606789369549642</v>
      </c>
      <c r="P56" s="19" t="str">
        <f t="shared" si="5"/>
        <v>C</v>
      </c>
      <c r="Q56" s="19" t="s">
        <v>60</v>
      </c>
      <c r="R56" s="19" t="b">
        <f t="shared" si="6"/>
        <v>1</v>
      </c>
      <c r="S56" s="19" t="str">
        <f>IFERROR(VLOOKUP(L56,'xyz - Парфенов'!A:K,11,0),"Z")</f>
        <v>Z</v>
      </c>
      <c r="T56" s="19" t="str">
        <f t="shared" si="7"/>
        <v>CZ</v>
      </c>
      <c r="V56" s="51">
        <v>453213368</v>
      </c>
      <c r="W56" s="17">
        <v>2648</v>
      </c>
      <c r="X56" s="18">
        <f t="shared" si="8"/>
        <v>1.1894986851502544E-4</v>
      </c>
      <c r="Y56" s="18">
        <v>0.99977683423459895</v>
      </c>
      <c r="Z56" s="19" t="str">
        <f t="shared" si="9"/>
        <v>C</v>
      </c>
      <c r="AA56" s="19" t="s">
        <v>627</v>
      </c>
      <c r="AB56" s="19" t="b">
        <f t="shared" si="10"/>
        <v>0</v>
      </c>
      <c r="AC56" s="64" t="str">
        <f>VLOOKUP(V56,'xyz - ПТ'!A:K,11,0)</f>
        <v>Z</v>
      </c>
      <c r="AD56" s="19" t="str">
        <f t="shared" si="11"/>
        <v>CZ</v>
      </c>
    </row>
    <row r="57" spans="2:30" ht="14.25" customHeight="1" x14ac:dyDescent="0.25">
      <c r="B57" s="46">
        <v>41304696</v>
      </c>
      <c r="C57" s="17">
        <v>141578</v>
      </c>
      <c r="D57" s="18">
        <f t="shared" si="0"/>
        <v>1.0892079280070627E-3</v>
      </c>
      <c r="E57" s="18">
        <v>0.97191395924609469</v>
      </c>
      <c r="F57" s="19" t="str">
        <f t="shared" si="1"/>
        <v>C</v>
      </c>
      <c r="G57" s="19" t="s">
        <v>41</v>
      </c>
      <c r="H57" s="19" t="b">
        <f t="shared" si="2"/>
        <v>0</v>
      </c>
      <c r="I57" s="19" t="str">
        <f>IFERROR(VLOOKUP(B57,'xyz - Жирнова'!A:K,11,0),"Z")</f>
        <v>Z</v>
      </c>
      <c r="J57" s="19" t="str">
        <f t="shared" si="3"/>
        <v>CZ</v>
      </c>
      <c r="L57" s="51">
        <v>15412304</v>
      </c>
      <c r="M57" s="17">
        <v>14208</v>
      </c>
      <c r="N57" s="18">
        <f t="shared" si="4"/>
        <v>4.3224936845744809E-4</v>
      </c>
      <c r="O57" s="18">
        <v>0.99650014306395385</v>
      </c>
      <c r="P57" s="19" t="str">
        <f t="shared" si="5"/>
        <v>C</v>
      </c>
      <c r="Q57" s="19" t="s">
        <v>60</v>
      </c>
      <c r="R57" s="19" t="b">
        <f t="shared" si="6"/>
        <v>1</v>
      </c>
      <c r="S57" s="19" t="str">
        <f>IFERROR(VLOOKUP(L57,'xyz - Парфенов'!A:K,11,0),"Z")</f>
        <v>Z</v>
      </c>
      <c r="T57" s="19" t="str">
        <f t="shared" si="7"/>
        <v>CZ</v>
      </c>
      <c r="V57" s="48">
        <v>486570793</v>
      </c>
      <c r="W57" s="17">
        <v>1982</v>
      </c>
      <c r="X57" s="18">
        <f t="shared" si="8"/>
        <v>8.9032718805430675E-5</v>
      </c>
      <c r="Y57" s="18">
        <v>0.9998658669534044</v>
      </c>
      <c r="Z57" s="19" t="str">
        <f t="shared" si="9"/>
        <v>C</v>
      </c>
      <c r="AA57" s="19" t="s">
        <v>627</v>
      </c>
      <c r="AB57" s="19" t="b">
        <f t="shared" si="10"/>
        <v>0</v>
      </c>
      <c r="AC57" s="64" t="str">
        <f>VLOOKUP(V57,'xyz - ПТ'!A:K,11,0)</f>
        <v>Z</v>
      </c>
      <c r="AD57" s="19" t="str">
        <f t="shared" si="11"/>
        <v>CZ</v>
      </c>
    </row>
    <row r="58" spans="2:30" ht="14.25" customHeight="1" x14ac:dyDescent="0.25">
      <c r="B58" s="48">
        <v>260948477</v>
      </c>
      <c r="C58" s="17">
        <v>140149</v>
      </c>
      <c r="D58" s="18">
        <f t="shared" si="0"/>
        <v>1.0782141427500163E-3</v>
      </c>
      <c r="E58" s="18">
        <v>0.97378632900872242</v>
      </c>
      <c r="F58" s="19" t="str">
        <f t="shared" si="1"/>
        <v>C</v>
      </c>
      <c r="G58" s="19" t="s">
        <v>60</v>
      </c>
      <c r="H58" s="19" t="b">
        <f t="shared" si="2"/>
        <v>1</v>
      </c>
      <c r="I58" s="19" t="str">
        <f>IFERROR(VLOOKUP(B58,'xyz - Жирнова'!A:K,11,0),"Z")</f>
        <v>Z</v>
      </c>
      <c r="J58" s="19" t="str">
        <f t="shared" si="3"/>
        <v>CZ</v>
      </c>
      <c r="L58" s="51">
        <v>16253396</v>
      </c>
      <c r="M58" s="17">
        <v>13545</v>
      </c>
      <c r="N58" s="18">
        <f t="shared" si="4"/>
        <v>4.1207894818103425E-4</v>
      </c>
      <c r="O58" s="18">
        <v>0.99691222201213492</v>
      </c>
      <c r="P58" s="19" t="str">
        <f t="shared" si="5"/>
        <v>C</v>
      </c>
      <c r="Q58" s="19" t="s">
        <v>60</v>
      </c>
      <c r="R58" s="19" t="b">
        <f t="shared" si="6"/>
        <v>1</v>
      </c>
      <c r="S58" s="19" t="str">
        <f>IFERROR(VLOOKUP(L58,'xyz - Парфенов'!A:K,11,0),"Z")</f>
        <v>Z</v>
      </c>
      <c r="T58" s="19" t="str">
        <f t="shared" si="7"/>
        <v>CZ</v>
      </c>
      <c r="V58" s="51">
        <v>453209328</v>
      </c>
      <c r="W58" s="17">
        <v>1620</v>
      </c>
      <c r="X58" s="18">
        <f t="shared" si="8"/>
        <v>7.2771445239554832E-5</v>
      </c>
      <c r="Y58" s="18">
        <v>0.99993863839864394</v>
      </c>
      <c r="Z58" s="19" t="str">
        <f t="shared" si="9"/>
        <v>C</v>
      </c>
      <c r="AA58" s="19" t="s">
        <v>627</v>
      </c>
      <c r="AB58" s="19" t="b">
        <f t="shared" si="10"/>
        <v>0</v>
      </c>
      <c r="AC58" s="64" t="str">
        <f>VLOOKUP(V58,'xyz - ПТ'!A:K,11,0)</f>
        <v>Z</v>
      </c>
      <c r="AD58" s="19" t="str">
        <f t="shared" si="11"/>
        <v>CZ</v>
      </c>
    </row>
    <row r="59" spans="2:30" ht="14.25" customHeight="1" x14ac:dyDescent="0.25">
      <c r="B59" s="48">
        <v>330743165</v>
      </c>
      <c r="C59" s="17">
        <v>137332</v>
      </c>
      <c r="D59" s="18">
        <f t="shared" si="0"/>
        <v>1.0565419992446985E-3</v>
      </c>
      <c r="E59" s="18">
        <v>0.97562106407098614</v>
      </c>
      <c r="F59" s="19" t="str">
        <f t="shared" si="1"/>
        <v>C</v>
      </c>
      <c r="G59" s="19" t="s">
        <v>60</v>
      </c>
      <c r="H59" s="19" t="b">
        <f t="shared" si="2"/>
        <v>1</v>
      </c>
      <c r="I59" s="19" t="str">
        <f>IFERROR(VLOOKUP(B59,'xyz - Жирнова'!A:K,11,0),"Z")</f>
        <v>Z</v>
      </c>
      <c r="J59" s="19" t="str">
        <f t="shared" si="3"/>
        <v>CZ</v>
      </c>
      <c r="L59" s="51">
        <v>304908383</v>
      </c>
      <c r="M59" s="17">
        <v>13090</v>
      </c>
      <c r="N59" s="18">
        <f t="shared" si="4"/>
        <v>3.9823650289329922E-4</v>
      </c>
      <c r="O59" s="18">
        <v>0.9973104585150282</v>
      </c>
      <c r="P59" s="19" t="str">
        <f t="shared" si="5"/>
        <v>C</v>
      </c>
      <c r="Q59" s="19" t="s">
        <v>60</v>
      </c>
      <c r="R59" s="19" t="b">
        <f t="shared" si="6"/>
        <v>1</v>
      </c>
      <c r="S59" s="19" t="str">
        <f>IFERROR(VLOOKUP(L59,'xyz - Парфенов'!A:K,11,0),"Z")</f>
        <v>Z</v>
      </c>
      <c r="T59" s="19" t="str">
        <f t="shared" si="7"/>
        <v>CZ</v>
      </c>
      <c r="V59" s="51">
        <v>478456400</v>
      </c>
      <c r="W59" s="17">
        <v>870</v>
      </c>
      <c r="X59" s="18">
        <f t="shared" si="8"/>
        <v>3.9080961332353523E-5</v>
      </c>
      <c r="Y59" s="18">
        <v>0.99997771935997626</v>
      </c>
      <c r="Z59" s="19" t="str">
        <f t="shared" si="9"/>
        <v>C</v>
      </c>
      <c r="AA59" s="19" t="s">
        <v>627</v>
      </c>
      <c r="AB59" s="19" t="b">
        <f t="shared" si="10"/>
        <v>0</v>
      </c>
      <c r="AC59" s="64" t="str">
        <f>VLOOKUP(V59,'xyz - ПТ'!A:K,11,0)</f>
        <v>Z</v>
      </c>
      <c r="AD59" s="19" t="str">
        <f t="shared" si="11"/>
        <v>CZ</v>
      </c>
    </row>
    <row r="60" spans="2:30" ht="14.25" customHeight="1" x14ac:dyDescent="0.25">
      <c r="B60" s="14">
        <v>12696232</v>
      </c>
      <c r="C60" s="17">
        <v>127703</v>
      </c>
      <c r="D60" s="18">
        <f t="shared" si="0"/>
        <v>9.8246281223273325E-4</v>
      </c>
      <c r="E60" s="18">
        <v>0.97732715712763907</v>
      </c>
      <c r="F60" s="19" t="str">
        <f t="shared" si="1"/>
        <v>C</v>
      </c>
      <c r="G60" s="19" t="s">
        <v>60</v>
      </c>
      <c r="H60" s="19" t="b">
        <f t="shared" si="2"/>
        <v>1</v>
      </c>
      <c r="I60" s="19" t="str">
        <f>IFERROR(VLOOKUP(B60,'xyz - Жирнова'!A:K,11,0),"Z")</f>
        <v>Z</v>
      </c>
      <c r="J60" s="19" t="str">
        <f t="shared" si="3"/>
        <v>CZ</v>
      </c>
      <c r="L60" s="51">
        <v>68996999</v>
      </c>
      <c r="M60" s="17">
        <v>12006</v>
      </c>
      <c r="N60" s="18">
        <f t="shared" si="4"/>
        <v>3.6525801785614596E-4</v>
      </c>
      <c r="O60" s="18">
        <v>0.99767571653288434</v>
      </c>
      <c r="P60" s="19" t="str">
        <f t="shared" si="5"/>
        <v>C</v>
      </c>
      <c r="Q60" s="19" t="s">
        <v>60</v>
      </c>
      <c r="R60" s="19" t="b">
        <f t="shared" si="6"/>
        <v>1</v>
      </c>
      <c r="S60" s="19" t="str">
        <f>IFERROR(VLOOKUP(L60,'xyz - Парфенов'!A:K,11,0),"Z")</f>
        <v>Z</v>
      </c>
      <c r="T60" s="19" t="str">
        <f t="shared" si="7"/>
        <v>CZ</v>
      </c>
      <c r="V60" s="51">
        <v>299561922</v>
      </c>
      <c r="W60" s="17">
        <v>496</v>
      </c>
      <c r="X60" s="18">
        <f t="shared" si="8"/>
        <v>2.2280640023962468E-5</v>
      </c>
      <c r="Y60" s="18">
        <v>1.0000000000000002</v>
      </c>
      <c r="Z60" s="19" t="str">
        <f t="shared" si="9"/>
        <v>C</v>
      </c>
      <c r="AA60" s="19" t="s">
        <v>60</v>
      </c>
      <c r="AB60" s="19" t="b">
        <f t="shared" si="10"/>
        <v>1</v>
      </c>
      <c r="AC60" s="64" t="str">
        <f>VLOOKUP(V60,'xyz - ПТ'!A:K,11,0)</f>
        <v>Z</v>
      </c>
      <c r="AD60" s="19" t="str">
        <f t="shared" si="11"/>
        <v>CZ</v>
      </c>
    </row>
    <row r="61" spans="2:30" ht="14.25" customHeight="1" x14ac:dyDescent="0.25">
      <c r="B61" s="49">
        <v>43488405</v>
      </c>
      <c r="C61" s="17">
        <v>117442</v>
      </c>
      <c r="D61" s="18">
        <f t="shared" si="0"/>
        <v>9.0352143328063295E-4</v>
      </c>
      <c r="E61" s="18">
        <v>0.97889616475282748</v>
      </c>
      <c r="F61" s="19" t="str">
        <f t="shared" si="1"/>
        <v>C</v>
      </c>
      <c r="G61" s="19" t="s">
        <v>60</v>
      </c>
      <c r="H61" s="19" t="b">
        <f t="shared" si="2"/>
        <v>1</v>
      </c>
      <c r="I61" s="19" t="str">
        <f>IFERROR(VLOOKUP(B61,'xyz - Жирнова'!A:K,11,0),"Z")</f>
        <v>Z</v>
      </c>
      <c r="J61" s="19" t="str">
        <f t="shared" si="3"/>
        <v>CZ</v>
      </c>
      <c r="L61" s="51">
        <v>144700681</v>
      </c>
      <c r="M61" s="17">
        <v>11440</v>
      </c>
      <c r="N61" s="18">
        <f t="shared" si="4"/>
        <v>3.4803862437733716E-4</v>
      </c>
      <c r="O61" s="18">
        <v>0.99802375515726172</v>
      </c>
      <c r="P61" s="19" t="str">
        <f t="shared" si="5"/>
        <v>C</v>
      </c>
      <c r="Q61" s="19" t="s">
        <v>60</v>
      </c>
      <c r="R61" s="19" t="b">
        <f t="shared" si="6"/>
        <v>1</v>
      </c>
      <c r="S61" s="19" t="str">
        <f>IFERROR(VLOOKUP(L61,'xyz - Парфенов'!A:K,11,0),"Z")</f>
        <v>Z</v>
      </c>
      <c r="T61" s="19" t="str">
        <f t="shared" si="7"/>
        <v>CZ</v>
      </c>
      <c r="V61" s="65">
        <v>418749948</v>
      </c>
      <c r="W61" s="17">
        <v>0</v>
      </c>
      <c r="X61" s="38">
        <f t="shared" si="8"/>
        <v>0</v>
      </c>
      <c r="Y61" s="18">
        <v>1.0000000000000002</v>
      </c>
      <c r="Z61" s="39" t="str">
        <f t="shared" si="9"/>
        <v>C</v>
      </c>
      <c r="AA61" s="19">
        <v>0</v>
      </c>
      <c r="AB61" s="39" t="b">
        <f t="shared" si="10"/>
        <v>0</v>
      </c>
      <c r="AC61" s="64" t="str">
        <f>VLOOKUP(V61,'xyz - ПТ'!A:K,11,0)</f>
        <v>Z</v>
      </c>
      <c r="AD61" s="39" t="str">
        <f t="shared" si="11"/>
        <v>CZ</v>
      </c>
    </row>
    <row r="62" spans="2:30" ht="14.25" customHeight="1" x14ac:dyDescent="0.25">
      <c r="B62" s="48">
        <v>355758397</v>
      </c>
      <c r="C62" s="17">
        <v>111879</v>
      </c>
      <c r="D62" s="18">
        <f t="shared" si="0"/>
        <v>8.6072337352909457E-4</v>
      </c>
      <c r="E62" s="18">
        <v>0.98039085152671124</v>
      </c>
      <c r="F62" s="19" t="str">
        <f t="shared" si="1"/>
        <v>C</v>
      </c>
      <c r="G62" s="19" t="s">
        <v>60</v>
      </c>
      <c r="H62" s="19" t="b">
        <f t="shared" si="2"/>
        <v>1</v>
      </c>
      <c r="I62" s="19" t="str">
        <f>IFERROR(VLOOKUP(B62,'xyz - Жирнова'!A:K,11,0),"Z")</f>
        <v>Z</v>
      </c>
      <c r="J62" s="19" t="str">
        <f t="shared" si="3"/>
        <v>CZ</v>
      </c>
      <c r="L62" s="51">
        <v>323108094</v>
      </c>
      <c r="M62" s="17">
        <v>11237</v>
      </c>
      <c r="N62" s="18">
        <f t="shared" si="4"/>
        <v>3.4186276417204001E-4</v>
      </c>
      <c r="O62" s="18">
        <v>0.99836561792143375</v>
      </c>
      <c r="P62" s="19" t="str">
        <f t="shared" si="5"/>
        <v>C</v>
      </c>
      <c r="Q62" s="19" t="s">
        <v>114</v>
      </c>
      <c r="R62" s="19" t="b">
        <f t="shared" si="6"/>
        <v>0</v>
      </c>
      <c r="S62" s="19" t="str">
        <f>IFERROR(VLOOKUP(L62,'xyz - Парфенов'!A:K,11,0),"Z")</f>
        <v>Z</v>
      </c>
      <c r="T62" s="19" t="str">
        <f t="shared" si="7"/>
        <v>CZ</v>
      </c>
      <c r="V62" s="51">
        <v>273520672</v>
      </c>
      <c r="W62" s="17">
        <v>0</v>
      </c>
      <c r="X62" s="18">
        <f t="shared" si="8"/>
        <v>0</v>
      </c>
      <c r="Y62" s="18">
        <v>1.0000000000000002</v>
      </c>
      <c r="Z62" s="19" t="str">
        <f t="shared" si="9"/>
        <v>C</v>
      </c>
      <c r="AA62" s="19">
        <v>0</v>
      </c>
      <c r="AB62" s="19" t="b">
        <f t="shared" si="10"/>
        <v>0</v>
      </c>
      <c r="AC62" s="64" t="str">
        <f>VLOOKUP(V62,'xyz - ПТ'!A:K,11,0)</f>
        <v>Z</v>
      </c>
      <c r="AD62" s="19" t="str">
        <f t="shared" si="11"/>
        <v>CZ</v>
      </c>
    </row>
    <row r="63" spans="2:30" ht="14.25" customHeight="1" x14ac:dyDescent="0.25">
      <c r="B63" s="48">
        <v>458439301</v>
      </c>
      <c r="C63" s="17">
        <v>110775</v>
      </c>
      <c r="D63" s="18">
        <f t="shared" si="0"/>
        <v>8.5222992431721286E-4</v>
      </c>
      <c r="E63" s="18">
        <v>0.98187078902505298</v>
      </c>
      <c r="F63" s="19" t="str">
        <f t="shared" si="1"/>
        <v>C</v>
      </c>
      <c r="G63" s="19" t="s">
        <v>95</v>
      </c>
      <c r="H63" s="19" t="b">
        <f t="shared" si="2"/>
        <v>0</v>
      </c>
      <c r="I63" s="19" t="str">
        <f>IFERROR(VLOOKUP(B63,'xyz - Жирнова'!A:K,11,0),"Z")</f>
        <v>Z</v>
      </c>
      <c r="J63" s="19" t="str">
        <f t="shared" si="3"/>
        <v>CZ</v>
      </c>
      <c r="L63" s="48">
        <v>297281873</v>
      </c>
      <c r="M63" s="17">
        <v>9408</v>
      </c>
      <c r="N63" s="18">
        <f t="shared" si="4"/>
        <v>2.8621917641101291E-4</v>
      </c>
      <c r="O63" s="18">
        <v>0.99865183709784477</v>
      </c>
      <c r="P63" s="19" t="str">
        <f t="shared" si="5"/>
        <v>C</v>
      </c>
      <c r="Q63" s="19" t="s">
        <v>60</v>
      </c>
      <c r="R63" s="19" t="b">
        <f t="shared" si="6"/>
        <v>1</v>
      </c>
      <c r="S63" s="19" t="str">
        <f>IFERROR(VLOOKUP(L63,'xyz - Парфенов'!A:K,11,0),"Z")</f>
        <v>Z</v>
      </c>
      <c r="T63" s="19" t="str">
        <f t="shared" si="7"/>
        <v>CZ</v>
      </c>
      <c r="V63" s="48">
        <v>432647017</v>
      </c>
      <c r="W63" s="17">
        <v>0</v>
      </c>
      <c r="X63" s="18">
        <f t="shared" si="8"/>
        <v>0</v>
      </c>
      <c r="Y63" s="18">
        <v>1.0000000000000002</v>
      </c>
      <c r="Z63" s="19" t="str">
        <f t="shared" si="9"/>
        <v>C</v>
      </c>
      <c r="AA63" s="19">
        <v>0</v>
      </c>
      <c r="AB63" s="19" t="b">
        <f t="shared" si="10"/>
        <v>0</v>
      </c>
      <c r="AC63" s="64" t="str">
        <f>VLOOKUP(V63,'xyz - ПТ'!A:K,11,0)</f>
        <v>Z</v>
      </c>
      <c r="AD63" s="19" t="str">
        <f t="shared" si="11"/>
        <v>CZ</v>
      </c>
    </row>
    <row r="64" spans="2:30" ht="14.25" customHeight="1" x14ac:dyDescent="0.25">
      <c r="B64" s="50">
        <v>255023448</v>
      </c>
      <c r="C64" s="17">
        <v>107177</v>
      </c>
      <c r="D64" s="18">
        <f t="shared" si="0"/>
        <v>8.2454928096182276E-4</v>
      </c>
      <c r="E64" s="18">
        <v>0.98330265777937276</v>
      </c>
      <c r="F64" s="19" t="str">
        <f t="shared" si="1"/>
        <v>C</v>
      </c>
      <c r="G64" s="19" t="s">
        <v>60</v>
      </c>
      <c r="H64" s="19" t="b">
        <f t="shared" si="2"/>
        <v>1</v>
      </c>
      <c r="I64" s="19" t="str">
        <f>IFERROR(VLOOKUP(B64,'xyz - Жирнова'!A:K,11,0),"Z")</f>
        <v>Z</v>
      </c>
      <c r="J64" s="19" t="str">
        <f t="shared" si="3"/>
        <v>CZ</v>
      </c>
      <c r="L64" s="51">
        <v>377313137</v>
      </c>
      <c r="M64" s="17">
        <v>8515</v>
      </c>
      <c r="N64" s="18">
        <f t="shared" si="4"/>
        <v>2.5905147609904072E-4</v>
      </c>
      <c r="O64" s="18">
        <v>0.99891088857394383</v>
      </c>
      <c r="P64" s="19" t="str">
        <f t="shared" si="5"/>
        <v>C</v>
      </c>
      <c r="Q64" s="19" t="s">
        <v>60</v>
      </c>
      <c r="R64" s="19" t="b">
        <f t="shared" si="6"/>
        <v>1</v>
      </c>
      <c r="S64" s="19" t="str">
        <f>IFERROR(VLOOKUP(L64,'xyz - Парфенов'!A:K,11,0),"Z")</f>
        <v>Z</v>
      </c>
      <c r="T64" s="19" t="str">
        <f t="shared" si="7"/>
        <v>CZ</v>
      </c>
      <c r="V64" s="48">
        <v>174538699</v>
      </c>
      <c r="W64" s="17">
        <v>0</v>
      </c>
      <c r="X64" s="18">
        <f t="shared" si="8"/>
        <v>0</v>
      </c>
      <c r="Y64" s="18">
        <v>1.0000000000000002</v>
      </c>
      <c r="Z64" s="19" t="str">
        <f t="shared" si="9"/>
        <v>C</v>
      </c>
      <c r="AA64" s="19">
        <v>0</v>
      </c>
      <c r="AB64" s="19" t="b">
        <f t="shared" si="10"/>
        <v>0</v>
      </c>
      <c r="AC64" s="64" t="str">
        <f>VLOOKUP(V64,'xyz - ПТ'!A:K,11,0)</f>
        <v>Z</v>
      </c>
      <c r="AD64" s="19" t="str">
        <f t="shared" si="11"/>
        <v>CZ</v>
      </c>
    </row>
    <row r="65" spans="2:30" ht="14.25" customHeight="1" x14ac:dyDescent="0.25">
      <c r="B65" s="49">
        <v>44120172</v>
      </c>
      <c r="C65" s="17">
        <v>105007</v>
      </c>
      <c r="D65" s="18">
        <f t="shared" si="0"/>
        <v>8.0785472952180158E-4</v>
      </c>
      <c r="E65" s="18">
        <v>0.98470553565694774</v>
      </c>
      <c r="F65" s="19" t="str">
        <f t="shared" si="1"/>
        <v>C</v>
      </c>
      <c r="G65" s="19" t="s">
        <v>60</v>
      </c>
      <c r="H65" s="19" t="b">
        <f t="shared" si="2"/>
        <v>1</v>
      </c>
      <c r="I65" s="19" t="str">
        <f>IFERROR(VLOOKUP(B65,'xyz - Жирнова'!A:K,11,0),"Z")</f>
        <v>Z</v>
      </c>
      <c r="J65" s="19" t="str">
        <f t="shared" si="3"/>
        <v>CZ</v>
      </c>
      <c r="L65" s="48">
        <v>377310607</v>
      </c>
      <c r="M65" s="17">
        <v>7234</v>
      </c>
      <c r="N65" s="18">
        <f t="shared" si="4"/>
        <v>2.2007966859664835E-4</v>
      </c>
      <c r="O65" s="18">
        <v>0.99913096824254044</v>
      </c>
      <c r="P65" s="19" t="str">
        <f t="shared" si="5"/>
        <v>C</v>
      </c>
      <c r="Q65" s="19" t="s">
        <v>60</v>
      </c>
      <c r="R65" s="19" t="b">
        <f t="shared" si="6"/>
        <v>1</v>
      </c>
      <c r="S65" s="19" t="str">
        <f>IFERROR(VLOOKUP(L65,'xyz - Парфенов'!A:K,11,0),"Z")</f>
        <v>Z</v>
      </c>
      <c r="T65" s="19" t="str">
        <f t="shared" si="7"/>
        <v>CZ</v>
      </c>
      <c r="V65" s="48">
        <v>235322445</v>
      </c>
      <c r="W65" s="17">
        <v>0</v>
      </c>
      <c r="X65" s="18">
        <f t="shared" si="8"/>
        <v>0</v>
      </c>
      <c r="Y65" s="18">
        <v>1.0000000000000002</v>
      </c>
      <c r="Z65" s="19" t="str">
        <f t="shared" si="9"/>
        <v>C</v>
      </c>
      <c r="AA65" s="19">
        <v>0</v>
      </c>
      <c r="AB65" s="19" t="b">
        <f t="shared" si="10"/>
        <v>0</v>
      </c>
      <c r="AC65" s="64" t="str">
        <f>VLOOKUP(V65,'xyz - ПТ'!A:K,11,0)</f>
        <v>Z</v>
      </c>
      <c r="AD65" s="19" t="str">
        <f t="shared" si="11"/>
        <v>CZ</v>
      </c>
    </row>
    <row r="66" spans="2:30" ht="14.25" customHeight="1" x14ac:dyDescent="0.25">
      <c r="B66" s="49">
        <v>260897259</v>
      </c>
      <c r="C66" s="17">
        <v>100039</v>
      </c>
      <c r="D66" s="18">
        <f t="shared" si="0"/>
        <v>7.6963420806833366E-4</v>
      </c>
      <c r="E66" s="18">
        <v>0.98604204179458355</v>
      </c>
      <c r="F66" s="19" t="str">
        <f t="shared" si="1"/>
        <v>C</v>
      </c>
      <c r="G66" s="19" t="s">
        <v>60</v>
      </c>
      <c r="H66" s="19" t="b">
        <f t="shared" si="2"/>
        <v>1</v>
      </c>
      <c r="I66" s="19" t="str">
        <f>IFERROR(VLOOKUP(B66,'xyz - Жирнова'!A:K,11,0),"Z")</f>
        <v>Z</v>
      </c>
      <c r="J66" s="19" t="str">
        <f t="shared" si="3"/>
        <v>CZ</v>
      </c>
      <c r="L66" s="48">
        <v>14820235</v>
      </c>
      <c r="M66" s="17">
        <v>6300</v>
      </c>
      <c r="N66" s="18">
        <f t="shared" si="4"/>
        <v>1.9166462706094616E-4</v>
      </c>
      <c r="O66" s="18">
        <v>0.99932263286960143</v>
      </c>
      <c r="P66" s="19" t="str">
        <f t="shared" si="5"/>
        <v>C</v>
      </c>
      <c r="Q66" s="19" t="s">
        <v>60</v>
      </c>
      <c r="R66" s="19" t="b">
        <f t="shared" si="6"/>
        <v>1</v>
      </c>
      <c r="S66" s="19" t="str">
        <f>IFERROR(VLOOKUP(L66,'xyz - Парфенов'!A:K,11,0),"Z")</f>
        <v>Z</v>
      </c>
      <c r="T66" s="19" t="str">
        <f t="shared" si="7"/>
        <v>CZ</v>
      </c>
      <c r="V66" s="66"/>
      <c r="W66" s="53"/>
      <c r="X66" s="67"/>
      <c r="Y66" s="67"/>
      <c r="Z66" s="68"/>
      <c r="AA66" s="68"/>
      <c r="AB66" s="68"/>
      <c r="AC66" s="68"/>
      <c r="AD66" s="68"/>
    </row>
    <row r="67" spans="2:30" ht="14.25" customHeight="1" x14ac:dyDescent="0.25">
      <c r="B67" s="49">
        <v>44114212</v>
      </c>
      <c r="C67" s="17">
        <v>98962</v>
      </c>
      <c r="D67" s="18">
        <f t="shared" si="0"/>
        <v>7.6134847908174239E-4</v>
      </c>
      <c r="E67" s="18">
        <v>0.9873641593726552</v>
      </c>
      <c r="F67" s="19" t="str">
        <f t="shared" si="1"/>
        <v>C</v>
      </c>
      <c r="G67" s="19" t="s">
        <v>60</v>
      </c>
      <c r="H67" s="19" t="b">
        <f t="shared" si="2"/>
        <v>1</v>
      </c>
      <c r="I67" s="19" t="str">
        <f>IFERROR(VLOOKUP(B67,'xyz - Жирнова'!A:K,11,0),"Z")</f>
        <v>Z</v>
      </c>
      <c r="J67" s="19" t="str">
        <f t="shared" si="3"/>
        <v>CZ</v>
      </c>
      <c r="L67" s="51">
        <v>323108096</v>
      </c>
      <c r="M67" s="17">
        <v>5425</v>
      </c>
      <c r="N67" s="18">
        <f t="shared" si="4"/>
        <v>1.6504453996914808E-4</v>
      </c>
      <c r="O67" s="18">
        <v>0.99948767740957056</v>
      </c>
      <c r="P67" s="19" t="str">
        <f t="shared" si="5"/>
        <v>C</v>
      </c>
      <c r="Q67" s="19" t="s">
        <v>60</v>
      </c>
      <c r="R67" s="19" t="b">
        <f t="shared" si="6"/>
        <v>1</v>
      </c>
      <c r="S67" s="19" t="str">
        <f>IFERROR(VLOOKUP(L67,'xyz - Парфенов'!A:K,11,0),"Z")</f>
        <v>Z</v>
      </c>
      <c r="T67" s="19" t="str">
        <f t="shared" si="7"/>
        <v>CZ</v>
      </c>
      <c r="V67" s="66"/>
      <c r="W67" s="53"/>
      <c r="X67" s="67"/>
      <c r="Y67" s="67"/>
      <c r="Z67" s="68"/>
      <c r="AA67" s="68"/>
      <c r="AB67" s="68"/>
      <c r="AC67" s="68"/>
      <c r="AD67" s="68"/>
    </row>
    <row r="68" spans="2:30" ht="14.25" customHeight="1" x14ac:dyDescent="0.25">
      <c r="B68" s="50">
        <v>13664114</v>
      </c>
      <c r="C68" s="17">
        <v>94486</v>
      </c>
      <c r="D68" s="18">
        <f t="shared" si="0"/>
        <v>7.269130817335696E-4</v>
      </c>
      <c r="E68" s="18">
        <v>0.98862647825749672</v>
      </c>
      <c r="F68" s="19" t="str">
        <f t="shared" si="1"/>
        <v>C</v>
      </c>
      <c r="G68" s="19" t="s">
        <v>60</v>
      </c>
      <c r="H68" s="19" t="b">
        <f t="shared" si="2"/>
        <v>1</v>
      </c>
      <c r="I68" s="19" t="str">
        <f>IFERROR(VLOOKUP(B68,'xyz - Жирнова'!A:K,11,0),"Z")</f>
        <v>Z</v>
      </c>
      <c r="J68" s="19" t="str">
        <f t="shared" si="3"/>
        <v>CZ</v>
      </c>
      <c r="L68" s="51">
        <v>190984112</v>
      </c>
      <c r="M68" s="17">
        <v>4690</v>
      </c>
      <c r="N68" s="18">
        <f t="shared" si="4"/>
        <v>1.4268366681203769E-4</v>
      </c>
      <c r="O68" s="18">
        <v>0.99963036107638259</v>
      </c>
      <c r="P68" s="19" t="str">
        <f t="shared" si="5"/>
        <v>C</v>
      </c>
      <c r="Q68" s="19" t="s">
        <v>60</v>
      </c>
      <c r="R68" s="19" t="b">
        <f t="shared" si="6"/>
        <v>1</v>
      </c>
      <c r="S68" s="19" t="str">
        <f>IFERROR(VLOOKUP(L68,'xyz - Парфенов'!A:K,11,0),"Z")</f>
        <v>Z</v>
      </c>
      <c r="T68" s="19" t="str">
        <f t="shared" si="7"/>
        <v>CZ</v>
      </c>
      <c r="V68" s="69"/>
      <c r="W68" s="53"/>
      <c r="X68" s="67"/>
      <c r="Y68" s="67"/>
      <c r="Z68" s="68"/>
      <c r="AA68" s="68"/>
      <c r="AB68" s="68"/>
      <c r="AC68" s="68"/>
      <c r="AD68" s="68"/>
    </row>
    <row r="69" spans="2:30" ht="14.25" customHeight="1" x14ac:dyDescent="0.25">
      <c r="B69" s="49">
        <v>258373342</v>
      </c>
      <c r="C69" s="17">
        <v>90970</v>
      </c>
      <c r="D69" s="18">
        <f t="shared" si="0"/>
        <v>6.9986329239572873E-4</v>
      </c>
      <c r="E69" s="18">
        <v>0.98984182390610109</v>
      </c>
      <c r="F69" s="19" t="str">
        <f t="shared" si="1"/>
        <v>C</v>
      </c>
      <c r="G69" s="19" t="s">
        <v>60</v>
      </c>
      <c r="H69" s="19" t="b">
        <f t="shared" si="2"/>
        <v>1</v>
      </c>
      <c r="I69" s="19" t="str">
        <f>IFERROR(VLOOKUP(B69,'xyz - Жирнова'!A:K,11,0),"Z")</f>
        <v>Z</v>
      </c>
      <c r="J69" s="19" t="str">
        <f t="shared" si="3"/>
        <v>CZ</v>
      </c>
      <c r="L69" s="51">
        <v>336216367</v>
      </c>
      <c r="M69" s="17">
        <v>4175</v>
      </c>
      <c r="N69" s="18">
        <f t="shared" si="4"/>
        <v>1.2701584412372225E-4</v>
      </c>
      <c r="O69" s="18">
        <v>0.99975737692050626</v>
      </c>
      <c r="P69" s="19" t="str">
        <f t="shared" si="5"/>
        <v>C</v>
      </c>
      <c r="Q69" s="19">
        <v>0</v>
      </c>
      <c r="R69" s="19" t="b">
        <f t="shared" si="6"/>
        <v>0</v>
      </c>
      <c r="S69" s="19" t="str">
        <f>IFERROR(VLOOKUP(L69,'xyz - Парфенов'!A:K,11,0),"Z")</f>
        <v>Z</v>
      </c>
      <c r="T69" s="19" t="str">
        <f t="shared" si="7"/>
        <v>CZ</v>
      </c>
      <c r="V69" s="66"/>
      <c r="W69" s="53"/>
      <c r="X69" s="67"/>
      <c r="Y69" s="67"/>
      <c r="Z69" s="68"/>
      <c r="AA69" s="68"/>
      <c r="AB69" s="68"/>
      <c r="AC69" s="68"/>
      <c r="AD69" s="68"/>
    </row>
    <row r="70" spans="2:30" ht="14.25" customHeight="1" x14ac:dyDescent="0.25">
      <c r="B70" s="14">
        <v>152455055</v>
      </c>
      <c r="C70" s="17">
        <v>84345</v>
      </c>
      <c r="D70" s="18">
        <f t="shared" si="0"/>
        <v>6.4889490378276066E-4</v>
      </c>
      <c r="E70" s="18">
        <v>0.99096866054160215</v>
      </c>
      <c r="F70" s="19" t="str">
        <f t="shared" si="1"/>
        <v>C</v>
      </c>
      <c r="G70" s="19" t="s">
        <v>60</v>
      </c>
      <c r="H70" s="19" t="b">
        <f t="shared" si="2"/>
        <v>1</v>
      </c>
      <c r="I70" s="19" t="str">
        <f>IFERROR(VLOOKUP(B70,'xyz - Жирнова'!A:K,11,0),"Z")</f>
        <v>Z</v>
      </c>
      <c r="J70" s="19" t="str">
        <f t="shared" si="3"/>
        <v>CZ</v>
      </c>
      <c r="L70" s="51">
        <v>376702122</v>
      </c>
      <c r="M70" s="17">
        <v>3164</v>
      </c>
      <c r="N70" s="18">
        <f t="shared" si="4"/>
        <v>9.6258234923941844E-5</v>
      </c>
      <c r="O70" s="18">
        <v>0.99985363515543024</v>
      </c>
      <c r="P70" s="19" t="str">
        <f t="shared" si="5"/>
        <v>C</v>
      </c>
      <c r="Q70" s="19">
        <v>0</v>
      </c>
      <c r="R70" s="19" t="b">
        <f t="shared" si="6"/>
        <v>0</v>
      </c>
      <c r="S70" s="19" t="str">
        <f>IFERROR(VLOOKUP(L70,'xyz - Парфенов'!A:K,11,0),"Z")</f>
        <v>Z</v>
      </c>
      <c r="T70" s="19" t="str">
        <f t="shared" si="7"/>
        <v>CZ</v>
      </c>
      <c r="V70" s="69"/>
      <c r="W70" s="53"/>
      <c r="X70" s="67"/>
      <c r="Y70" s="67"/>
      <c r="Z70" s="68"/>
      <c r="AA70" s="68"/>
      <c r="AB70" s="68"/>
      <c r="AC70" s="68"/>
      <c r="AD70" s="68"/>
    </row>
    <row r="71" spans="2:30" ht="14.25" customHeight="1" x14ac:dyDescent="0.25">
      <c r="B71" s="14">
        <v>225871405</v>
      </c>
      <c r="C71" s="17">
        <v>82946</v>
      </c>
      <c r="D71" s="18">
        <f t="shared" si="0"/>
        <v>6.3813191877603735E-4</v>
      </c>
      <c r="E71" s="18">
        <v>0.99207680674550602</v>
      </c>
      <c r="F71" s="19" t="str">
        <f t="shared" si="1"/>
        <v>C</v>
      </c>
      <c r="G71" s="19" t="s">
        <v>60</v>
      </c>
      <c r="H71" s="19" t="b">
        <f t="shared" si="2"/>
        <v>1</v>
      </c>
      <c r="I71" s="19" t="str">
        <f>IFERROR(VLOOKUP(B71,'xyz - Жирнова'!A:K,11,0),"Z")</f>
        <v>Z</v>
      </c>
      <c r="J71" s="19" t="str">
        <f t="shared" si="3"/>
        <v>CZ</v>
      </c>
      <c r="L71" s="48">
        <v>376702121</v>
      </c>
      <c r="M71" s="17">
        <v>2729</v>
      </c>
      <c r="N71" s="18">
        <f t="shared" si="4"/>
        <v>8.3024248769733664E-5</v>
      </c>
      <c r="O71" s="18">
        <v>0.99993665940419996</v>
      </c>
      <c r="P71" s="19" t="str">
        <f t="shared" si="5"/>
        <v>C</v>
      </c>
      <c r="Q71" s="19" t="s">
        <v>60</v>
      </c>
      <c r="R71" s="19" t="b">
        <f t="shared" si="6"/>
        <v>1</v>
      </c>
      <c r="S71" s="19" t="str">
        <f>IFERROR(VLOOKUP(L71,'xyz - Парфенов'!A:K,11,0),"Z")</f>
        <v>Z</v>
      </c>
      <c r="T71" s="19" t="str">
        <f t="shared" si="7"/>
        <v>CZ</v>
      </c>
      <c r="V71" s="69"/>
      <c r="W71" s="53"/>
      <c r="X71" s="67"/>
      <c r="Y71" s="67"/>
      <c r="Z71" s="68"/>
      <c r="AA71" s="68"/>
      <c r="AB71" s="68"/>
      <c r="AC71" s="68"/>
      <c r="AD71" s="68"/>
    </row>
    <row r="72" spans="2:30" ht="14.25" customHeight="1" x14ac:dyDescent="0.25">
      <c r="B72" s="51">
        <v>268756199</v>
      </c>
      <c r="C72" s="17">
        <v>67396</v>
      </c>
      <c r="D72" s="18">
        <f t="shared" si="0"/>
        <v>5.1850045569201426E-4</v>
      </c>
      <c r="E72" s="18">
        <v>0.99297720726582417</v>
      </c>
      <c r="F72" s="19" t="str">
        <f t="shared" si="1"/>
        <v>C</v>
      </c>
      <c r="G72" s="19" t="s">
        <v>60</v>
      </c>
      <c r="H72" s="19" t="b">
        <f t="shared" si="2"/>
        <v>1</v>
      </c>
      <c r="I72" s="19" t="str">
        <f>IFERROR(VLOOKUP(B72,'xyz - Жирнова'!A:K,11,0),"Z")</f>
        <v>Z</v>
      </c>
      <c r="J72" s="19" t="str">
        <f t="shared" si="3"/>
        <v>CZ</v>
      </c>
      <c r="L72" s="51">
        <v>191273769</v>
      </c>
      <c r="M72" s="17">
        <v>1460</v>
      </c>
      <c r="N72" s="18">
        <f t="shared" si="4"/>
        <v>4.4417516747457363E-5</v>
      </c>
      <c r="O72" s="18">
        <v>0.9999810769209474</v>
      </c>
      <c r="P72" s="19" t="str">
        <f t="shared" si="5"/>
        <v>C</v>
      </c>
      <c r="Q72" s="19">
        <v>0</v>
      </c>
      <c r="R72" s="19" t="b">
        <f t="shared" si="6"/>
        <v>0</v>
      </c>
      <c r="S72" s="19" t="str">
        <f>IFERROR(VLOOKUP(L72,'xyz - Парфенов'!A:K,11,0),"Z")</f>
        <v>Z</v>
      </c>
      <c r="T72" s="19" t="str">
        <f t="shared" si="7"/>
        <v>CZ</v>
      </c>
      <c r="V72" s="66"/>
      <c r="W72" s="53"/>
      <c r="X72" s="67"/>
      <c r="Y72" s="67"/>
      <c r="Z72" s="68"/>
      <c r="AA72" s="68"/>
      <c r="AB72" s="68"/>
      <c r="AC72" s="68"/>
      <c r="AD72" s="68"/>
    </row>
    <row r="73" spans="2:30" ht="14.25" customHeight="1" x14ac:dyDescent="0.25">
      <c r="B73" s="46">
        <v>113351622</v>
      </c>
      <c r="C73" s="17">
        <v>66967</v>
      </c>
      <c r="D73" s="18">
        <f t="shared" si="0"/>
        <v>5.1520001211239719E-4</v>
      </c>
      <c r="E73" s="18">
        <v>0.99387187641004848</v>
      </c>
      <c r="F73" s="19" t="str">
        <f t="shared" si="1"/>
        <v>C</v>
      </c>
      <c r="G73" s="19" t="s">
        <v>60</v>
      </c>
      <c r="H73" s="19" t="b">
        <f t="shared" si="2"/>
        <v>1</v>
      </c>
      <c r="I73" s="19" t="str">
        <f>IFERROR(VLOOKUP(B73,'xyz - Жирнова'!A:K,11,0),"Z")</f>
        <v>Z</v>
      </c>
      <c r="J73" s="19" t="str">
        <f t="shared" si="3"/>
        <v>CZ</v>
      </c>
      <c r="L73" s="48">
        <v>144846822</v>
      </c>
      <c r="M73" s="17">
        <v>622</v>
      </c>
      <c r="N73" s="18">
        <f t="shared" si="4"/>
        <v>1.8923079052683892E-5</v>
      </c>
      <c r="O73" s="18">
        <v>1</v>
      </c>
      <c r="P73" s="19" t="str">
        <f t="shared" si="5"/>
        <v>C</v>
      </c>
      <c r="Q73" s="19" t="s">
        <v>114</v>
      </c>
      <c r="R73" s="19" t="b">
        <f t="shared" si="6"/>
        <v>0</v>
      </c>
      <c r="S73" s="19" t="str">
        <f>IFERROR(VLOOKUP(L73,'xyz - Парфенов'!A:K,11,0),"Z")</f>
        <v>Z</v>
      </c>
      <c r="T73" s="19" t="str">
        <f t="shared" si="7"/>
        <v>CZ</v>
      </c>
      <c r="V73" s="66"/>
      <c r="W73" s="53"/>
      <c r="X73" s="67"/>
      <c r="Y73" s="67"/>
      <c r="Z73" s="68"/>
      <c r="AA73" s="68"/>
      <c r="AB73" s="68"/>
      <c r="AC73" s="68"/>
      <c r="AD73" s="68"/>
    </row>
    <row r="74" spans="2:30" ht="14.25" customHeight="1" x14ac:dyDescent="0.25">
      <c r="B74" s="48">
        <v>263516753</v>
      </c>
      <c r="C74" s="17">
        <v>65440</v>
      </c>
      <c r="D74" s="18">
        <f t="shared" si="0"/>
        <v>5.0345227937096282E-4</v>
      </c>
      <c r="E74" s="18">
        <v>0.99474614506174319</v>
      </c>
      <c r="F74" s="19" t="str">
        <f t="shared" si="1"/>
        <v>C</v>
      </c>
      <c r="G74" s="19" t="s">
        <v>60</v>
      </c>
      <c r="H74" s="19" t="b">
        <f t="shared" si="2"/>
        <v>1</v>
      </c>
      <c r="I74" s="19" t="str">
        <f>IFERROR(VLOOKUP(B74,'xyz - Жирнова'!A:K,11,0),"Z")</f>
        <v>Z</v>
      </c>
      <c r="J74" s="19" t="str">
        <f t="shared" si="3"/>
        <v>CZ</v>
      </c>
      <c r="L74" s="48">
        <v>55879801</v>
      </c>
      <c r="M74" s="17">
        <v>0</v>
      </c>
      <c r="N74" s="18">
        <f t="shared" si="4"/>
        <v>0</v>
      </c>
      <c r="O74" s="18">
        <v>1</v>
      </c>
      <c r="P74" s="19" t="str">
        <f t="shared" si="5"/>
        <v>C</v>
      </c>
      <c r="Q74" s="19" t="s">
        <v>114</v>
      </c>
      <c r="R74" s="19" t="b">
        <f t="shared" si="6"/>
        <v>0</v>
      </c>
      <c r="S74" s="19" t="str">
        <f>IFERROR(VLOOKUP(L74,'xyz - Парфенов'!A:K,11,0),"Z")</f>
        <v>Z</v>
      </c>
      <c r="T74" s="19" t="str">
        <f t="shared" si="7"/>
        <v>CZ</v>
      </c>
      <c r="V74" s="69"/>
      <c r="W74" s="53"/>
      <c r="X74" s="67"/>
      <c r="Y74" s="67"/>
      <c r="Z74" s="68"/>
      <c r="AA74" s="68"/>
      <c r="AB74" s="68"/>
      <c r="AC74" s="68"/>
      <c r="AD74" s="68"/>
    </row>
    <row r="75" spans="2:30" ht="14.25" customHeight="1" x14ac:dyDescent="0.25">
      <c r="B75" s="49">
        <v>218991470</v>
      </c>
      <c r="C75" s="17">
        <v>51629</v>
      </c>
      <c r="D75" s="18">
        <f t="shared" si="0"/>
        <v>3.9719953746398899E-4</v>
      </c>
      <c r="E75" s="18">
        <v>0.99543590081080102</v>
      </c>
      <c r="F75" s="19" t="str">
        <f t="shared" si="1"/>
        <v>C</v>
      </c>
      <c r="G75" s="19" t="s">
        <v>60</v>
      </c>
      <c r="H75" s="19" t="b">
        <f t="shared" si="2"/>
        <v>1</v>
      </c>
      <c r="I75" s="19" t="str">
        <f>IFERROR(VLOOKUP(B75,'xyz - Жирнова'!A:K,11,0),"Z")</f>
        <v>Z</v>
      </c>
      <c r="J75" s="19" t="str">
        <f t="shared" si="3"/>
        <v>CZ</v>
      </c>
      <c r="L75" s="48">
        <v>386604740</v>
      </c>
      <c r="M75" s="17">
        <v>0</v>
      </c>
      <c r="N75" s="18">
        <f t="shared" si="4"/>
        <v>0</v>
      </c>
      <c r="O75" s="18">
        <v>1</v>
      </c>
      <c r="P75" s="19" t="str">
        <f t="shared" si="5"/>
        <v>C</v>
      </c>
      <c r="Q75" s="19" t="s">
        <v>60</v>
      </c>
      <c r="R75" s="19" t="b">
        <f t="shared" si="6"/>
        <v>1</v>
      </c>
      <c r="S75" s="19" t="str">
        <f>IFERROR(VLOOKUP(L75,'xyz - Парфенов'!A:K,11,0),"Z")</f>
        <v>Z</v>
      </c>
      <c r="T75" s="19" t="str">
        <f t="shared" si="7"/>
        <v>CZ</v>
      </c>
      <c r="V75" s="66"/>
      <c r="W75" s="53"/>
      <c r="X75" s="67"/>
      <c r="Y75" s="67"/>
      <c r="Z75" s="68"/>
      <c r="AA75" s="68"/>
      <c r="AB75" s="68"/>
      <c r="AC75" s="68"/>
      <c r="AD75" s="68"/>
    </row>
    <row r="76" spans="2:30" ht="14.25" customHeight="1" x14ac:dyDescent="0.25">
      <c r="B76" s="49">
        <v>144454685</v>
      </c>
      <c r="C76" s="17">
        <v>50168</v>
      </c>
      <c r="D76" s="18">
        <f t="shared" si="0"/>
        <v>3.8595956527326505E-4</v>
      </c>
      <c r="E76" s="18">
        <v>0.99610613781749757</v>
      </c>
      <c r="F76" s="19" t="str">
        <f t="shared" si="1"/>
        <v>C</v>
      </c>
      <c r="G76" s="19" t="s">
        <v>60</v>
      </c>
      <c r="H76" s="19" t="b">
        <f t="shared" si="2"/>
        <v>1</v>
      </c>
      <c r="I76" s="19" t="str">
        <f>IFERROR(VLOOKUP(B76,'xyz - Жирнова'!A:K,11,0),"Z")</f>
        <v>Z</v>
      </c>
      <c r="J76" s="19" t="str">
        <f t="shared" si="3"/>
        <v>CZ</v>
      </c>
      <c r="L76" s="51">
        <v>144846820</v>
      </c>
      <c r="M76" s="17">
        <v>0</v>
      </c>
      <c r="N76" s="18">
        <f t="shared" si="4"/>
        <v>0</v>
      </c>
      <c r="O76" s="18">
        <v>1</v>
      </c>
      <c r="P76" s="19" t="str">
        <f t="shared" si="5"/>
        <v>C</v>
      </c>
      <c r="Q76" s="19">
        <v>0</v>
      </c>
      <c r="R76" s="19" t="b">
        <f t="shared" si="6"/>
        <v>0</v>
      </c>
      <c r="S76" s="19" t="str">
        <f>IFERROR(VLOOKUP(L76,'xyz - Парфенов'!A:K,11,0),"Z")</f>
        <v>Z</v>
      </c>
      <c r="T76" s="19" t="str">
        <f t="shared" si="7"/>
        <v>CZ</v>
      </c>
      <c r="V76" s="66"/>
      <c r="W76" s="53"/>
      <c r="X76" s="67"/>
      <c r="Y76" s="67"/>
      <c r="Z76" s="68"/>
      <c r="AA76" s="68"/>
      <c r="AB76" s="68"/>
      <c r="AC76" s="68"/>
      <c r="AD76" s="68"/>
    </row>
    <row r="77" spans="2:30" ht="14.25" customHeight="1" x14ac:dyDescent="0.25">
      <c r="B77" s="46">
        <v>425112416</v>
      </c>
      <c r="C77" s="17">
        <v>46556</v>
      </c>
      <c r="D77" s="18">
        <f t="shared" si="0"/>
        <v>3.58171215134391E-4</v>
      </c>
      <c r="E77" s="18">
        <v>0.99672811904225767</v>
      </c>
      <c r="F77" s="19" t="str">
        <f t="shared" si="1"/>
        <v>C</v>
      </c>
      <c r="G77" s="19" t="s">
        <v>95</v>
      </c>
      <c r="H77" s="19" t="b">
        <f t="shared" si="2"/>
        <v>0</v>
      </c>
      <c r="I77" s="19" t="str">
        <f>IFERROR(VLOOKUP(B77,'xyz - Жирнова'!A:K,11,0),"Z")</f>
        <v>Z</v>
      </c>
      <c r="J77" s="19" t="str">
        <f t="shared" si="3"/>
        <v>CZ</v>
      </c>
      <c r="L77" s="48">
        <v>144846818</v>
      </c>
      <c r="M77" s="17">
        <v>0</v>
      </c>
      <c r="N77" s="18">
        <f t="shared" si="4"/>
        <v>0</v>
      </c>
      <c r="O77" s="18">
        <v>1</v>
      </c>
      <c r="P77" s="19" t="str">
        <f t="shared" si="5"/>
        <v>C</v>
      </c>
      <c r="Q77" s="19" t="s">
        <v>41</v>
      </c>
      <c r="R77" s="19" t="b">
        <f t="shared" si="6"/>
        <v>0</v>
      </c>
      <c r="S77" s="19" t="str">
        <f>IFERROR(VLOOKUP(L77,'xyz - Парфенов'!A:K,11,0),"Z")</f>
        <v>Z</v>
      </c>
      <c r="T77" s="19" t="str">
        <f t="shared" si="7"/>
        <v>CZ</v>
      </c>
      <c r="V77" s="66"/>
      <c r="W77" s="53"/>
      <c r="X77" s="67"/>
      <c r="Y77" s="67"/>
      <c r="Z77" s="68"/>
      <c r="AA77" s="68"/>
      <c r="AB77" s="68"/>
      <c r="AC77" s="68"/>
      <c r="AD77" s="68"/>
    </row>
    <row r="78" spans="2:30" ht="14.25" customHeight="1" x14ac:dyDescent="0.25">
      <c r="B78" s="49">
        <v>258365080</v>
      </c>
      <c r="C78" s="17">
        <v>39738</v>
      </c>
      <c r="D78" s="18">
        <f t="shared" si="0"/>
        <v>3.057180115776791E-4</v>
      </c>
      <c r="E78" s="18">
        <v>0.99725901280266482</v>
      </c>
      <c r="F78" s="19" t="str">
        <f t="shared" si="1"/>
        <v>C</v>
      </c>
      <c r="G78" s="19" t="s">
        <v>60</v>
      </c>
      <c r="H78" s="19" t="b">
        <f t="shared" si="2"/>
        <v>1</v>
      </c>
      <c r="I78" s="19" t="str">
        <f>IFERROR(VLOOKUP(B78,'xyz - Жирнова'!A:K,11,0),"Z")</f>
        <v>Z</v>
      </c>
      <c r="J78" s="19" t="str">
        <f t="shared" si="3"/>
        <v>CZ</v>
      </c>
      <c r="L78" s="51">
        <v>144846829</v>
      </c>
      <c r="M78" s="17">
        <v>0</v>
      </c>
      <c r="N78" s="18">
        <f t="shared" si="4"/>
        <v>0</v>
      </c>
      <c r="O78" s="18">
        <v>1</v>
      </c>
      <c r="P78" s="19" t="str">
        <f t="shared" si="5"/>
        <v>C</v>
      </c>
      <c r="Q78" s="19" t="s">
        <v>60</v>
      </c>
      <c r="R78" s="19" t="b">
        <f t="shared" si="6"/>
        <v>1</v>
      </c>
      <c r="S78" s="19" t="str">
        <f>IFERROR(VLOOKUP(L78,'xyz - Парфенов'!A:K,11,0),"Z")</f>
        <v>Z</v>
      </c>
      <c r="T78" s="19" t="str">
        <f t="shared" si="7"/>
        <v>CZ</v>
      </c>
      <c r="V78" s="66"/>
      <c r="W78" s="53"/>
      <c r="X78" s="67"/>
      <c r="Y78" s="67"/>
      <c r="Z78" s="68"/>
      <c r="AA78" s="68"/>
      <c r="AB78" s="68"/>
      <c r="AC78" s="68"/>
      <c r="AD78" s="68"/>
    </row>
    <row r="79" spans="2:30" ht="14.25" customHeight="1" x14ac:dyDescent="0.25">
      <c r="B79" s="49">
        <v>144449492</v>
      </c>
      <c r="C79" s="17">
        <v>28568</v>
      </c>
      <c r="D79" s="18">
        <f t="shared" si="0"/>
        <v>2.1978338504079564E-4</v>
      </c>
      <c r="E79" s="18">
        <v>0.99764067702701709</v>
      </c>
      <c r="F79" s="19" t="str">
        <f t="shared" si="1"/>
        <v>C</v>
      </c>
      <c r="G79" s="19" t="s">
        <v>60</v>
      </c>
      <c r="H79" s="19" t="b">
        <f t="shared" si="2"/>
        <v>1</v>
      </c>
      <c r="I79" s="19" t="str">
        <f>IFERROR(VLOOKUP(B79,'xyz - Жирнова'!A:K,11,0),"Z")</f>
        <v>Z</v>
      </c>
      <c r="J79" s="19" t="str">
        <f t="shared" si="3"/>
        <v>CZ</v>
      </c>
      <c r="L79" s="51">
        <v>144846821</v>
      </c>
      <c r="M79" s="17">
        <v>0</v>
      </c>
      <c r="N79" s="18">
        <f t="shared" si="4"/>
        <v>0</v>
      </c>
      <c r="O79" s="18">
        <v>1</v>
      </c>
      <c r="P79" s="19" t="str">
        <f t="shared" si="5"/>
        <v>C</v>
      </c>
      <c r="Q79" s="19" t="s">
        <v>60</v>
      </c>
      <c r="R79" s="19" t="b">
        <f t="shared" si="6"/>
        <v>1</v>
      </c>
      <c r="S79" s="19" t="str">
        <f>IFERROR(VLOOKUP(L79,'xyz - Парфенов'!A:K,11,0),"Z")</f>
        <v>Z</v>
      </c>
      <c r="T79" s="19" t="str">
        <f t="shared" si="7"/>
        <v>CZ</v>
      </c>
      <c r="V79" s="66"/>
      <c r="W79" s="53"/>
      <c r="X79" s="67"/>
      <c r="Y79" s="67"/>
      <c r="Z79" s="68"/>
      <c r="AA79" s="68"/>
      <c r="AB79" s="68"/>
      <c r="AC79" s="68"/>
      <c r="AD79" s="68"/>
    </row>
    <row r="80" spans="2:30" ht="14.25" customHeight="1" x14ac:dyDescent="0.25">
      <c r="B80" s="48">
        <v>458439303</v>
      </c>
      <c r="C80" s="17">
        <v>25445</v>
      </c>
      <c r="D80" s="18">
        <f t="shared" si="0"/>
        <v>1.9575707898218444E-4</v>
      </c>
      <c r="E80" s="18">
        <v>0.99798061843658881</v>
      </c>
      <c r="F80" s="19" t="str">
        <f t="shared" si="1"/>
        <v>C</v>
      </c>
      <c r="G80" s="19" t="s">
        <v>95</v>
      </c>
      <c r="H80" s="19" t="b">
        <f t="shared" si="2"/>
        <v>0</v>
      </c>
      <c r="I80" s="19" t="str">
        <f>IFERROR(VLOOKUP(B80,'xyz - Жирнова'!A:K,11,0),"Z")</f>
        <v>Z</v>
      </c>
      <c r="J80" s="19" t="str">
        <f t="shared" si="3"/>
        <v>CZ</v>
      </c>
      <c r="L80" s="48">
        <v>245106315</v>
      </c>
      <c r="M80" s="17">
        <v>0</v>
      </c>
      <c r="N80" s="18">
        <f t="shared" si="4"/>
        <v>0</v>
      </c>
      <c r="O80" s="18">
        <v>1</v>
      </c>
      <c r="P80" s="19" t="str">
        <f t="shared" si="5"/>
        <v>C</v>
      </c>
      <c r="Q80" s="19" t="s">
        <v>60</v>
      </c>
      <c r="R80" s="19" t="b">
        <f t="shared" si="6"/>
        <v>1</v>
      </c>
      <c r="S80" s="19" t="str">
        <f>IFERROR(VLOOKUP(L80,'xyz - Парфенов'!A:K,11,0),"Z")</f>
        <v>Z</v>
      </c>
      <c r="T80" s="19" t="str">
        <f t="shared" si="7"/>
        <v>CZ</v>
      </c>
      <c r="V80" s="69"/>
      <c r="W80" s="53"/>
      <c r="X80" s="67"/>
      <c r="Y80" s="67"/>
      <c r="Z80" s="68"/>
      <c r="AA80" s="68"/>
      <c r="AB80" s="68"/>
      <c r="AC80" s="68"/>
      <c r="AD80" s="68"/>
    </row>
    <row r="81" spans="2:30" ht="14.25" customHeight="1" x14ac:dyDescent="0.25">
      <c r="B81" s="48">
        <v>268776078</v>
      </c>
      <c r="C81" s="17">
        <v>24554</v>
      </c>
      <c r="D81" s="18">
        <f t="shared" si="0"/>
        <v>1.8890231154759508E-4</v>
      </c>
      <c r="E81" s="18">
        <v>0.99830865621888876</v>
      </c>
      <c r="F81" s="19" t="str">
        <f t="shared" si="1"/>
        <v>C</v>
      </c>
      <c r="G81" s="19" t="s">
        <v>60</v>
      </c>
      <c r="H81" s="19" t="b">
        <f t="shared" si="2"/>
        <v>1</v>
      </c>
      <c r="I81" s="19" t="str">
        <f>IFERROR(VLOOKUP(B81,'xyz - Жирнова'!A:K,11,0),"Z")</f>
        <v>Z</v>
      </c>
      <c r="J81" s="19" t="str">
        <f t="shared" si="3"/>
        <v>CZ</v>
      </c>
      <c r="L81" s="51">
        <v>15610170</v>
      </c>
      <c r="M81" s="17">
        <v>0</v>
      </c>
      <c r="N81" s="18">
        <f t="shared" si="4"/>
        <v>0</v>
      </c>
      <c r="O81" s="18">
        <v>1</v>
      </c>
      <c r="P81" s="19" t="str">
        <f t="shared" si="5"/>
        <v>C</v>
      </c>
      <c r="Q81" s="19" t="s">
        <v>114</v>
      </c>
      <c r="R81" s="19" t="b">
        <f t="shared" si="6"/>
        <v>0</v>
      </c>
      <c r="S81" s="19" t="str">
        <f>IFERROR(VLOOKUP(L81,'xyz - Парфенов'!A:K,11,0),"Z")</f>
        <v>Z</v>
      </c>
      <c r="T81" s="19" t="str">
        <f t="shared" si="7"/>
        <v>CZ</v>
      </c>
      <c r="V81" s="69"/>
      <c r="W81" s="53"/>
      <c r="X81" s="67"/>
      <c r="Y81" s="67"/>
      <c r="Z81" s="68"/>
      <c r="AA81" s="68"/>
      <c r="AB81" s="68"/>
      <c r="AC81" s="68"/>
      <c r="AD81" s="68"/>
    </row>
    <row r="82" spans="2:30" ht="14.25" customHeight="1" x14ac:dyDescent="0.25">
      <c r="B82" s="49">
        <v>431789111</v>
      </c>
      <c r="C82" s="17">
        <v>22302</v>
      </c>
      <c r="D82" s="18">
        <f t="shared" si="0"/>
        <v>1.7157690609002465E-4</v>
      </c>
      <c r="E82" s="18">
        <v>0.9986066076166592</v>
      </c>
      <c r="F82" s="19" t="str">
        <f t="shared" si="1"/>
        <v>C</v>
      </c>
      <c r="G82" s="19" t="s">
        <v>60</v>
      </c>
      <c r="H82" s="19" t="b">
        <f t="shared" si="2"/>
        <v>1</v>
      </c>
      <c r="I82" s="19" t="str">
        <f>IFERROR(VLOOKUP(B82,'xyz - Жирнова'!A:K,11,0),"Z")</f>
        <v>Z</v>
      </c>
      <c r="J82" s="19" t="str">
        <f t="shared" si="3"/>
        <v>CZ</v>
      </c>
      <c r="L82" s="48">
        <v>67020285</v>
      </c>
      <c r="M82" s="17">
        <v>0</v>
      </c>
      <c r="N82" s="18">
        <f t="shared" si="4"/>
        <v>0</v>
      </c>
      <c r="O82" s="18">
        <v>1</v>
      </c>
      <c r="P82" s="19" t="str">
        <f t="shared" si="5"/>
        <v>C</v>
      </c>
      <c r="Q82" s="19" t="s">
        <v>60</v>
      </c>
      <c r="R82" s="19" t="b">
        <f t="shared" si="6"/>
        <v>1</v>
      </c>
      <c r="S82" s="19" t="str">
        <f>IFERROR(VLOOKUP(L82,'xyz - Парфенов'!A:K,11,0),"Z")</f>
        <v>Z</v>
      </c>
      <c r="T82" s="19" t="str">
        <f t="shared" si="7"/>
        <v>CZ</v>
      </c>
      <c r="V82" s="66"/>
      <c r="W82" s="53"/>
      <c r="X82" s="67"/>
      <c r="Y82" s="67"/>
      <c r="Z82" s="68"/>
      <c r="AA82" s="68"/>
      <c r="AB82" s="68"/>
      <c r="AC82" s="68"/>
      <c r="AD82" s="68"/>
    </row>
    <row r="83" spans="2:30" ht="14.25" customHeight="1" x14ac:dyDescent="0.25">
      <c r="B83" s="49">
        <v>40635204</v>
      </c>
      <c r="C83" s="17">
        <v>21140</v>
      </c>
      <c r="D83" s="18">
        <f t="shared" si="0"/>
        <v>1.62637243060852E-4</v>
      </c>
      <c r="E83" s="18">
        <v>0.99888903486752756</v>
      </c>
      <c r="F83" s="19" t="str">
        <f t="shared" si="1"/>
        <v>C</v>
      </c>
      <c r="G83" s="19" t="s">
        <v>60</v>
      </c>
      <c r="H83" s="19" t="b">
        <f t="shared" si="2"/>
        <v>1</v>
      </c>
      <c r="I83" s="19" t="str">
        <f>IFERROR(VLOOKUP(B83,'xyz - Жирнова'!A:K,11,0),"Z")</f>
        <v>Z</v>
      </c>
      <c r="J83" s="19" t="str">
        <f t="shared" si="3"/>
        <v>CZ</v>
      </c>
      <c r="L83" s="51">
        <v>14975655</v>
      </c>
      <c r="M83" s="17">
        <v>0</v>
      </c>
      <c r="N83" s="18">
        <f t="shared" si="4"/>
        <v>0</v>
      </c>
      <c r="O83" s="18">
        <v>1</v>
      </c>
      <c r="P83" s="19" t="str">
        <f t="shared" si="5"/>
        <v>C</v>
      </c>
      <c r="Q83" s="19" t="s">
        <v>60</v>
      </c>
      <c r="R83" s="19" t="b">
        <f t="shared" si="6"/>
        <v>1</v>
      </c>
      <c r="S83" s="19" t="str">
        <f>IFERROR(VLOOKUP(L83,'xyz - Парфенов'!A:K,11,0),"Z")</f>
        <v>Z</v>
      </c>
      <c r="T83" s="19" t="str">
        <f t="shared" si="7"/>
        <v>CZ</v>
      </c>
      <c r="V83" s="66"/>
      <c r="W83" s="53"/>
      <c r="X83" s="67"/>
      <c r="Y83" s="67"/>
      <c r="Z83" s="68"/>
      <c r="AA83" s="68"/>
      <c r="AB83" s="68"/>
      <c r="AC83" s="68"/>
      <c r="AD83" s="68"/>
    </row>
    <row r="84" spans="2:30" ht="14.25" customHeight="1" x14ac:dyDescent="0.25">
      <c r="B84" s="48">
        <v>268809639</v>
      </c>
      <c r="C84" s="17">
        <v>17466</v>
      </c>
      <c r="D84" s="18">
        <f t="shared" si="0"/>
        <v>1.3437190573797734E-4</v>
      </c>
      <c r="E84" s="18">
        <v>0.99912237802569537</v>
      </c>
      <c r="F84" s="19" t="str">
        <f t="shared" si="1"/>
        <v>C</v>
      </c>
      <c r="G84" s="19" t="s">
        <v>60</v>
      </c>
      <c r="H84" s="19" t="b">
        <f t="shared" si="2"/>
        <v>1</v>
      </c>
      <c r="I84" s="19" t="str">
        <f>IFERROR(VLOOKUP(B84,'xyz - Жирнова'!A:K,11,0),"Z")</f>
        <v>Z</v>
      </c>
      <c r="J84" s="19" t="str">
        <f t="shared" si="3"/>
        <v>CZ</v>
      </c>
      <c r="L84" s="48">
        <v>17637853</v>
      </c>
      <c r="M84" s="17">
        <v>0</v>
      </c>
      <c r="N84" s="18">
        <f t="shared" si="4"/>
        <v>0</v>
      </c>
      <c r="O84" s="18">
        <v>1</v>
      </c>
      <c r="P84" s="19" t="str">
        <f t="shared" si="5"/>
        <v>C</v>
      </c>
      <c r="Q84" s="19" t="s">
        <v>60</v>
      </c>
      <c r="R84" s="19" t="b">
        <f t="shared" si="6"/>
        <v>1</v>
      </c>
      <c r="S84" s="19" t="str">
        <f>IFERROR(VLOOKUP(L84,'xyz - Парфенов'!A:K,11,0),"Z")</f>
        <v>Z</v>
      </c>
      <c r="T84" s="19" t="str">
        <f t="shared" si="7"/>
        <v>CZ</v>
      </c>
      <c r="V84" s="69"/>
      <c r="W84" s="53"/>
      <c r="X84" s="67"/>
      <c r="Y84" s="67"/>
      <c r="Z84" s="68"/>
      <c r="AA84" s="68"/>
      <c r="AB84" s="68"/>
      <c r="AC84" s="68"/>
      <c r="AD84" s="68"/>
    </row>
    <row r="85" spans="2:30" ht="14.25" customHeight="1" x14ac:dyDescent="0.25">
      <c r="B85" s="70">
        <v>158947747</v>
      </c>
      <c r="C85" s="17">
        <v>14008</v>
      </c>
      <c r="D85" s="18">
        <f t="shared" si="0"/>
        <v>1.0776833021742738E-4</v>
      </c>
      <c r="E85" s="18">
        <v>0.999309522818986</v>
      </c>
      <c r="F85" s="19" t="str">
        <f t="shared" si="1"/>
        <v>C</v>
      </c>
      <c r="G85" s="19" t="s">
        <v>60</v>
      </c>
      <c r="H85" s="19" t="b">
        <f t="shared" si="2"/>
        <v>1</v>
      </c>
      <c r="I85" s="19" t="str">
        <f>IFERROR(VLOOKUP(B85,'xyz - Жирнова'!A:K,11,0),"Z")</f>
        <v>Z</v>
      </c>
      <c r="J85" s="19" t="str">
        <f t="shared" si="3"/>
        <v>CZ</v>
      </c>
      <c r="L85" s="51">
        <v>15610170</v>
      </c>
      <c r="M85" s="17">
        <v>0</v>
      </c>
      <c r="N85" s="18">
        <f t="shared" si="4"/>
        <v>0</v>
      </c>
      <c r="O85" s="18">
        <v>1</v>
      </c>
      <c r="P85" s="19" t="str">
        <f t="shared" si="5"/>
        <v>C</v>
      </c>
      <c r="Q85" s="19">
        <v>0</v>
      </c>
      <c r="R85" s="19" t="b">
        <f t="shared" si="6"/>
        <v>0</v>
      </c>
      <c r="S85" s="19" t="str">
        <f>IFERROR(VLOOKUP(L85,'xyz - Парфенов'!A:K,11,0),"Z")</f>
        <v>Z</v>
      </c>
      <c r="T85" s="19" t="str">
        <f t="shared" si="7"/>
        <v>CZ</v>
      </c>
      <c r="V85" s="66"/>
      <c r="W85" s="53"/>
      <c r="X85" s="67"/>
      <c r="Y85" s="67"/>
      <c r="Z85" s="68"/>
      <c r="AA85" s="68"/>
      <c r="AB85" s="68"/>
      <c r="AC85" s="68"/>
      <c r="AD85" s="68"/>
    </row>
    <row r="86" spans="2:30" ht="14.25" customHeight="1" x14ac:dyDescent="0.25">
      <c r="B86" s="71">
        <v>158947747</v>
      </c>
      <c r="C86" s="17">
        <v>14008</v>
      </c>
      <c r="D86" s="18">
        <f t="shared" si="0"/>
        <v>1.0776833021742738E-4</v>
      </c>
      <c r="E86" s="18">
        <v>0.99949666761227662</v>
      </c>
      <c r="F86" s="19" t="str">
        <f t="shared" si="1"/>
        <v>C</v>
      </c>
      <c r="G86" s="19" t="s">
        <v>60</v>
      </c>
      <c r="H86" s="19" t="b">
        <f t="shared" si="2"/>
        <v>1</v>
      </c>
      <c r="I86" s="19" t="str">
        <f>IFERROR(VLOOKUP(B86,'xyz - Жирнова'!A:K,11,0),"Z")</f>
        <v>Z</v>
      </c>
      <c r="J86" s="19" t="str">
        <f t="shared" si="3"/>
        <v>CZ</v>
      </c>
      <c r="L86" s="48">
        <v>15633801</v>
      </c>
      <c r="M86" s="17">
        <v>0</v>
      </c>
      <c r="N86" s="18">
        <f t="shared" si="4"/>
        <v>0</v>
      </c>
      <c r="O86" s="18">
        <v>1</v>
      </c>
      <c r="P86" s="19" t="str">
        <f t="shared" si="5"/>
        <v>C</v>
      </c>
      <c r="Q86" s="19" t="s">
        <v>114</v>
      </c>
      <c r="R86" s="19" t="b">
        <f t="shared" si="6"/>
        <v>0</v>
      </c>
      <c r="S86" s="19" t="str">
        <f>IFERROR(VLOOKUP(L86,'xyz - Парфенов'!A:K,11,0),"Z")</f>
        <v>Z</v>
      </c>
      <c r="T86" s="19" t="str">
        <f t="shared" si="7"/>
        <v>CZ</v>
      </c>
      <c r="V86" s="69"/>
      <c r="W86" s="53"/>
      <c r="X86" s="67"/>
      <c r="Y86" s="67"/>
      <c r="Z86" s="68"/>
      <c r="AA86" s="68"/>
      <c r="AB86" s="68"/>
      <c r="AC86" s="68"/>
      <c r="AD86" s="68"/>
    </row>
    <row r="87" spans="2:30" ht="14.25" customHeight="1" x14ac:dyDescent="0.25">
      <c r="B87" s="72">
        <v>484483361</v>
      </c>
      <c r="C87" s="17">
        <v>10904</v>
      </c>
      <c r="D87" s="18">
        <f t="shared" si="0"/>
        <v>8.3888197650687328E-5</v>
      </c>
      <c r="E87" s="18">
        <v>0.99964234342795633</v>
      </c>
      <c r="F87" s="19" t="str">
        <f t="shared" si="1"/>
        <v>C</v>
      </c>
      <c r="G87" s="19" t="s">
        <v>95</v>
      </c>
      <c r="H87" s="19" t="b">
        <f t="shared" si="2"/>
        <v>0</v>
      </c>
      <c r="I87" s="19" t="str">
        <f>IFERROR(VLOOKUP(B87,'xyz - Жирнова'!A:K,11,0),"Z")</f>
        <v>Z</v>
      </c>
      <c r="J87" s="19" t="str">
        <f t="shared" si="3"/>
        <v>CZ</v>
      </c>
      <c r="L87" s="51">
        <v>179165542</v>
      </c>
      <c r="M87" s="17">
        <v>0</v>
      </c>
      <c r="N87" s="18">
        <f t="shared" si="4"/>
        <v>0</v>
      </c>
      <c r="O87" s="18">
        <v>1</v>
      </c>
      <c r="P87" s="19" t="str">
        <f t="shared" si="5"/>
        <v>C</v>
      </c>
      <c r="Q87" s="19" t="s">
        <v>114</v>
      </c>
      <c r="R87" s="19" t="b">
        <f t="shared" si="6"/>
        <v>0</v>
      </c>
      <c r="S87" s="19" t="str">
        <f>IFERROR(VLOOKUP(L87,'xyz - Парфенов'!A:K,11,0),"Z")</f>
        <v>Z</v>
      </c>
      <c r="T87" s="19" t="str">
        <f t="shared" si="7"/>
        <v>CZ</v>
      </c>
      <c r="V87" s="66"/>
      <c r="W87" s="53"/>
      <c r="X87" s="67"/>
      <c r="Y87" s="67"/>
      <c r="Z87" s="68"/>
      <c r="AA87" s="68"/>
      <c r="AB87" s="68"/>
      <c r="AC87" s="68"/>
      <c r="AD87" s="68"/>
    </row>
    <row r="88" spans="2:30" ht="14.25" customHeight="1" x14ac:dyDescent="0.25">
      <c r="B88" s="70">
        <v>306858586</v>
      </c>
      <c r="C88" s="17">
        <v>5378</v>
      </c>
      <c r="D88" s="18">
        <f t="shared" si="0"/>
        <v>4.1374791541213908E-5</v>
      </c>
      <c r="E88" s="18">
        <v>0.9997141927068196</v>
      </c>
      <c r="F88" s="19" t="str">
        <f t="shared" si="1"/>
        <v>C</v>
      </c>
      <c r="G88" s="19" t="s">
        <v>60</v>
      </c>
      <c r="H88" s="19" t="b">
        <f t="shared" si="2"/>
        <v>1</v>
      </c>
      <c r="I88" s="19" t="str">
        <f>IFERROR(VLOOKUP(B88,'xyz - Жирнова'!A:K,11,0),"Z")</f>
        <v>Z</v>
      </c>
      <c r="J88" s="19" t="str">
        <f t="shared" si="3"/>
        <v>CZ</v>
      </c>
      <c r="L88" s="51">
        <v>120573587</v>
      </c>
      <c r="M88" s="17">
        <v>0</v>
      </c>
      <c r="N88" s="18">
        <f t="shared" si="4"/>
        <v>0</v>
      </c>
      <c r="O88" s="18">
        <v>1</v>
      </c>
      <c r="P88" s="19" t="str">
        <f t="shared" si="5"/>
        <v>C</v>
      </c>
      <c r="Q88" s="19" t="s">
        <v>114</v>
      </c>
      <c r="R88" s="19" t="b">
        <f t="shared" si="6"/>
        <v>0</v>
      </c>
      <c r="S88" s="19" t="str">
        <f>IFERROR(VLOOKUP(L88,'xyz - Парфенов'!A:K,11,0),"Z")</f>
        <v>Z</v>
      </c>
      <c r="T88" s="19" t="str">
        <f t="shared" si="7"/>
        <v>CZ</v>
      </c>
      <c r="V88" s="66"/>
      <c r="W88" s="53"/>
      <c r="X88" s="67"/>
      <c r="Y88" s="67"/>
      <c r="Z88" s="68"/>
      <c r="AA88" s="68"/>
      <c r="AB88" s="68"/>
      <c r="AC88" s="68"/>
      <c r="AD88" s="68"/>
    </row>
    <row r="89" spans="2:30" ht="14.25" customHeight="1" x14ac:dyDescent="0.25">
      <c r="B89" s="71">
        <v>277127095</v>
      </c>
      <c r="C89" s="17">
        <v>3492</v>
      </c>
      <c r="D89" s="18">
        <f t="shared" si="0"/>
        <v>2.6865149137582554E-5</v>
      </c>
      <c r="E89" s="18">
        <v>0.9997608453066319</v>
      </c>
      <c r="F89" s="19" t="str">
        <f t="shared" si="1"/>
        <v>C</v>
      </c>
      <c r="G89" s="19" t="s">
        <v>60</v>
      </c>
      <c r="H89" s="19" t="b">
        <f t="shared" si="2"/>
        <v>1</v>
      </c>
      <c r="I89" s="19" t="str">
        <f>IFERROR(VLOOKUP(B89,'xyz - Жирнова'!A:K,11,0),"Z")</f>
        <v>Z</v>
      </c>
      <c r="J89" s="19" t="str">
        <f t="shared" si="3"/>
        <v>CZ</v>
      </c>
      <c r="L89" s="48">
        <v>47269536</v>
      </c>
      <c r="M89" s="17">
        <v>0</v>
      </c>
      <c r="N89" s="18">
        <f t="shared" si="4"/>
        <v>0</v>
      </c>
      <c r="O89" s="18">
        <v>1</v>
      </c>
      <c r="P89" s="19" t="str">
        <f t="shared" si="5"/>
        <v>C</v>
      </c>
      <c r="Q89" s="19" t="s">
        <v>114</v>
      </c>
      <c r="R89" s="19" t="b">
        <f t="shared" si="6"/>
        <v>0</v>
      </c>
      <c r="S89" s="19" t="str">
        <f>IFERROR(VLOOKUP(L89,'xyz - Парфенов'!A:K,11,0),"Z")</f>
        <v>Z</v>
      </c>
      <c r="T89" s="19" t="str">
        <f t="shared" si="7"/>
        <v>CZ</v>
      </c>
      <c r="V89" s="69"/>
      <c r="W89" s="53"/>
      <c r="X89" s="67"/>
      <c r="Y89" s="67"/>
      <c r="Z89" s="68"/>
      <c r="AA89" s="68"/>
      <c r="AB89" s="68"/>
      <c r="AC89" s="68"/>
      <c r="AD89" s="68"/>
    </row>
    <row r="90" spans="2:30" ht="14.25" customHeight="1" x14ac:dyDescent="0.25">
      <c r="B90" s="69">
        <v>386610437</v>
      </c>
      <c r="C90" s="17">
        <v>3430</v>
      </c>
      <c r="D90" s="18">
        <f t="shared" si="0"/>
        <v>2.6388161953581946E-5</v>
      </c>
      <c r="E90" s="18">
        <v>0.9998066695956801</v>
      </c>
      <c r="F90" s="19" t="str">
        <f t="shared" si="1"/>
        <v>C</v>
      </c>
      <c r="G90" s="19" t="s">
        <v>60</v>
      </c>
      <c r="H90" s="19" t="b">
        <f t="shared" si="2"/>
        <v>1</v>
      </c>
      <c r="I90" s="19" t="str">
        <f>IFERROR(VLOOKUP(B90,'xyz - Жирнова'!A:K,11,0),"Z")</f>
        <v>Z</v>
      </c>
      <c r="J90" s="19" t="str">
        <f t="shared" si="3"/>
        <v>CZ</v>
      </c>
      <c r="L90" s="48">
        <v>144639849</v>
      </c>
      <c r="M90" s="17">
        <v>0</v>
      </c>
      <c r="N90" s="18">
        <f t="shared" si="4"/>
        <v>0</v>
      </c>
      <c r="O90" s="18">
        <v>1</v>
      </c>
      <c r="P90" s="19" t="str">
        <f t="shared" si="5"/>
        <v>C</v>
      </c>
      <c r="Q90" s="19" t="s">
        <v>114</v>
      </c>
      <c r="R90" s="19" t="b">
        <f t="shared" si="6"/>
        <v>0</v>
      </c>
      <c r="S90" s="19" t="str">
        <f>IFERROR(VLOOKUP(L90,'xyz - Парфенов'!A:K,11,0),"Z")</f>
        <v>Z</v>
      </c>
      <c r="T90" s="19" t="str">
        <f t="shared" si="7"/>
        <v>CZ</v>
      </c>
      <c r="V90" s="69"/>
      <c r="W90" s="53"/>
      <c r="X90" s="67"/>
      <c r="Y90" s="67"/>
      <c r="Z90" s="68"/>
      <c r="AA90" s="68"/>
      <c r="AB90" s="68"/>
      <c r="AC90" s="68"/>
      <c r="AD90" s="68"/>
    </row>
    <row r="91" spans="2:30" ht="14.25" customHeight="1" x14ac:dyDescent="0.25">
      <c r="B91" s="71">
        <v>306858583</v>
      </c>
      <c r="C91" s="17">
        <v>3011</v>
      </c>
      <c r="D91" s="18">
        <f t="shared" si="0"/>
        <v>2.3164651790739135E-5</v>
      </c>
      <c r="E91" s="18">
        <v>0.99984689610714483</v>
      </c>
      <c r="F91" s="19" t="str">
        <f t="shared" si="1"/>
        <v>C</v>
      </c>
      <c r="G91" s="19" t="s">
        <v>60</v>
      </c>
      <c r="H91" s="19" t="b">
        <f t="shared" si="2"/>
        <v>1</v>
      </c>
      <c r="I91" s="19" t="str">
        <f>IFERROR(VLOOKUP(B91,'xyz - Жирнова'!A:K,11,0),"Z")</f>
        <v>Z</v>
      </c>
      <c r="J91" s="19" t="str">
        <f t="shared" si="3"/>
        <v>CZ</v>
      </c>
      <c r="L91" s="48">
        <v>15628686</v>
      </c>
      <c r="M91" s="17">
        <v>0</v>
      </c>
      <c r="N91" s="18">
        <f t="shared" si="4"/>
        <v>0</v>
      </c>
      <c r="O91" s="18">
        <v>1</v>
      </c>
      <c r="P91" s="19" t="str">
        <f t="shared" si="5"/>
        <v>C</v>
      </c>
      <c r="Q91" s="19" t="s">
        <v>114</v>
      </c>
      <c r="R91" s="19" t="b">
        <f t="shared" si="6"/>
        <v>0</v>
      </c>
      <c r="S91" s="19" t="str">
        <f>IFERROR(VLOOKUP(L91,'xyz - Парфенов'!A:K,11,0),"Z")</f>
        <v>Z</v>
      </c>
      <c r="T91" s="19" t="str">
        <f t="shared" si="7"/>
        <v>CZ</v>
      </c>
      <c r="V91" s="69"/>
      <c r="W91" s="53"/>
      <c r="X91" s="67"/>
      <c r="Y91" s="67"/>
      <c r="Z91" s="68"/>
      <c r="AA91" s="68"/>
      <c r="AB91" s="68"/>
      <c r="AC91" s="68"/>
      <c r="AD91" s="68"/>
    </row>
    <row r="92" spans="2:30" ht="14.25" customHeight="1" x14ac:dyDescent="0.25">
      <c r="B92" s="70">
        <v>271665207</v>
      </c>
      <c r="C92" s="17">
        <v>2607</v>
      </c>
      <c r="D92" s="18">
        <f t="shared" si="0"/>
        <v>2.0056541753057765E-5</v>
      </c>
      <c r="E92" s="18">
        <v>0.99988172523879171</v>
      </c>
      <c r="F92" s="19" t="str">
        <f t="shared" si="1"/>
        <v>C</v>
      </c>
      <c r="G92" s="19" t="s">
        <v>60</v>
      </c>
      <c r="H92" s="19" t="b">
        <f t="shared" si="2"/>
        <v>1</v>
      </c>
      <c r="I92" s="19" t="str">
        <f>IFERROR(VLOOKUP(B92,'xyz - Жирнова'!A:K,11,0),"Z")</f>
        <v>Z</v>
      </c>
      <c r="J92" s="19" t="str">
        <f t="shared" si="3"/>
        <v>CZ</v>
      </c>
      <c r="L92" s="51">
        <v>297283959</v>
      </c>
      <c r="M92" s="17">
        <v>0</v>
      </c>
      <c r="N92" s="18">
        <f t="shared" si="4"/>
        <v>0</v>
      </c>
      <c r="O92" s="18">
        <v>1</v>
      </c>
      <c r="P92" s="19" t="str">
        <f t="shared" si="5"/>
        <v>C</v>
      </c>
      <c r="Q92" s="19" t="s">
        <v>60</v>
      </c>
      <c r="R92" s="19" t="b">
        <f t="shared" si="6"/>
        <v>1</v>
      </c>
      <c r="S92" s="19" t="str">
        <f>IFERROR(VLOOKUP(L92,'xyz - Парфенов'!A:K,11,0),"Z")</f>
        <v>Z</v>
      </c>
      <c r="T92" s="19" t="str">
        <f t="shared" si="7"/>
        <v>CZ</v>
      </c>
      <c r="V92" s="66"/>
      <c r="W92" s="53"/>
      <c r="X92" s="67"/>
      <c r="Y92" s="67"/>
      <c r="Z92" s="68"/>
      <c r="AA92" s="68"/>
      <c r="AB92" s="68"/>
      <c r="AC92" s="68"/>
      <c r="AD92" s="68"/>
    </row>
    <row r="93" spans="2:30" ht="14.25" customHeight="1" x14ac:dyDescent="0.25">
      <c r="B93" s="69">
        <v>386605018</v>
      </c>
      <c r="C93" s="17">
        <v>2506</v>
      </c>
      <c r="D93" s="18">
        <f t="shared" si="0"/>
        <v>1.9279514243637422E-5</v>
      </c>
      <c r="E93" s="18">
        <v>0.99991520502548403</v>
      </c>
      <c r="F93" s="19" t="str">
        <f t="shared" si="1"/>
        <v>C</v>
      </c>
      <c r="G93" s="19" t="s">
        <v>60</v>
      </c>
      <c r="H93" s="19" t="b">
        <f t="shared" si="2"/>
        <v>1</v>
      </c>
      <c r="I93" s="19" t="str">
        <f>IFERROR(VLOOKUP(B93,'xyz - Жирнова'!A:K,11,0),"Z")</f>
        <v>Z</v>
      </c>
      <c r="J93" s="19" t="str">
        <f t="shared" si="3"/>
        <v>CZ</v>
      </c>
      <c r="L93" s="48">
        <v>113269759</v>
      </c>
      <c r="M93" s="17">
        <v>0</v>
      </c>
      <c r="N93" s="18">
        <f t="shared" si="4"/>
        <v>0</v>
      </c>
      <c r="O93" s="18">
        <v>1</v>
      </c>
      <c r="P93" s="19" t="str">
        <f t="shared" si="5"/>
        <v>C</v>
      </c>
      <c r="Q93" s="19" t="s">
        <v>114</v>
      </c>
      <c r="R93" s="19" t="b">
        <f t="shared" si="6"/>
        <v>0</v>
      </c>
      <c r="S93" s="19" t="str">
        <f>IFERROR(VLOOKUP(L93,'xyz - Парфенов'!A:K,11,0),"Z")</f>
        <v>Z</v>
      </c>
      <c r="T93" s="19" t="str">
        <f t="shared" si="7"/>
        <v>CZ</v>
      </c>
      <c r="V93" s="69"/>
      <c r="W93" s="53"/>
      <c r="X93" s="67"/>
      <c r="Y93" s="67"/>
      <c r="Z93" s="68"/>
      <c r="AA93" s="68"/>
      <c r="AB93" s="68"/>
      <c r="AC93" s="68"/>
      <c r="AD93" s="68"/>
    </row>
    <row r="94" spans="2:30" ht="14.25" customHeight="1" x14ac:dyDescent="0.25">
      <c r="B94" s="70">
        <v>306858582</v>
      </c>
      <c r="C94" s="17">
        <v>1811</v>
      </c>
      <c r="D94" s="18">
        <f t="shared" si="0"/>
        <v>1.393264177782417E-5</v>
      </c>
      <c r="E94" s="18">
        <v>0.99993939971570744</v>
      </c>
      <c r="F94" s="19" t="str">
        <f t="shared" si="1"/>
        <v>C</v>
      </c>
      <c r="G94" s="19" t="s">
        <v>60</v>
      </c>
      <c r="H94" s="19" t="b">
        <f t="shared" si="2"/>
        <v>1</v>
      </c>
      <c r="I94" s="19" t="str">
        <f>IFERROR(VLOOKUP(B94,'xyz - Жирнова'!A:K,11,0),"Z")</f>
        <v>Z</v>
      </c>
      <c r="J94" s="19" t="str">
        <f t="shared" si="3"/>
        <v>CZ</v>
      </c>
      <c r="L94" s="51">
        <v>113183223</v>
      </c>
      <c r="M94" s="17">
        <v>0</v>
      </c>
      <c r="N94" s="18">
        <f t="shared" si="4"/>
        <v>0</v>
      </c>
      <c r="O94" s="18">
        <v>1</v>
      </c>
      <c r="P94" s="19" t="str">
        <f t="shared" si="5"/>
        <v>C</v>
      </c>
      <c r="Q94" s="19" t="s">
        <v>114</v>
      </c>
      <c r="R94" s="19" t="b">
        <f t="shared" si="6"/>
        <v>0</v>
      </c>
      <c r="S94" s="19" t="str">
        <f>IFERROR(VLOOKUP(L94,'xyz - Парфенов'!A:K,11,0),"Z")</f>
        <v>Z</v>
      </c>
      <c r="T94" s="19" t="str">
        <f t="shared" si="7"/>
        <v>CZ</v>
      </c>
      <c r="V94" s="66"/>
      <c r="W94" s="53"/>
      <c r="X94" s="67"/>
      <c r="Y94" s="67"/>
      <c r="Z94" s="68"/>
      <c r="AA94" s="68"/>
      <c r="AB94" s="68"/>
      <c r="AC94" s="68"/>
      <c r="AD94" s="68"/>
    </row>
    <row r="95" spans="2:30" ht="14.25" customHeight="1" x14ac:dyDescent="0.25">
      <c r="B95" s="70">
        <v>303326479</v>
      </c>
      <c r="C95" s="17">
        <v>1457</v>
      </c>
      <c r="D95" s="18">
        <f t="shared" si="0"/>
        <v>1.1209198824014255E-5</v>
      </c>
      <c r="E95" s="18">
        <v>0.9999588650186646</v>
      </c>
      <c r="F95" s="19" t="str">
        <f t="shared" si="1"/>
        <v>C</v>
      </c>
      <c r="G95" s="19" t="s">
        <v>60</v>
      </c>
      <c r="H95" s="19" t="b">
        <f t="shared" si="2"/>
        <v>1</v>
      </c>
      <c r="I95" s="19" t="str">
        <f>IFERROR(VLOOKUP(B95,'xyz - Жирнова'!A:K,11,0),"Z")</f>
        <v>Z</v>
      </c>
      <c r="J95" s="19" t="str">
        <f t="shared" si="3"/>
        <v>CZ</v>
      </c>
      <c r="L95" s="51">
        <v>245099507</v>
      </c>
      <c r="M95" s="17">
        <v>0</v>
      </c>
      <c r="N95" s="18">
        <f t="shared" si="4"/>
        <v>0</v>
      </c>
      <c r="O95" s="18">
        <v>1</v>
      </c>
      <c r="P95" s="19" t="str">
        <f t="shared" si="5"/>
        <v>C</v>
      </c>
      <c r="Q95" s="19">
        <v>0</v>
      </c>
      <c r="R95" s="19" t="b">
        <f t="shared" si="6"/>
        <v>0</v>
      </c>
      <c r="S95" s="19" t="str">
        <f>IFERROR(VLOOKUP(L95,'xyz - Парфенов'!A:K,11,0),"Z")</f>
        <v>Z</v>
      </c>
      <c r="T95" s="19" t="str">
        <f t="shared" si="7"/>
        <v>CZ</v>
      </c>
      <c r="V95" s="66"/>
      <c r="W95" s="53"/>
      <c r="X95" s="67"/>
      <c r="Y95" s="67"/>
      <c r="Z95" s="68"/>
      <c r="AA95" s="68"/>
      <c r="AB95" s="68"/>
      <c r="AC95" s="68"/>
      <c r="AD95" s="68"/>
    </row>
    <row r="96" spans="2:30" ht="14.25" customHeight="1" x14ac:dyDescent="0.25">
      <c r="B96" s="70">
        <v>53600380</v>
      </c>
      <c r="C96" s="17">
        <v>740</v>
      </c>
      <c r="D96" s="18">
        <f t="shared" si="0"/>
        <v>5.6930728412975625E-6</v>
      </c>
      <c r="E96" s="18">
        <v>0.9999687513084301</v>
      </c>
      <c r="F96" s="19" t="str">
        <f t="shared" si="1"/>
        <v>C</v>
      </c>
      <c r="G96" s="19" t="s">
        <v>114</v>
      </c>
      <c r="H96" s="19" t="b">
        <f t="shared" si="2"/>
        <v>0</v>
      </c>
      <c r="I96" s="19" t="str">
        <f>IFERROR(VLOOKUP(B96,'xyz - Жирнова'!A:K,11,0),"Z")</f>
        <v>Z</v>
      </c>
      <c r="J96" s="19" t="str">
        <f t="shared" si="3"/>
        <v>CZ</v>
      </c>
      <c r="L96" s="51">
        <v>26299169</v>
      </c>
      <c r="M96" s="17">
        <v>0</v>
      </c>
      <c r="N96" s="18">
        <f t="shared" si="4"/>
        <v>0</v>
      </c>
      <c r="O96" s="18">
        <v>1</v>
      </c>
      <c r="P96" s="19" t="str">
        <f t="shared" si="5"/>
        <v>C</v>
      </c>
      <c r="Q96" s="19" t="s">
        <v>114</v>
      </c>
      <c r="R96" s="19" t="b">
        <f t="shared" si="6"/>
        <v>0</v>
      </c>
      <c r="S96" s="19" t="str">
        <f>IFERROR(VLOOKUP(L96,'xyz - Парфенов'!A:K,11,0),"Z")</f>
        <v>Z</v>
      </c>
      <c r="T96" s="19" t="str">
        <f t="shared" si="7"/>
        <v>CZ</v>
      </c>
      <c r="V96" s="66"/>
      <c r="W96" s="53"/>
      <c r="X96" s="67"/>
      <c r="Y96" s="67"/>
      <c r="Z96" s="68"/>
      <c r="AA96" s="68"/>
      <c r="AB96" s="68"/>
      <c r="AC96" s="68"/>
      <c r="AD96" s="68"/>
    </row>
    <row r="97" spans="2:30" ht="14.25" customHeight="1" x14ac:dyDescent="0.25">
      <c r="B97" s="69">
        <v>386594852</v>
      </c>
      <c r="C97" s="17">
        <v>720</v>
      </c>
      <c r="D97" s="18">
        <f t="shared" si="0"/>
        <v>5.5392060077489801E-6</v>
      </c>
      <c r="E97" s="18">
        <v>0.99997837040117488</v>
      </c>
      <c r="F97" s="19" t="str">
        <f t="shared" si="1"/>
        <v>C</v>
      </c>
      <c r="G97" s="19" t="s">
        <v>60</v>
      </c>
      <c r="H97" s="19" t="b">
        <f t="shared" si="2"/>
        <v>1</v>
      </c>
      <c r="I97" s="19" t="str">
        <f>IFERROR(VLOOKUP(B97,'xyz - Жирнова'!A:K,11,0),"Z")</f>
        <v>Z</v>
      </c>
      <c r="J97" s="19" t="str">
        <f t="shared" si="3"/>
        <v>CZ</v>
      </c>
      <c r="L97" s="48">
        <v>296839064</v>
      </c>
      <c r="M97" s="17">
        <v>0</v>
      </c>
      <c r="N97" s="18">
        <f t="shared" si="4"/>
        <v>0</v>
      </c>
      <c r="O97" s="18">
        <v>1</v>
      </c>
      <c r="P97" s="19" t="str">
        <f t="shared" si="5"/>
        <v>C</v>
      </c>
      <c r="Q97" s="19" t="s">
        <v>114</v>
      </c>
      <c r="R97" s="19" t="b">
        <f t="shared" si="6"/>
        <v>0</v>
      </c>
      <c r="S97" s="19" t="str">
        <f>IFERROR(VLOOKUP(L97,'xyz - Парфенов'!A:K,11,0),"Z")</f>
        <v>Z</v>
      </c>
      <c r="T97" s="19" t="str">
        <f t="shared" si="7"/>
        <v>CZ</v>
      </c>
      <c r="V97" s="69"/>
      <c r="W97" s="53"/>
      <c r="X97" s="67"/>
      <c r="Y97" s="67"/>
      <c r="Z97" s="68"/>
      <c r="AA97" s="68"/>
      <c r="AB97" s="68"/>
      <c r="AC97" s="68"/>
      <c r="AD97" s="68"/>
    </row>
    <row r="98" spans="2:30" ht="14.25" customHeight="1" x14ac:dyDescent="0.25">
      <c r="B98" s="66">
        <v>14151425</v>
      </c>
      <c r="C98" s="17">
        <v>660</v>
      </c>
      <c r="D98" s="18">
        <f t="shared" si="0"/>
        <v>5.0776055071032314E-6</v>
      </c>
      <c r="E98" s="18">
        <v>0.99998718790285757</v>
      </c>
      <c r="F98" s="19" t="str">
        <f t="shared" si="1"/>
        <v>C</v>
      </c>
      <c r="G98" s="19" t="s">
        <v>60</v>
      </c>
      <c r="H98" s="19" t="b">
        <f t="shared" si="2"/>
        <v>1</v>
      </c>
      <c r="I98" s="19" t="str">
        <f>IFERROR(VLOOKUP(B98,'xyz - Жирнова'!A:K,11,0),"Z")</f>
        <v>Z</v>
      </c>
      <c r="J98" s="19" t="str">
        <f t="shared" si="3"/>
        <v>CZ</v>
      </c>
      <c r="L98" s="51">
        <v>17638681</v>
      </c>
      <c r="M98" s="17">
        <v>0</v>
      </c>
      <c r="N98" s="18">
        <f t="shared" si="4"/>
        <v>0</v>
      </c>
      <c r="O98" s="18">
        <v>1</v>
      </c>
      <c r="P98" s="19" t="str">
        <f t="shared" si="5"/>
        <v>C</v>
      </c>
      <c r="Q98" s="19" t="s">
        <v>114</v>
      </c>
      <c r="R98" s="19" t="b">
        <f t="shared" si="6"/>
        <v>0</v>
      </c>
      <c r="S98" s="19" t="str">
        <f>IFERROR(VLOOKUP(L98,'xyz - Парфенов'!A:K,11,0),"Z")</f>
        <v>Z</v>
      </c>
      <c r="T98" s="19" t="str">
        <f t="shared" si="7"/>
        <v>CZ</v>
      </c>
      <c r="V98" s="66"/>
      <c r="W98" s="53"/>
      <c r="X98" s="67"/>
      <c r="Y98" s="67"/>
      <c r="Z98" s="68"/>
      <c r="AA98" s="68"/>
      <c r="AB98" s="68"/>
      <c r="AC98" s="68"/>
      <c r="AD98" s="68"/>
    </row>
    <row r="99" spans="2:30" ht="14.25" customHeight="1" x14ac:dyDescent="0.25">
      <c r="B99" s="71">
        <v>25877265</v>
      </c>
      <c r="C99" s="17">
        <v>615</v>
      </c>
      <c r="D99" s="18">
        <f t="shared" si="0"/>
        <v>4.7314051316189204E-6</v>
      </c>
      <c r="E99" s="18">
        <v>0.99999540421124378</v>
      </c>
      <c r="F99" s="19" t="str">
        <f t="shared" si="1"/>
        <v>C</v>
      </c>
      <c r="G99" s="19" t="s">
        <v>60</v>
      </c>
      <c r="H99" s="19" t="b">
        <f t="shared" si="2"/>
        <v>1</v>
      </c>
      <c r="I99" s="19" t="str">
        <f>IFERROR(VLOOKUP(B99,'xyz - Жирнова'!A:K,11,0),"Z")</f>
        <v>Z</v>
      </c>
      <c r="J99" s="19" t="str">
        <f t="shared" si="3"/>
        <v>CZ</v>
      </c>
      <c r="L99" s="48">
        <v>293440824</v>
      </c>
      <c r="M99" s="17">
        <v>0</v>
      </c>
      <c r="N99" s="18">
        <f t="shared" si="4"/>
        <v>0</v>
      </c>
      <c r="O99" s="18">
        <v>1</v>
      </c>
      <c r="P99" s="19" t="str">
        <f t="shared" si="5"/>
        <v>C</v>
      </c>
      <c r="Q99" s="19">
        <v>0</v>
      </c>
      <c r="R99" s="19" t="b">
        <f t="shared" si="6"/>
        <v>0</v>
      </c>
      <c r="S99" s="19" t="str">
        <f>IFERROR(VLOOKUP(L99,'xyz - Парфенов'!A:K,11,0),"Z")</f>
        <v>Z</v>
      </c>
      <c r="T99" s="19" t="str">
        <f t="shared" si="7"/>
        <v>CZ</v>
      </c>
      <c r="V99" s="69"/>
      <c r="W99" s="53"/>
      <c r="X99" s="67"/>
      <c r="Y99" s="67"/>
      <c r="Z99" s="68"/>
      <c r="AA99" s="68"/>
      <c r="AB99" s="68"/>
      <c r="AC99" s="68"/>
      <c r="AD99" s="68"/>
    </row>
    <row r="100" spans="2:30" ht="14.25" customHeight="1" x14ac:dyDescent="0.25">
      <c r="B100" s="70">
        <v>54626916</v>
      </c>
      <c r="C100" s="17">
        <v>344</v>
      </c>
      <c r="D100" s="18">
        <f t="shared" si="0"/>
        <v>2.6465095370356238E-6</v>
      </c>
      <c r="E100" s="18">
        <v>0.99999999999999967</v>
      </c>
      <c r="F100" s="19" t="str">
        <f t="shared" si="1"/>
        <v>C</v>
      </c>
      <c r="G100" s="19">
        <v>0</v>
      </c>
      <c r="H100" s="19" t="b">
        <f t="shared" si="2"/>
        <v>0</v>
      </c>
      <c r="I100" s="19" t="str">
        <f>IFERROR(VLOOKUP(B100,'xyz - Жирнова'!A:K,11,0),"Z")</f>
        <v>Z</v>
      </c>
      <c r="J100" s="19" t="str">
        <f t="shared" si="3"/>
        <v>CZ</v>
      </c>
      <c r="L100" s="51">
        <v>305323016</v>
      </c>
      <c r="M100" s="17">
        <v>0</v>
      </c>
      <c r="N100" s="18">
        <f t="shared" si="4"/>
        <v>0</v>
      </c>
      <c r="O100" s="18">
        <v>1</v>
      </c>
      <c r="P100" s="19" t="str">
        <f t="shared" si="5"/>
        <v>C</v>
      </c>
      <c r="Q100" s="19">
        <v>0</v>
      </c>
      <c r="R100" s="19" t="b">
        <f t="shared" si="6"/>
        <v>0</v>
      </c>
      <c r="S100" s="19" t="str">
        <f>IFERROR(VLOOKUP(L100,'xyz - Парфенов'!A:K,11,0),"Z")</f>
        <v>Z</v>
      </c>
      <c r="T100" s="19" t="str">
        <f t="shared" si="7"/>
        <v>CZ</v>
      </c>
      <c r="V100" s="66"/>
      <c r="W100" s="53"/>
      <c r="X100" s="67"/>
      <c r="Y100" s="67"/>
      <c r="Z100" s="68"/>
      <c r="AA100" s="68"/>
      <c r="AB100" s="68"/>
      <c r="AC100" s="68"/>
      <c r="AD100" s="68"/>
    </row>
    <row r="101" spans="2:30" ht="14.25" customHeight="1" x14ac:dyDescent="0.25">
      <c r="B101" s="71">
        <v>271665270</v>
      </c>
      <c r="C101" s="17">
        <v>0</v>
      </c>
      <c r="D101" s="18">
        <f t="shared" si="0"/>
        <v>0</v>
      </c>
      <c r="E101" s="18">
        <v>0.99999999999999967</v>
      </c>
      <c r="F101" s="19" t="str">
        <f t="shared" si="1"/>
        <v>C</v>
      </c>
      <c r="G101" s="19">
        <v>0</v>
      </c>
      <c r="H101" s="19" t="b">
        <f t="shared" si="2"/>
        <v>0</v>
      </c>
      <c r="I101" s="19" t="str">
        <f>IFERROR(VLOOKUP(B101,'xyz - Жирнова'!A:K,11,0),"Z")</f>
        <v>Z</v>
      </c>
      <c r="J101" s="19" t="str">
        <f t="shared" si="3"/>
        <v>CZ</v>
      </c>
      <c r="L101" s="48">
        <v>305323015</v>
      </c>
      <c r="M101" s="17">
        <v>0</v>
      </c>
      <c r="N101" s="18">
        <f t="shared" si="4"/>
        <v>0</v>
      </c>
      <c r="O101" s="18">
        <v>1</v>
      </c>
      <c r="P101" s="19" t="str">
        <f t="shared" si="5"/>
        <v>C</v>
      </c>
      <c r="Q101" s="19">
        <v>0</v>
      </c>
      <c r="R101" s="19" t="b">
        <f t="shared" si="6"/>
        <v>0</v>
      </c>
      <c r="S101" s="19" t="str">
        <f>IFERROR(VLOOKUP(L101,'xyz - Парфенов'!A:K,11,0),"Z")</f>
        <v>Z</v>
      </c>
      <c r="T101" s="19" t="str">
        <f t="shared" si="7"/>
        <v>CZ</v>
      </c>
      <c r="V101" s="69"/>
      <c r="W101" s="53"/>
      <c r="X101" s="67"/>
      <c r="Y101" s="67"/>
      <c r="Z101" s="68"/>
      <c r="AA101" s="68"/>
      <c r="AB101" s="68"/>
      <c r="AC101" s="68"/>
      <c r="AD101" s="68"/>
    </row>
    <row r="102" spans="2:30" ht="14.25" customHeight="1" x14ac:dyDescent="0.25">
      <c r="B102" s="71">
        <v>275153684</v>
      </c>
      <c r="C102" s="17">
        <v>0</v>
      </c>
      <c r="D102" s="18">
        <f t="shared" si="0"/>
        <v>0</v>
      </c>
      <c r="E102" s="18">
        <v>0.99999999999999967</v>
      </c>
      <c r="F102" s="19" t="str">
        <f t="shared" si="1"/>
        <v>C</v>
      </c>
      <c r="G102" s="19" t="s">
        <v>114</v>
      </c>
      <c r="H102" s="19" t="b">
        <f t="shared" si="2"/>
        <v>0</v>
      </c>
      <c r="I102" s="19" t="str">
        <f>IFERROR(VLOOKUP(B102,'xyz - Жирнова'!A:K,11,0),"Z")</f>
        <v>Z</v>
      </c>
      <c r="J102" s="19" t="str">
        <f t="shared" si="3"/>
        <v>CZ</v>
      </c>
      <c r="L102" s="48">
        <v>270848165</v>
      </c>
      <c r="M102" s="17">
        <v>0</v>
      </c>
      <c r="N102" s="18">
        <f t="shared" si="4"/>
        <v>0</v>
      </c>
      <c r="O102" s="18">
        <v>1</v>
      </c>
      <c r="P102" s="19" t="str">
        <f t="shared" si="5"/>
        <v>C</v>
      </c>
      <c r="Q102" s="19">
        <v>0</v>
      </c>
      <c r="R102" s="19" t="b">
        <f t="shared" si="6"/>
        <v>0</v>
      </c>
      <c r="S102" s="19" t="str">
        <f>IFERROR(VLOOKUP(L102,'xyz - Парфенов'!A:K,11,0),"Z")</f>
        <v>Z</v>
      </c>
      <c r="T102" s="19" t="str">
        <f t="shared" si="7"/>
        <v>CZ</v>
      </c>
      <c r="V102" s="69"/>
      <c r="W102" s="53"/>
      <c r="X102" s="67"/>
      <c r="Y102" s="67"/>
      <c r="Z102" s="68"/>
      <c r="AA102" s="68"/>
      <c r="AB102" s="68"/>
      <c r="AC102" s="68"/>
      <c r="AD102" s="68"/>
    </row>
    <row r="103" spans="2:30" ht="14.25" customHeight="1" x14ac:dyDescent="0.25">
      <c r="B103" s="70">
        <v>243260780</v>
      </c>
      <c r="C103" s="17">
        <v>0</v>
      </c>
      <c r="D103" s="18">
        <f t="shared" si="0"/>
        <v>0</v>
      </c>
      <c r="E103" s="18">
        <v>0.99999999999999967</v>
      </c>
      <c r="F103" s="19" t="str">
        <f t="shared" si="1"/>
        <v>C</v>
      </c>
      <c r="G103" s="19" t="s">
        <v>114</v>
      </c>
      <c r="H103" s="19" t="b">
        <f t="shared" si="2"/>
        <v>0</v>
      </c>
      <c r="I103" s="19" t="str">
        <f>IFERROR(VLOOKUP(B103,'xyz - Жирнова'!A:K,11,0),"Z")</f>
        <v>Z</v>
      </c>
      <c r="J103" s="19" t="str">
        <f t="shared" si="3"/>
        <v>CZ</v>
      </c>
      <c r="L103" s="66"/>
      <c r="M103" s="66"/>
      <c r="N103" s="66"/>
      <c r="O103" s="66"/>
      <c r="P103" s="66"/>
      <c r="Q103" s="52"/>
      <c r="R103" s="52"/>
      <c r="S103" s="68"/>
      <c r="T103" s="68"/>
      <c r="V103" s="66"/>
      <c r="W103" s="53"/>
      <c r="X103" s="67"/>
      <c r="Y103" s="67"/>
      <c r="Z103" s="68"/>
      <c r="AA103" s="68"/>
      <c r="AB103" s="68"/>
      <c r="AC103" s="68"/>
      <c r="AD103" s="68"/>
    </row>
    <row r="104" spans="2:30" ht="14.25" customHeight="1" x14ac:dyDescent="0.25">
      <c r="B104" s="70">
        <v>243696583</v>
      </c>
      <c r="C104" s="17">
        <v>0</v>
      </c>
      <c r="D104" s="18">
        <f t="shared" si="0"/>
        <v>0</v>
      </c>
      <c r="E104" s="18">
        <v>0.99999999999999967</v>
      </c>
      <c r="F104" s="19" t="str">
        <f t="shared" si="1"/>
        <v>C</v>
      </c>
      <c r="G104" s="19" t="s">
        <v>114</v>
      </c>
      <c r="H104" s="19" t="b">
        <f t="shared" si="2"/>
        <v>0</v>
      </c>
      <c r="I104" s="19" t="str">
        <f>IFERROR(VLOOKUP(B104,'xyz - Жирнова'!A:K,11,0),"Z")</f>
        <v>Z</v>
      </c>
      <c r="J104" s="19" t="str">
        <f t="shared" si="3"/>
        <v>CZ</v>
      </c>
      <c r="L104" s="66"/>
      <c r="M104" s="66"/>
      <c r="N104" s="66"/>
      <c r="O104" s="66"/>
      <c r="P104" s="66"/>
      <c r="Q104" s="52"/>
      <c r="R104" s="52"/>
      <c r="S104" s="68"/>
      <c r="T104" s="68"/>
      <c r="V104" s="66"/>
      <c r="W104" s="53"/>
      <c r="X104" s="67"/>
      <c r="Y104" s="67"/>
      <c r="Z104" s="68"/>
      <c r="AA104" s="68"/>
      <c r="AB104" s="68"/>
      <c r="AC104" s="68"/>
      <c r="AD104" s="68"/>
    </row>
    <row r="105" spans="2:30" ht="14.25" customHeight="1" x14ac:dyDescent="0.25">
      <c r="B105" s="71">
        <v>275154810</v>
      </c>
      <c r="C105" s="17">
        <v>0</v>
      </c>
      <c r="D105" s="18">
        <f t="shared" si="0"/>
        <v>0</v>
      </c>
      <c r="E105" s="18">
        <v>0.99999999999999967</v>
      </c>
      <c r="F105" s="19" t="str">
        <f t="shared" si="1"/>
        <v>C</v>
      </c>
      <c r="G105" s="19" t="s">
        <v>114</v>
      </c>
      <c r="H105" s="19" t="b">
        <f t="shared" si="2"/>
        <v>0</v>
      </c>
      <c r="I105" s="19" t="str">
        <f>IFERROR(VLOOKUP(B105,'xyz - Жирнова'!A:K,11,0),"Z")</f>
        <v>Z</v>
      </c>
      <c r="J105" s="19" t="str">
        <f t="shared" si="3"/>
        <v>CZ</v>
      </c>
      <c r="L105" s="66"/>
      <c r="M105" s="66"/>
      <c r="N105" s="66"/>
      <c r="O105" s="66"/>
      <c r="P105" s="66"/>
      <c r="Q105" s="52"/>
      <c r="R105" s="52"/>
      <c r="S105" s="68"/>
      <c r="T105" s="68"/>
      <c r="V105" s="69"/>
      <c r="W105" s="53"/>
      <c r="X105" s="67"/>
      <c r="Y105" s="67"/>
      <c r="Z105" s="68"/>
      <c r="AA105" s="68"/>
      <c r="AB105" s="68"/>
      <c r="AC105" s="68"/>
      <c r="AD105" s="68"/>
    </row>
    <row r="106" spans="2:30" ht="14.25" customHeight="1" x14ac:dyDescent="0.25">
      <c r="B106" s="71">
        <v>270800652</v>
      </c>
      <c r="C106" s="17">
        <v>0</v>
      </c>
      <c r="D106" s="18">
        <f t="shared" si="0"/>
        <v>0</v>
      </c>
      <c r="E106" s="18">
        <v>0.99999999999999967</v>
      </c>
      <c r="F106" s="19" t="str">
        <f t="shared" si="1"/>
        <v>C</v>
      </c>
      <c r="G106" s="19" t="s">
        <v>60</v>
      </c>
      <c r="H106" s="19" t="b">
        <f t="shared" si="2"/>
        <v>1</v>
      </c>
      <c r="I106" s="19" t="str">
        <f>IFERROR(VLOOKUP(B106,'xyz - Жирнова'!A:K,11,0),"Z")</f>
        <v>Z</v>
      </c>
      <c r="J106" s="19" t="str">
        <f t="shared" si="3"/>
        <v>CZ</v>
      </c>
      <c r="L106" s="66"/>
      <c r="M106" s="66"/>
      <c r="N106" s="66"/>
      <c r="O106" s="66"/>
      <c r="P106" s="66"/>
      <c r="Q106" s="52"/>
      <c r="R106" s="52"/>
      <c r="S106" s="68"/>
      <c r="T106" s="68"/>
      <c r="V106" s="69"/>
      <c r="W106" s="53"/>
      <c r="X106" s="67"/>
      <c r="Y106" s="67"/>
      <c r="Z106" s="68"/>
      <c r="AA106" s="68"/>
      <c r="AB106" s="68"/>
      <c r="AC106" s="68"/>
      <c r="AD106" s="68"/>
    </row>
    <row r="107" spans="2:30" ht="14.25" customHeight="1" x14ac:dyDescent="0.25">
      <c r="B107" s="70">
        <v>17831500</v>
      </c>
      <c r="C107" s="17">
        <v>0</v>
      </c>
      <c r="D107" s="18">
        <f t="shared" si="0"/>
        <v>0</v>
      </c>
      <c r="E107" s="18">
        <v>0.99999999999999967</v>
      </c>
      <c r="F107" s="19" t="str">
        <f t="shared" si="1"/>
        <v>C</v>
      </c>
      <c r="G107" s="19" t="s">
        <v>114</v>
      </c>
      <c r="H107" s="19" t="b">
        <f t="shared" si="2"/>
        <v>0</v>
      </c>
      <c r="I107" s="19" t="str">
        <f>IFERROR(VLOOKUP(B107,'xyz - Жирнова'!A:K,11,0),"Z")</f>
        <v>Z</v>
      </c>
      <c r="J107" s="19" t="str">
        <f t="shared" si="3"/>
        <v>CZ</v>
      </c>
      <c r="L107" s="66"/>
      <c r="M107" s="66"/>
      <c r="N107" s="66"/>
      <c r="O107" s="66"/>
      <c r="P107" s="66"/>
      <c r="Q107" s="52"/>
      <c r="R107" s="52"/>
      <c r="S107" s="68"/>
      <c r="T107" s="68"/>
      <c r="V107" s="66"/>
      <c r="W107" s="53"/>
      <c r="X107" s="67"/>
      <c r="Y107" s="67"/>
      <c r="Z107" s="68"/>
      <c r="AA107" s="68"/>
      <c r="AB107" s="68"/>
      <c r="AC107" s="68"/>
      <c r="AD107" s="68"/>
    </row>
    <row r="108" spans="2:30" ht="14.25" customHeight="1" x14ac:dyDescent="0.25">
      <c r="B108" s="70">
        <v>144429666</v>
      </c>
      <c r="C108" s="17">
        <v>0</v>
      </c>
      <c r="D108" s="18">
        <f t="shared" si="0"/>
        <v>0</v>
      </c>
      <c r="E108" s="18">
        <v>0.99999999999999967</v>
      </c>
      <c r="F108" s="19" t="str">
        <f t="shared" si="1"/>
        <v>C</v>
      </c>
      <c r="G108" s="19">
        <v>0</v>
      </c>
      <c r="H108" s="19" t="b">
        <f t="shared" si="2"/>
        <v>0</v>
      </c>
      <c r="I108" s="19" t="str">
        <f>IFERROR(VLOOKUP(B108,'xyz - Жирнова'!A:K,11,0),"Z")</f>
        <v>Z</v>
      </c>
      <c r="J108" s="19" t="str">
        <f t="shared" si="3"/>
        <v>CZ</v>
      </c>
      <c r="L108" s="66"/>
      <c r="M108" s="66"/>
      <c r="N108" s="66"/>
      <c r="O108" s="66"/>
      <c r="P108" s="66"/>
      <c r="Q108" s="52"/>
      <c r="R108" s="52"/>
      <c r="S108" s="68"/>
      <c r="T108" s="68"/>
      <c r="V108" s="66"/>
      <c r="W108" s="53"/>
      <c r="X108" s="67"/>
      <c r="Y108" s="67"/>
      <c r="Z108" s="68"/>
      <c r="AA108" s="68"/>
      <c r="AB108" s="68"/>
      <c r="AC108" s="68"/>
      <c r="AD108" s="68"/>
    </row>
    <row r="109" spans="2:30" ht="14.25" customHeight="1" x14ac:dyDescent="0.25">
      <c r="B109" s="70">
        <v>144471133</v>
      </c>
      <c r="C109" s="17">
        <v>0</v>
      </c>
      <c r="D109" s="18">
        <f t="shared" si="0"/>
        <v>0</v>
      </c>
      <c r="E109" s="18">
        <v>0.99999999999999967</v>
      </c>
      <c r="F109" s="19" t="str">
        <f t="shared" si="1"/>
        <v>C</v>
      </c>
      <c r="G109" s="19" t="s">
        <v>114</v>
      </c>
      <c r="H109" s="19" t="b">
        <f t="shared" si="2"/>
        <v>0</v>
      </c>
      <c r="I109" s="19" t="str">
        <f>IFERROR(VLOOKUP(B109,'xyz - Жирнова'!A:K,11,0),"Z")</f>
        <v>Z</v>
      </c>
      <c r="J109" s="19" t="str">
        <f t="shared" si="3"/>
        <v>CZ</v>
      </c>
      <c r="L109" s="66"/>
      <c r="M109" s="66"/>
      <c r="N109" s="66"/>
      <c r="O109" s="66"/>
      <c r="P109" s="66"/>
      <c r="Q109" s="52"/>
      <c r="R109" s="52"/>
      <c r="S109" s="68"/>
      <c r="T109" s="68"/>
      <c r="V109" s="66"/>
      <c r="W109" s="53"/>
      <c r="X109" s="67"/>
      <c r="Y109" s="67"/>
      <c r="Z109" s="68"/>
      <c r="AA109" s="68"/>
      <c r="AB109" s="68"/>
      <c r="AC109" s="68"/>
      <c r="AD109" s="68"/>
    </row>
    <row r="110" spans="2:30" ht="14.25" customHeight="1" x14ac:dyDescent="0.25">
      <c r="B110" s="70">
        <v>15136251</v>
      </c>
      <c r="C110" s="17">
        <v>0</v>
      </c>
      <c r="D110" s="18">
        <f t="shared" si="0"/>
        <v>0</v>
      </c>
      <c r="E110" s="18">
        <v>0.99999999999999967</v>
      </c>
      <c r="F110" s="19" t="str">
        <f t="shared" si="1"/>
        <v>C</v>
      </c>
      <c r="G110" s="19" t="s">
        <v>114</v>
      </c>
      <c r="H110" s="19" t="b">
        <f t="shared" si="2"/>
        <v>0</v>
      </c>
      <c r="I110" s="19" t="str">
        <f>IFERROR(VLOOKUP(B110,'xyz - Жирнова'!A:K,11,0),"Z")</f>
        <v>Z</v>
      </c>
      <c r="J110" s="19" t="str">
        <f t="shared" si="3"/>
        <v>CZ</v>
      </c>
      <c r="L110" s="66"/>
      <c r="M110" s="66"/>
      <c r="N110" s="66"/>
      <c r="O110" s="66"/>
      <c r="P110" s="66"/>
      <c r="Q110" s="52"/>
      <c r="R110" s="52"/>
      <c r="S110" s="68"/>
      <c r="T110" s="68"/>
      <c r="V110" s="66"/>
      <c r="W110" s="53"/>
      <c r="X110" s="67"/>
      <c r="Y110" s="67"/>
      <c r="Z110" s="68"/>
      <c r="AA110" s="68"/>
      <c r="AB110" s="68"/>
      <c r="AC110" s="68"/>
      <c r="AD110" s="68"/>
    </row>
    <row r="111" spans="2:30" ht="14.25" customHeight="1" x14ac:dyDescent="0.25">
      <c r="B111" s="70">
        <v>279040923</v>
      </c>
      <c r="C111" s="17">
        <v>0</v>
      </c>
      <c r="D111" s="18">
        <f t="shared" si="0"/>
        <v>0</v>
      </c>
      <c r="E111" s="18">
        <v>0.99999999999999967</v>
      </c>
      <c r="F111" s="19" t="str">
        <f t="shared" si="1"/>
        <v>C</v>
      </c>
      <c r="G111" s="19" t="s">
        <v>114</v>
      </c>
      <c r="H111" s="19" t="b">
        <f t="shared" si="2"/>
        <v>0</v>
      </c>
      <c r="I111" s="19" t="str">
        <f>IFERROR(VLOOKUP(B111,'xyz - Жирнова'!A:K,11,0),"Z")</f>
        <v>Z</v>
      </c>
      <c r="J111" s="19" t="str">
        <f t="shared" si="3"/>
        <v>CZ</v>
      </c>
      <c r="L111" s="66"/>
      <c r="M111" s="66"/>
      <c r="N111" s="66"/>
      <c r="O111" s="66"/>
      <c r="P111" s="66"/>
      <c r="Q111" s="52"/>
      <c r="R111" s="52"/>
      <c r="S111" s="68"/>
      <c r="T111" s="68"/>
      <c r="V111" s="66"/>
      <c r="W111" s="53"/>
      <c r="X111" s="67"/>
      <c r="Y111" s="67"/>
      <c r="Z111" s="68"/>
      <c r="AA111" s="68"/>
      <c r="AB111" s="68"/>
      <c r="AC111" s="68"/>
      <c r="AD111" s="68"/>
    </row>
    <row r="112" spans="2:30" ht="14.25" customHeight="1" x14ac:dyDescent="0.25">
      <c r="B112" s="71">
        <v>279047099</v>
      </c>
      <c r="C112" s="17">
        <v>0</v>
      </c>
      <c r="D112" s="18">
        <f t="shared" si="0"/>
        <v>0</v>
      </c>
      <c r="E112" s="18">
        <v>0.99999999999999967</v>
      </c>
      <c r="F112" s="19" t="str">
        <f t="shared" si="1"/>
        <v>C</v>
      </c>
      <c r="G112" s="19" t="s">
        <v>114</v>
      </c>
      <c r="H112" s="19" t="b">
        <f t="shared" si="2"/>
        <v>0</v>
      </c>
      <c r="I112" s="19" t="str">
        <f>IFERROR(VLOOKUP(B112,'xyz - Жирнова'!A:K,11,0),"Z")</f>
        <v>Z</v>
      </c>
      <c r="J112" s="19" t="str">
        <f t="shared" si="3"/>
        <v>CZ</v>
      </c>
      <c r="L112" s="66"/>
      <c r="M112" s="66"/>
      <c r="N112" s="66"/>
      <c r="O112" s="66"/>
      <c r="P112" s="66"/>
      <c r="Q112" s="52"/>
      <c r="R112" s="52"/>
      <c r="S112" s="68"/>
      <c r="T112" s="68"/>
      <c r="V112" s="69"/>
      <c r="W112" s="53"/>
      <c r="X112" s="67"/>
      <c r="Y112" s="67"/>
      <c r="Z112" s="68"/>
      <c r="AA112" s="68"/>
      <c r="AB112" s="68"/>
      <c r="AC112" s="68"/>
      <c r="AD112" s="68"/>
    </row>
    <row r="113" spans="2:30" ht="14.25" customHeight="1" x14ac:dyDescent="0.25">
      <c r="B113" s="70">
        <v>13722930</v>
      </c>
      <c r="C113" s="17">
        <v>0</v>
      </c>
      <c r="D113" s="18">
        <f t="shared" si="0"/>
        <v>0</v>
      </c>
      <c r="E113" s="18">
        <v>0.99999999999999967</v>
      </c>
      <c r="F113" s="19" t="str">
        <f t="shared" si="1"/>
        <v>C</v>
      </c>
      <c r="G113" s="19">
        <v>0</v>
      </c>
      <c r="H113" s="19" t="b">
        <f t="shared" si="2"/>
        <v>0</v>
      </c>
      <c r="I113" s="19" t="str">
        <f>IFERROR(VLOOKUP(B113,'xyz - Жирнова'!A:K,11,0),"Z")</f>
        <v>Z</v>
      </c>
      <c r="J113" s="19" t="str">
        <f t="shared" si="3"/>
        <v>CZ</v>
      </c>
      <c r="L113" s="66"/>
      <c r="M113" s="66"/>
      <c r="N113" s="66"/>
      <c r="O113" s="66"/>
      <c r="P113" s="66"/>
      <c r="Q113" s="52"/>
      <c r="R113" s="52"/>
      <c r="S113" s="68"/>
      <c r="T113" s="68"/>
      <c r="V113" s="66"/>
      <c r="W113" s="53"/>
      <c r="X113" s="67"/>
      <c r="Y113" s="67"/>
      <c r="Z113" s="68"/>
      <c r="AA113" s="68"/>
      <c r="AB113" s="68"/>
      <c r="AC113" s="68"/>
      <c r="AD113" s="68"/>
    </row>
    <row r="114" spans="2:30" ht="14.25" customHeight="1" x14ac:dyDescent="0.25">
      <c r="B114" s="70">
        <v>12887236</v>
      </c>
      <c r="C114" s="17">
        <v>0</v>
      </c>
      <c r="D114" s="18">
        <f t="shared" si="0"/>
        <v>0</v>
      </c>
      <c r="E114" s="18">
        <v>0.99999999999999967</v>
      </c>
      <c r="F114" s="19" t="str">
        <f t="shared" si="1"/>
        <v>C</v>
      </c>
      <c r="G114" s="19">
        <v>0</v>
      </c>
      <c r="H114" s="19" t="b">
        <f t="shared" si="2"/>
        <v>0</v>
      </c>
      <c r="I114" s="19" t="str">
        <f>IFERROR(VLOOKUP(B114,'xyz - Жирнова'!A:K,11,0),"Z")</f>
        <v>Z</v>
      </c>
      <c r="J114" s="19" t="str">
        <f t="shared" si="3"/>
        <v>CZ</v>
      </c>
      <c r="L114" s="66"/>
      <c r="M114" s="66"/>
      <c r="N114" s="66"/>
      <c r="O114" s="66"/>
      <c r="P114" s="66"/>
      <c r="Q114" s="52"/>
      <c r="R114" s="52"/>
      <c r="S114" s="68"/>
      <c r="T114" s="68"/>
      <c r="V114" s="66"/>
      <c r="W114" s="53"/>
      <c r="X114" s="67"/>
      <c r="Y114" s="67"/>
      <c r="Z114" s="68"/>
      <c r="AA114" s="68"/>
      <c r="AB114" s="68"/>
      <c r="AC114" s="68"/>
      <c r="AD114" s="68"/>
    </row>
    <row r="115" spans="2:30" ht="14.25" customHeight="1" x14ac:dyDescent="0.25">
      <c r="B115" s="70">
        <v>12887234</v>
      </c>
      <c r="C115" s="17">
        <v>0</v>
      </c>
      <c r="D115" s="18">
        <f t="shared" si="0"/>
        <v>0</v>
      </c>
      <c r="E115" s="18">
        <v>0.99999999999999967</v>
      </c>
      <c r="F115" s="19" t="str">
        <f t="shared" si="1"/>
        <v>C</v>
      </c>
      <c r="G115" s="19" t="s">
        <v>114</v>
      </c>
      <c r="H115" s="19" t="b">
        <f t="shared" si="2"/>
        <v>0</v>
      </c>
      <c r="I115" s="19" t="str">
        <f>IFERROR(VLOOKUP(B115,'xyz - Жирнова'!A:K,11,0),"Z")</f>
        <v>Z</v>
      </c>
      <c r="J115" s="19" t="str">
        <f t="shared" si="3"/>
        <v>CZ</v>
      </c>
      <c r="L115" s="66"/>
      <c r="M115" s="66"/>
      <c r="N115" s="66"/>
      <c r="O115" s="66"/>
      <c r="P115" s="66"/>
      <c r="Q115" s="52"/>
      <c r="R115" s="52"/>
      <c r="S115" s="68"/>
      <c r="T115" s="68"/>
      <c r="V115" s="66"/>
      <c r="W115" s="53"/>
      <c r="X115" s="67"/>
      <c r="Y115" s="67"/>
      <c r="Z115" s="68"/>
      <c r="AA115" s="68"/>
      <c r="AB115" s="68"/>
      <c r="AC115" s="68"/>
      <c r="AD115" s="68"/>
    </row>
    <row r="116" spans="2:30" ht="14.25" customHeight="1" x14ac:dyDescent="0.25">
      <c r="B116" s="70">
        <v>17839206</v>
      </c>
      <c r="C116" s="17">
        <v>0</v>
      </c>
      <c r="D116" s="18">
        <f t="shared" si="0"/>
        <v>0</v>
      </c>
      <c r="E116" s="18">
        <v>0.99999999999999967</v>
      </c>
      <c r="F116" s="19" t="str">
        <f t="shared" si="1"/>
        <v>C</v>
      </c>
      <c r="G116" s="19" t="s">
        <v>114</v>
      </c>
      <c r="H116" s="19" t="b">
        <f t="shared" si="2"/>
        <v>0</v>
      </c>
      <c r="I116" s="19" t="str">
        <f>IFERROR(VLOOKUP(B116,'xyz - Жирнова'!A:K,11,0),"Z")</f>
        <v>Z</v>
      </c>
      <c r="J116" s="19" t="str">
        <f t="shared" si="3"/>
        <v>CZ</v>
      </c>
      <c r="L116" s="66"/>
      <c r="M116" s="66"/>
      <c r="N116" s="66"/>
      <c r="O116" s="66"/>
      <c r="P116" s="66"/>
      <c r="Q116" s="52"/>
      <c r="R116" s="52"/>
      <c r="S116" s="68"/>
      <c r="T116" s="68"/>
      <c r="V116" s="66"/>
      <c r="W116" s="53"/>
      <c r="X116" s="67"/>
      <c r="Y116" s="67"/>
      <c r="Z116" s="68"/>
      <c r="AA116" s="68"/>
      <c r="AB116" s="68"/>
      <c r="AC116" s="68"/>
      <c r="AD116" s="68"/>
    </row>
    <row r="117" spans="2:30" ht="14.25" customHeight="1" x14ac:dyDescent="0.25">
      <c r="B117" s="70">
        <v>12695664</v>
      </c>
      <c r="C117" s="17">
        <v>0</v>
      </c>
      <c r="D117" s="18">
        <f t="shared" si="0"/>
        <v>0</v>
      </c>
      <c r="E117" s="18">
        <v>0.99999999999999967</v>
      </c>
      <c r="F117" s="19" t="str">
        <f t="shared" si="1"/>
        <v>C</v>
      </c>
      <c r="G117" s="19" t="s">
        <v>114</v>
      </c>
      <c r="H117" s="19" t="b">
        <f t="shared" si="2"/>
        <v>0</v>
      </c>
      <c r="I117" s="19" t="str">
        <f>IFERROR(VLOOKUP(B117,'xyz - Жирнова'!A:K,11,0),"Z")</f>
        <v>Z</v>
      </c>
      <c r="J117" s="19" t="str">
        <f t="shared" si="3"/>
        <v>CZ</v>
      </c>
      <c r="L117" s="66"/>
      <c r="M117" s="66"/>
      <c r="N117" s="66"/>
      <c r="O117" s="66"/>
      <c r="P117" s="66"/>
      <c r="Q117" s="52"/>
      <c r="R117" s="52"/>
      <c r="S117" s="68"/>
      <c r="T117" s="68"/>
      <c r="V117" s="66"/>
      <c r="W117" s="53"/>
      <c r="X117" s="67"/>
      <c r="Y117" s="67"/>
      <c r="Z117" s="68"/>
      <c r="AA117" s="68"/>
      <c r="AB117" s="68"/>
      <c r="AC117" s="68"/>
      <c r="AD117" s="68"/>
    </row>
    <row r="118" spans="2:30" ht="14.25" customHeight="1" x14ac:dyDescent="0.25">
      <c r="B118" s="70">
        <v>30966165</v>
      </c>
      <c r="C118" s="17">
        <v>0</v>
      </c>
      <c r="D118" s="18">
        <f t="shared" si="0"/>
        <v>0</v>
      </c>
      <c r="E118" s="18">
        <v>0.99999999999999967</v>
      </c>
      <c r="F118" s="19" t="str">
        <f t="shared" si="1"/>
        <v>C</v>
      </c>
      <c r="G118" s="19">
        <v>0</v>
      </c>
      <c r="H118" s="19" t="b">
        <f t="shared" si="2"/>
        <v>0</v>
      </c>
      <c r="I118" s="19" t="str">
        <f>IFERROR(VLOOKUP(B118,'xyz - Жирнова'!A:K,11,0),"Z")</f>
        <v>Z</v>
      </c>
      <c r="J118" s="19" t="str">
        <f t="shared" si="3"/>
        <v>CZ</v>
      </c>
      <c r="L118" s="66"/>
      <c r="M118" s="66"/>
      <c r="N118" s="66"/>
      <c r="O118" s="66"/>
      <c r="P118" s="66"/>
      <c r="Q118" s="52"/>
      <c r="R118" s="52"/>
      <c r="S118" s="68"/>
      <c r="T118" s="68"/>
      <c r="V118" s="66"/>
      <c r="W118" s="53"/>
      <c r="X118" s="67"/>
      <c r="Y118" s="67"/>
      <c r="Z118" s="68"/>
      <c r="AA118" s="68"/>
      <c r="AB118" s="68"/>
      <c r="AC118" s="68"/>
      <c r="AD118" s="68"/>
    </row>
    <row r="119" spans="2:30" ht="14.25" customHeight="1" x14ac:dyDescent="0.25">
      <c r="B119" s="70">
        <v>15254569</v>
      </c>
      <c r="C119" s="17">
        <v>0</v>
      </c>
      <c r="D119" s="18">
        <f t="shared" si="0"/>
        <v>0</v>
      </c>
      <c r="E119" s="18">
        <v>0.99999999999999967</v>
      </c>
      <c r="F119" s="19" t="str">
        <f t="shared" si="1"/>
        <v>C</v>
      </c>
      <c r="G119" s="19" t="s">
        <v>114</v>
      </c>
      <c r="H119" s="19" t="b">
        <f t="shared" si="2"/>
        <v>0</v>
      </c>
      <c r="I119" s="19" t="str">
        <f>IFERROR(VLOOKUP(B119,'xyz - Жирнова'!A:K,11,0),"Z")</f>
        <v>Z</v>
      </c>
      <c r="J119" s="19" t="str">
        <f t="shared" si="3"/>
        <v>CZ</v>
      </c>
      <c r="L119" s="66"/>
      <c r="M119" s="66"/>
      <c r="N119" s="66"/>
      <c r="O119" s="66"/>
      <c r="P119" s="66"/>
      <c r="Q119" s="52"/>
      <c r="R119" s="52"/>
      <c r="S119" s="68"/>
      <c r="T119" s="68"/>
      <c r="V119" s="66"/>
      <c r="W119" s="53"/>
      <c r="X119" s="67"/>
      <c r="Y119" s="67"/>
      <c r="Z119" s="68"/>
      <c r="AA119" s="68"/>
      <c r="AB119" s="68"/>
      <c r="AC119" s="68"/>
      <c r="AD119" s="68"/>
    </row>
    <row r="120" spans="2:30" ht="14.25" customHeight="1" x14ac:dyDescent="0.25">
      <c r="B120" s="70">
        <v>16783994</v>
      </c>
      <c r="C120" s="17">
        <v>0</v>
      </c>
      <c r="D120" s="18">
        <f t="shared" si="0"/>
        <v>0</v>
      </c>
      <c r="E120" s="18">
        <v>0.99999999999999967</v>
      </c>
      <c r="F120" s="19" t="str">
        <f t="shared" si="1"/>
        <v>C</v>
      </c>
      <c r="G120" s="19" t="s">
        <v>114</v>
      </c>
      <c r="H120" s="19" t="b">
        <f t="shared" si="2"/>
        <v>0</v>
      </c>
      <c r="I120" s="19" t="str">
        <f>IFERROR(VLOOKUP(B120,'xyz - Жирнова'!A:K,11,0),"Z")</f>
        <v>Z</v>
      </c>
      <c r="J120" s="19" t="str">
        <f t="shared" si="3"/>
        <v>CZ</v>
      </c>
      <c r="L120" s="66"/>
      <c r="M120" s="66"/>
      <c r="N120" s="66"/>
      <c r="O120" s="66"/>
      <c r="P120" s="66"/>
      <c r="Q120" s="52"/>
      <c r="R120" s="52"/>
      <c r="S120" s="68"/>
      <c r="T120" s="68"/>
      <c r="V120" s="66"/>
      <c r="W120" s="53"/>
      <c r="X120" s="67"/>
      <c r="Y120" s="67"/>
      <c r="Z120" s="68"/>
      <c r="AA120" s="68"/>
      <c r="AB120" s="68"/>
      <c r="AC120" s="68"/>
      <c r="AD120" s="68"/>
    </row>
    <row r="121" spans="2:30" ht="14.25" customHeight="1" x14ac:dyDescent="0.25">
      <c r="B121" s="70">
        <v>15948818</v>
      </c>
      <c r="C121" s="17">
        <v>0</v>
      </c>
      <c r="D121" s="18">
        <f t="shared" si="0"/>
        <v>0</v>
      </c>
      <c r="E121" s="18">
        <v>0.99999999999999967</v>
      </c>
      <c r="F121" s="19" t="str">
        <f t="shared" si="1"/>
        <v>C</v>
      </c>
      <c r="G121" s="19" t="s">
        <v>114</v>
      </c>
      <c r="H121" s="19" t="b">
        <f t="shared" si="2"/>
        <v>0</v>
      </c>
      <c r="I121" s="19" t="str">
        <f>IFERROR(VLOOKUP(B121,'xyz - Жирнова'!A:K,11,0),"Z")</f>
        <v>Z</v>
      </c>
      <c r="J121" s="19" t="str">
        <f t="shared" si="3"/>
        <v>CZ</v>
      </c>
      <c r="L121" s="66"/>
      <c r="M121" s="66"/>
      <c r="N121" s="66"/>
      <c r="O121" s="66"/>
      <c r="P121" s="66"/>
      <c r="Q121" s="52"/>
      <c r="R121" s="52"/>
      <c r="S121" s="68"/>
      <c r="T121" s="68"/>
      <c r="V121" s="66"/>
      <c r="W121" s="53"/>
      <c r="X121" s="67"/>
      <c r="Y121" s="67"/>
      <c r="Z121" s="68"/>
      <c r="AA121" s="68"/>
      <c r="AB121" s="68"/>
      <c r="AC121" s="68"/>
      <c r="AD121" s="68"/>
    </row>
    <row r="122" spans="2:30" ht="14.25" customHeight="1" x14ac:dyDescent="0.25">
      <c r="B122" s="70">
        <v>143283839</v>
      </c>
      <c r="C122" s="17">
        <v>0</v>
      </c>
      <c r="D122" s="18">
        <f t="shared" si="0"/>
        <v>0</v>
      </c>
      <c r="E122" s="18">
        <v>0.99999999999999967</v>
      </c>
      <c r="F122" s="19" t="str">
        <f t="shared" si="1"/>
        <v>C</v>
      </c>
      <c r="G122" s="19" t="s">
        <v>114</v>
      </c>
      <c r="H122" s="19" t="b">
        <f t="shared" si="2"/>
        <v>0</v>
      </c>
      <c r="I122" s="19" t="str">
        <f>IFERROR(VLOOKUP(B122,'xyz - Жирнова'!A:K,11,0),"Z")</f>
        <v>Z</v>
      </c>
      <c r="J122" s="19" t="str">
        <f t="shared" si="3"/>
        <v>CZ</v>
      </c>
      <c r="L122" s="66"/>
      <c r="M122" s="66"/>
      <c r="N122" s="66"/>
      <c r="O122" s="66"/>
      <c r="P122" s="66"/>
      <c r="Q122" s="52"/>
      <c r="R122" s="52"/>
      <c r="S122" s="68"/>
      <c r="T122" s="68"/>
      <c r="V122" s="66"/>
      <c r="W122" s="53"/>
      <c r="X122" s="67"/>
      <c r="Y122" s="67"/>
      <c r="Z122" s="68"/>
      <c r="AA122" s="68"/>
      <c r="AB122" s="68"/>
      <c r="AC122" s="68"/>
      <c r="AD122" s="68"/>
    </row>
    <row r="123" spans="2:30" ht="14.25" customHeight="1" x14ac:dyDescent="0.25">
      <c r="B123" s="70">
        <v>12695896</v>
      </c>
      <c r="C123" s="17">
        <v>0</v>
      </c>
      <c r="D123" s="18">
        <f t="shared" si="0"/>
        <v>0</v>
      </c>
      <c r="E123" s="18">
        <v>0.99999999999999967</v>
      </c>
      <c r="F123" s="19" t="str">
        <f t="shared" si="1"/>
        <v>C</v>
      </c>
      <c r="G123" s="19" t="s">
        <v>114</v>
      </c>
      <c r="H123" s="19" t="b">
        <f t="shared" si="2"/>
        <v>0</v>
      </c>
      <c r="I123" s="19" t="str">
        <f>IFERROR(VLOOKUP(B123,'xyz - Жирнова'!A:K,11,0),"Z")</f>
        <v>Z</v>
      </c>
      <c r="J123" s="19" t="str">
        <f t="shared" si="3"/>
        <v>CZ</v>
      </c>
      <c r="L123" s="66"/>
      <c r="M123" s="66"/>
      <c r="N123" s="66"/>
      <c r="O123" s="66"/>
      <c r="P123" s="66"/>
      <c r="Q123" s="52"/>
      <c r="R123" s="52"/>
      <c r="S123" s="68"/>
      <c r="T123" s="68"/>
      <c r="V123" s="66"/>
      <c r="W123" s="53"/>
      <c r="X123" s="67"/>
      <c r="Y123" s="67"/>
      <c r="Z123" s="68"/>
      <c r="AA123" s="68"/>
      <c r="AB123" s="68"/>
      <c r="AC123" s="68"/>
      <c r="AD123" s="68"/>
    </row>
    <row r="124" spans="2:30" ht="14.25" customHeight="1" x14ac:dyDescent="0.25">
      <c r="B124" s="70">
        <v>16783993</v>
      </c>
      <c r="C124" s="17">
        <v>0</v>
      </c>
      <c r="D124" s="18">
        <f t="shared" si="0"/>
        <v>0</v>
      </c>
      <c r="E124" s="18">
        <v>0.99999999999999967</v>
      </c>
      <c r="F124" s="19" t="str">
        <f t="shared" si="1"/>
        <v>C</v>
      </c>
      <c r="G124" s="19" t="s">
        <v>114</v>
      </c>
      <c r="H124" s="19" t="b">
        <f t="shared" si="2"/>
        <v>0</v>
      </c>
      <c r="I124" s="19" t="str">
        <f>IFERROR(VLOOKUP(B124,'xyz - Жирнова'!A:K,11,0),"Z")</f>
        <v>Z</v>
      </c>
      <c r="J124" s="19" t="str">
        <f t="shared" si="3"/>
        <v>CZ</v>
      </c>
      <c r="L124" s="66"/>
      <c r="M124" s="66"/>
      <c r="N124" s="66"/>
      <c r="O124" s="66"/>
      <c r="P124" s="66"/>
      <c r="Q124" s="52"/>
      <c r="R124" s="52"/>
      <c r="S124" s="68"/>
      <c r="T124" s="68"/>
      <c r="V124" s="66"/>
      <c r="W124" s="53"/>
      <c r="X124" s="67"/>
      <c r="Y124" s="67"/>
      <c r="Z124" s="68"/>
      <c r="AA124" s="68"/>
      <c r="AB124" s="68"/>
      <c r="AC124" s="68"/>
      <c r="AD124" s="68"/>
    </row>
    <row r="125" spans="2:30" ht="14.25" customHeight="1" x14ac:dyDescent="0.25">
      <c r="B125" s="70">
        <v>12695897</v>
      </c>
      <c r="C125" s="17">
        <v>0</v>
      </c>
      <c r="D125" s="18">
        <f t="shared" si="0"/>
        <v>0</v>
      </c>
      <c r="E125" s="18">
        <v>0.99999999999999967</v>
      </c>
      <c r="F125" s="19" t="str">
        <f t="shared" si="1"/>
        <v>C</v>
      </c>
      <c r="G125" s="19" t="s">
        <v>114</v>
      </c>
      <c r="H125" s="19" t="b">
        <f t="shared" si="2"/>
        <v>0</v>
      </c>
      <c r="I125" s="19" t="str">
        <f>IFERROR(VLOOKUP(B125,'xyz - Жирнова'!A:K,11,0),"Z")</f>
        <v>Z</v>
      </c>
      <c r="J125" s="19" t="str">
        <f t="shared" si="3"/>
        <v>CZ</v>
      </c>
      <c r="L125" s="66"/>
      <c r="M125" s="66"/>
      <c r="N125" s="66"/>
      <c r="O125" s="66"/>
      <c r="P125" s="66"/>
      <c r="Q125" s="52"/>
      <c r="R125" s="52"/>
      <c r="S125" s="68"/>
      <c r="T125" s="68"/>
      <c r="V125" s="66"/>
      <c r="W125" s="53"/>
      <c r="X125" s="67"/>
      <c r="Y125" s="67"/>
      <c r="Z125" s="68"/>
      <c r="AA125" s="68"/>
      <c r="AB125" s="68"/>
      <c r="AC125" s="68"/>
      <c r="AD125" s="68"/>
    </row>
    <row r="126" spans="2:30" ht="14.25" customHeight="1" x14ac:dyDescent="0.25">
      <c r="B126" s="70">
        <v>266293136</v>
      </c>
      <c r="C126" s="17">
        <v>0</v>
      </c>
      <c r="D126" s="18">
        <f t="shared" si="0"/>
        <v>0</v>
      </c>
      <c r="E126" s="18">
        <v>0.99999999999999967</v>
      </c>
      <c r="F126" s="19" t="str">
        <f t="shared" si="1"/>
        <v>C</v>
      </c>
      <c r="G126" s="19" t="s">
        <v>114</v>
      </c>
      <c r="H126" s="19" t="b">
        <f t="shared" si="2"/>
        <v>0</v>
      </c>
      <c r="I126" s="19" t="str">
        <f>IFERROR(VLOOKUP(B126,'xyz - Жирнова'!A:K,11,0),"Z")</f>
        <v>Z</v>
      </c>
      <c r="J126" s="19" t="str">
        <f t="shared" si="3"/>
        <v>CZ</v>
      </c>
      <c r="L126" s="66"/>
      <c r="M126" s="66"/>
      <c r="N126" s="66"/>
      <c r="O126" s="66"/>
      <c r="P126" s="66"/>
      <c r="Q126" s="52"/>
      <c r="R126" s="52"/>
      <c r="S126" s="68"/>
      <c r="T126" s="68"/>
      <c r="V126" s="66"/>
      <c r="W126" s="53"/>
      <c r="X126" s="67"/>
      <c r="Y126" s="67"/>
      <c r="Z126" s="68"/>
      <c r="AA126" s="68"/>
      <c r="AB126" s="68"/>
      <c r="AC126" s="68"/>
      <c r="AD126" s="68"/>
    </row>
    <row r="127" spans="2:30" ht="14.25" customHeight="1" x14ac:dyDescent="0.25">
      <c r="B127" s="70">
        <v>17831503</v>
      </c>
      <c r="C127" s="17">
        <v>0</v>
      </c>
      <c r="D127" s="18">
        <f t="shared" si="0"/>
        <v>0</v>
      </c>
      <c r="E127" s="18">
        <v>0.99999999999999967</v>
      </c>
      <c r="F127" s="19" t="str">
        <f t="shared" si="1"/>
        <v>C</v>
      </c>
      <c r="G127" s="19" t="s">
        <v>60</v>
      </c>
      <c r="H127" s="19" t="b">
        <f t="shared" si="2"/>
        <v>1</v>
      </c>
      <c r="I127" s="19" t="str">
        <f>IFERROR(VLOOKUP(B127,'xyz - Жирнова'!A:K,11,0),"Z")</f>
        <v>Z</v>
      </c>
      <c r="J127" s="19" t="str">
        <f t="shared" si="3"/>
        <v>CZ</v>
      </c>
      <c r="L127" s="66"/>
      <c r="M127" s="66"/>
      <c r="N127" s="66"/>
      <c r="O127" s="66"/>
      <c r="P127" s="66"/>
      <c r="Q127" s="52"/>
      <c r="R127" s="52"/>
      <c r="S127" s="68"/>
      <c r="T127" s="68"/>
      <c r="V127" s="66"/>
      <c r="W127" s="53"/>
      <c r="X127" s="67"/>
      <c r="Y127" s="67"/>
      <c r="Z127" s="68"/>
      <c r="AA127" s="68"/>
      <c r="AB127" s="68"/>
      <c r="AC127" s="68"/>
      <c r="AD127" s="68"/>
    </row>
    <row r="128" spans="2:30" ht="14.25" customHeight="1" x14ac:dyDescent="0.25">
      <c r="B128" s="70">
        <v>144476241</v>
      </c>
      <c r="C128" s="17">
        <v>0</v>
      </c>
      <c r="D128" s="18">
        <f t="shared" si="0"/>
        <v>0</v>
      </c>
      <c r="E128" s="18">
        <v>0.99999999999999967</v>
      </c>
      <c r="F128" s="19" t="str">
        <f t="shared" si="1"/>
        <v>C</v>
      </c>
      <c r="G128" s="19" t="s">
        <v>114</v>
      </c>
      <c r="H128" s="19" t="b">
        <f t="shared" si="2"/>
        <v>0</v>
      </c>
      <c r="I128" s="19" t="str">
        <f>IFERROR(VLOOKUP(B128,'xyz - Жирнова'!A:K,11,0),"Z")</f>
        <v>Z</v>
      </c>
      <c r="J128" s="19" t="str">
        <f t="shared" si="3"/>
        <v>CZ</v>
      </c>
      <c r="L128" s="66"/>
      <c r="M128" s="66"/>
      <c r="N128" s="66"/>
      <c r="O128" s="66"/>
      <c r="P128" s="66"/>
      <c r="Q128" s="52"/>
      <c r="R128" s="52"/>
      <c r="S128" s="68"/>
      <c r="T128" s="68"/>
      <c r="V128" s="66"/>
      <c r="W128" s="53"/>
      <c r="X128" s="67"/>
      <c r="Y128" s="67"/>
      <c r="Z128" s="68"/>
      <c r="AA128" s="68"/>
      <c r="AB128" s="68"/>
      <c r="AC128" s="68"/>
      <c r="AD128" s="68"/>
    </row>
    <row r="129" spans="2:30" ht="14.25" customHeight="1" x14ac:dyDescent="0.25">
      <c r="B129" s="70">
        <v>12887233</v>
      </c>
      <c r="C129" s="17">
        <v>0</v>
      </c>
      <c r="D129" s="18">
        <f t="shared" si="0"/>
        <v>0</v>
      </c>
      <c r="E129" s="18">
        <v>0.99999999999999967</v>
      </c>
      <c r="F129" s="19" t="str">
        <f t="shared" si="1"/>
        <v>C</v>
      </c>
      <c r="G129" s="19">
        <v>0</v>
      </c>
      <c r="H129" s="19" t="b">
        <f t="shared" si="2"/>
        <v>0</v>
      </c>
      <c r="I129" s="19" t="str">
        <f>IFERROR(VLOOKUP(B129,'xyz - Жирнова'!A:K,11,0),"Z")</f>
        <v>Z</v>
      </c>
      <c r="J129" s="19" t="str">
        <f t="shared" si="3"/>
        <v>CZ</v>
      </c>
      <c r="L129" s="66"/>
      <c r="M129" s="66"/>
      <c r="N129" s="66"/>
      <c r="O129" s="66"/>
      <c r="P129" s="66"/>
      <c r="Q129" s="52"/>
      <c r="R129" s="52"/>
      <c r="S129" s="68"/>
      <c r="T129" s="68"/>
      <c r="V129" s="66"/>
      <c r="W129" s="53"/>
      <c r="X129" s="67"/>
      <c r="Y129" s="67"/>
      <c r="Z129" s="68"/>
      <c r="AA129" s="68"/>
      <c r="AB129" s="68"/>
      <c r="AC129" s="68"/>
      <c r="AD129" s="68"/>
    </row>
    <row r="130" spans="2:30" ht="14.25" customHeight="1" x14ac:dyDescent="0.25">
      <c r="B130" s="70">
        <v>18987385</v>
      </c>
      <c r="C130" s="17">
        <v>0</v>
      </c>
      <c r="D130" s="18">
        <f t="shared" si="0"/>
        <v>0</v>
      </c>
      <c r="E130" s="18">
        <v>0.99999999999999967</v>
      </c>
      <c r="F130" s="19" t="str">
        <f t="shared" si="1"/>
        <v>C</v>
      </c>
      <c r="G130" s="19" t="s">
        <v>114</v>
      </c>
      <c r="H130" s="19" t="b">
        <f t="shared" si="2"/>
        <v>0</v>
      </c>
      <c r="I130" s="19" t="str">
        <f>IFERROR(VLOOKUP(B130,'xyz - Жирнова'!A:K,11,0),"Z")</f>
        <v>Z</v>
      </c>
      <c r="J130" s="19" t="str">
        <f t="shared" si="3"/>
        <v>CZ</v>
      </c>
      <c r="L130" s="66"/>
      <c r="M130" s="66"/>
      <c r="N130" s="66"/>
      <c r="O130" s="66"/>
      <c r="P130" s="66"/>
      <c r="Q130" s="52"/>
      <c r="R130" s="52"/>
      <c r="S130" s="68"/>
      <c r="T130" s="68"/>
      <c r="V130" s="66"/>
      <c r="W130" s="53"/>
      <c r="X130" s="67"/>
      <c r="Y130" s="67"/>
      <c r="Z130" s="68"/>
      <c r="AA130" s="68"/>
      <c r="AB130" s="68"/>
      <c r="AC130" s="68"/>
      <c r="AD130" s="68"/>
    </row>
    <row r="131" spans="2:30" ht="14.25" customHeight="1" x14ac:dyDescent="0.25">
      <c r="B131" s="70">
        <v>18944178</v>
      </c>
      <c r="C131" s="17">
        <v>0</v>
      </c>
      <c r="D131" s="18">
        <f t="shared" si="0"/>
        <v>0</v>
      </c>
      <c r="E131" s="18">
        <v>0.99999999999999967</v>
      </c>
      <c r="F131" s="19" t="str">
        <f t="shared" si="1"/>
        <v>C</v>
      </c>
      <c r="G131" s="19">
        <v>0</v>
      </c>
      <c r="H131" s="19" t="b">
        <f t="shared" si="2"/>
        <v>0</v>
      </c>
      <c r="I131" s="19" t="str">
        <f>IFERROR(VLOOKUP(B131,'xyz - Жирнова'!A:K,11,0),"Z")</f>
        <v>Z</v>
      </c>
      <c r="J131" s="19" t="str">
        <f t="shared" si="3"/>
        <v>CZ</v>
      </c>
      <c r="L131" s="66"/>
      <c r="M131" s="66"/>
      <c r="N131" s="66"/>
      <c r="O131" s="66"/>
      <c r="P131" s="66"/>
      <c r="Q131" s="52"/>
      <c r="R131" s="52"/>
      <c r="S131" s="68"/>
      <c r="T131" s="68"/>
      <c r="V131" s="66"/>
      <c r="W131" s="53"/>
      <c r="X131" s="67"/>
      <c r="Y131" s="67"/>
      <c r="Z131" s="68"/>
      <c r="AA131" s="68"/>
      <c r="AB131" s="68"/>
      <c r="AC131" s="68"/>
      <c r="AD131" s="68"/>
    </row>
    <row r="132" spans="2:30" ht="14.25" customHeight="1" x14ac:dyDescent="0.25">
      <c r="B132" s="70">
        <v>49857696</v>
      </c>
      <c r="C132" s="17">
        <v>0</v>
      </c>
      <c r="D132" s="18">
        <f t="shared" si="0"/>
        <v>0</v>
      </c>
      <c r="E132" s="18">
        <v>0.99999999999999967</v>
      </c>
      <c r="F132" s="19" t="str">
        <f t="shared" si="1"/>
        <v>C</v>
      </c>
      <c r="G132" s="19" t="s">
        <v>114</v>
      </c>
      <c r="H132" s="19" t="b">
        <f t="shared" si="2"/>
        <v>0</v>
      </c>
      <c r="I132" s="19" t="str">
        <f>IFERROR(VLOOKUP(B132,'xyz - Жирнова'!A:K,11,0),"Z")</f>
        <v>Z</v>
      </c>
      <c r="J132" s="19" t="str">
        <f t="shared" si="3"/>
        <v>CZ</v>
      </c>
      <c r="L132" s="66"/>
      <c r="M132" s="66"/>
      <c r="N132" s="66"/>
      <c r="O132" s="66"/>
      <c r="P132" s="66"/>
      <c r="Q132" s="52"/>
      <c r="R132" s="52"/>
      <c r="S132" s="68"/>
      <c r="T132" s="68"/>
      <c r="V132" s="66"/>
      <c r="W132" s="53"/>
      <c r="X132" s="67"/>
      <c r="Y132" s="67"/>
      <c r="Z132" s="68"/>
      <c r="AA132" s="68"/>
      <c r="AB132" s="68"/>
      <c r="AC132" s="68"/>
      <c r="AD132" s="68"/>
    </row>
    <row r="133" spans="2:30" ht="14.25" customHeight="1" x14ac:dyDescent="0.25">
      <c r="B133" s="71">
        <v>271247653</v>
      </c>
      <c r="C133" s="17">
        <v>0</v>
      </c>
      <c r="D133" s="18">
        <f t="shared" si="0"/>
        <v>0</v>
      </c>
      <c r="E133" s="18">
        <v>0.99999999999999967</v>
      </c>
      <c r="F133" s="19" t="str">
        <f t="shared" si="1"/>
        <v>C</v>
      </c>
      <c r="G133" s="19" t="s">
        <v>114</v>
      </c>
      <c r="H133" s="19" t="b">
        <f t="shared" si="2"/>
        <v>0</v>
      </c>
      <c r="I133" s="19" t="str">
        <f>IFERROR(VLOOKUP(B133,'xyz - Жирнова'!A:K,11,0),"Z")</f>
        <v>Z</v>
      </c>
      <c r="J133" s="19" t="str">
        <f t="shared" si="3"/>
        <v>CZ</v>
      </c>
      <c r="L133" s="66"/>
      <c r="M133" s="66"/>
      <c r="N133" s="66"/>
      <c r="O133" s="66"/>
      <c r="P133" s="66"/>
      <c r="Q133" s="52"/>
      <c r="R133" s="52"/>
      <c r="S133" s="68"/>
      <c r="T133" s="68"/>
      <c r="V133" s="69"/>
      <c r="W133" s="53"/>
      <c r="X133" s="67"/>
      <c r="Y133" s="67"/>
      <c r="Z133" s="68"/>
      <c r="AA133" s="68"/>
      <c r="AB133" s="68"/>
      <c r="AC133" s="68"/>
      <c r="AD133" s="68"/>
    </row>
    <row r="134" spans="2:30" ht="14.25" customHeight="1" x14ac:dyDescent="0.25">
      <c r="B134" s="71">
        <v>271247651</v>
      </c>
      <c r="C134" s="17">
        <v>0</v>
      </c>
      <c r="D134" s="18">
        <f t="shared" si="0"/>
        <v>0</v>
      </c>
      <c r="E134" s="18">
        <v>0.99999999999999967</v>
      </c>
      <c r="F134" s="19" t="str">
        <f t="shared" si="1"/>
        <v>C</v>
      </c>
      <c r="G134" s="19" t="s">
        <v>114</v>
      </c>
      <c r="H134" s="19" t="b">
        <f t="shared" si="2"/>
        <v>0</v>
      </c>
      <c r="I134" s="19" t="str">
        <f>IFERROR(VLOOKUP(B134,'xyz - Жирнова'!A:K,11,0),"Z")</f>
        <v>Z</v>
      </c>
      <c r="J134" s="19" t="str">
        <f t="shared" si="3"/>
        <v>CZ</v>
      </c>
      <c r="L134" s="66"/>
      <c r="M134" s="66"/>
      <c r="N134" s="66"/>
      <c r="O134" s="66"/>
      <c r="P134" s="66"/>
      <c r="Q134" s="52"/>
      <c r="R134" s="52"/>
      <c r="S134" s="68"/>
      <c r="T134" s="68"/>
      <c r="V134" s="69"/>
      <c r="W134" s="53"/>
      <c r="X134" s="67"/>
      <c r="Y134" s="67"/>
      <c r="Z134" s="68"/>
      <c r="AA134" s="68"/>
      <c r="AB134" s="68"/>
      <c r="AC134" s="68"/>
      <c r="AD134" s="68"/>
    </row>
    <row r="135" spans="2:30" ht="14.25" customHeight="1" x14ac:dyDescent="0.25">
      <c r="B135" s="71">
        <v>272510206</v>
      </c>
      <c r="C135" s="17">
        <v>0</v>
      </c>
      <c r="D135" s="18">
        <f t="shared" si="0"/>
        <v>0</v>
      </c>
      <c r="E135" s="18">
        <v>0.99999999999999967</v>
      </c>
      <c r="F135" s="19" t="str">
        <f t="shared" si="1"/>
        <v>C</v>
      </c>
      <c r="G135" s="19" t="s">
        <v>60</v>
      </c>
      <c r="H135" s="19" t="b">
        <f t="shared" si="2"/>
        <v>1</v>
      </c>
      <c r="I135" s="19" t="str">
        <f>IFERROR(VLOOKUP(B135,'xyz - Жирнова'!A:K,11,0),"Z")</f>
        <v>Z</v>
      </c>
      <c r="J135" s="19" t="str">
        <f t="shared" si="3"/>
        <v>CZ</v>
      </c>
      <c r="L135" s="66"/>
      <c r="M135" s="66"/>
      <c r="N135" s="66"/>
      <c r="O135" s="66"/>
      <c r="P135" s="66"/>
      <c r="Q135" s="52"/>
      <c r="R135" s="52"/>
      <c r="S135" s="68"/>
      <c r="T135" s="68"/>
      <c r="V135" s="69"/>
      <c r="W135" s="53"/>
      <c r="X135" s="67"/>
      <c r="Y135" s="67"/>
      <c r="Z135" s="68"/>
      <c r="AA135" s="68"/>
      <c r="AB135" s="68"/>
      <c r="AC135" s="68"/>
      <c r="AD135" s="68"/>
    </row>
    <row r="136" spans="2:30" ht="14.25" customHeight="1" x14ac:dyDescent="0.25">
      <c r="B136" s="71">
        <v>272510207</v>
      </c>
      <c r="C136" s="17">
        <v>0</v>
      </c>
      <c r="D136" s="18">
        <f t="shared" si="0"/>
        <v>0</v>
      </c>
      <c r="E136" s="18">
        <v>0.99999999999999967</v>
      </c>
      <c r="F136" s="19" t="str">
        <f t="shared" si="1"/>
        <v>C</v>
      </c>
      <c r="G136" s="19" t="s">
        <v>60</v>
      </c>
      <c r="H136" s="19" t="b">
        <f t="shared" si="2"/>
        <v>1</v>
      </c>
      <c r="I136" s="19" t="str">
        <f>IFERROR(VLOOKUP(B136,'xyz - Жирнова'!A:K,11,0),"Z")</f>
        <v>Z</v>
      </c>
      <c r="J136" s="19" t="str">
        <f t="shared" si="3"/>
        <v>CZ</v>
      </c>
      <c r="L136" s="66"/>
      <c r="M136" s="66"/>
      <c r="N136" s="66"/>
      <c r="O136" s="66"/>
      <c r="P136" s="66"/>
      <c r="Q136" s="52"/>
      <c r="R136" s="52"/>
      <c r="S136" s="68"/>
      <c r="T136" s="68"/>
      <c r="V136" s="69"/>
      <c r="W136" s="53"/>
      <c r="X136" s="67"/>
      <c r="Y136" s="67"/>
      <c r="Z136" s="68"/>
      <c r="AA136" s="68"/>
      <c r="AB136" s="68"/>
      <c r="AC136" s="68"/>
      <c r="AD136" s="68"/>
    </row>
    <row r="137" spans="2:30" ht="14.25" customHeight="1" x14ac:dyDescent="0.25">
      <c r="B137" s="71">
        <v>271247649</v>
      </c>
      <c r="C137" s="17">
        <v>0</v>
      </c>
      <c r="D137" s="18">
        <f t="shared" si="0"/>
        <v>0</v>
      </c>
      <c r="E137" s="18">
        <v>0.99999999999999967</v>
      </c>
      <c r="F137" s="19" t="str">
        <f t="shared" si="1"/>
        <v>C</v>
      </c>
      <c r="G137" s="19" t="s">
        <v>114</v>
      </c>
      <c r="H137" s="19" t="b">
        <f t="shared" si="2"/>
        <v>0</v>
      </c>
      <c r="I137" s="19" t="str">
        <f>IFERROR(VLOOKUP(B137,'xyz - Жирнова'!A:K,11,0),"Z")</f>
        <v>Z</v>
      </c>
      <c r="J137" s="19" t="str">
        <f t="shared" si="3"/>
        <v>CZ</v>
      </c>
      <c r="L137" s="66"/>
      <c r="M137" s="66"/>
      <c r="N137" s="66"/>
      <c r="O137" s="66"/>
      <c r="P137" s="66"/>
      <c r="Q137" s="52"/>
      <c r="R137" s="52"/>
      <c r="S137" s="68"/>
      <c r="T137" s="68"/>
      <c r="V137" s="69"/>
      <c r="W137" s="53"/>
      <c r="X137" s="67"/>
      <c r="Y137" s="67"/>
      <c r="Z137" s="68"/>
      <c r="AA137" s="68"/>
      <c r="AB137" s="68"/>
      <c r="AC137" s="68"/>
      <c r="AD137" s="68"/>
    </row>
    <row r="138" spans="2:30" ht="14.25" customHeight="1" x14ac:dyDescent="0.25">
      <c r="B138" s="71">
        <v>272510210</v>
      </c>
      <c r="C138" s="17">
        <v>0</v>
      </c>
      <c r="D138" s="18">
        <f t="shared" si="0"/>
        <v>0</v>
      </c>
      <c r="E138" s="18">
        <v>0.99999999999999967</v>
      </c>
      <c r="F138" s="19" t="str">
        <f t="shared" si="1"/>
        <v>C</v>
      </c>
      <c r="G138" s="19" t="s">
        <v>114</v>
      </c>
      <c r="H138" s="19" t="b">
        <f t="shared" si="2"/>
        <v>0</v>
      </c>
      <c r="I138" s="19" t="str">
        <f>IFERROR(VLOOKUP(B138,'xyz - Жирнова'!A:K,11,0),"Z")</f>
        <v>Z</v>
      </c>
      <c r="J138" s="19" t="str">
        <f t="shared" si="3"/>
        <v>CZ</v>
      </c>
      <c r="L138" s="66"/>
      <c r="M138" s="66"/>
      <c r="N138" s="66"/>
      <c r="O138" s="66"/>
      <c r="P138" s="66"/>
      <c r="Q138" s="52"/>
      <c r="R138" s="52"/>
      <c r="S138" s="68"/>
      <c r="T138" s="68"/>
      <c r="V138" s="69"/>
      <c r="W138" s="53"/>
      <c r="X138" s="67"/>
      <c r="Y138" s="67"/>
      <c r="Z138" s="68"/>
      <c r="AA138" s="68"/>
      <c r="AB138" s="68"/>
      <c r="AC138" s="68"/>
      <c r="AD138" s="68"/>
    </row>
    <row r="139" spans="2:30" ht="14.25" customHeight="1" x14ac:dyDescent="0.25">
      <c r="B139" s="71">
        <v>306858584</v>
      </c>
      <c r="C139" s="17">
        <v>0</v>
      </c>
      <c r="D139" s="18">
        <f t="shared" si="0"/>
        <v>0</v>
      </c>
      <c r="E139" s="18">
        <v>0.99999999999999967</v>
      </c>
      <c r="F139" s="19" t="str">
        <f t="shared" si="1"/>
        <v>C</v>
      </c>
      <c r="G139" s="19" t="s">
        <v>114</v>
      </c>
      <c r="H139" s="19" t="b">
        <f t="shared" si="2"/>
        <v>0</v>
      </c>
      <c r="I139" s="19" t="str">
        <f>IFERROR(VLOOKUP(B139,'xyz - Жирнова'!A:K,11,0),"Z")</f>
        <v>Z</v>
      </c>
      <c r="J139" s="19" t="str">
        <f t="shared" si="3"/>
        <v>CZ</v>
      </c>
      <c r="L139" s="66"/>
      <c r="M139" s="66"/>
      <c r="N139" s="66"/>
      <c r="O139" s="66"/>
      <c r="P139" s="66"/>
      <c r="Q139" s="52"/>
      <c r="R139" s="52"/>
      <c r="S139" s="68"/>
      <c r="T139" s="68"/>
      <c r="V139" s="69"/>
      <c r="W139" s="53"/>
      <c r="X139" s="67"/>
      <c r="Y139" s="67"/>
      <c r="Z139" s="68"/>
      <c r="AA139" s="68"/>
      <c r="AB139" s="68"/>
      <c r="AC139" s="68"/>
      <c r="AD139" s="68"/>
    </row>
    <row r="140" spans="2:30" ht="14.25" customHeight="1" x14ac:dyDescent="0.25">
      <c r="B140" s="70">
        <v>72634225</v>
      </c>
      <c r="C140" s="17">
        <v>0</v>
      </c>
      <c r="D140" s="18">
        <f t="shared" si="0"/>
        <v>0</v>
      </c>
      <c r="E140" s="18">
        <v>0.99999999999999967</v>
      </c>
      <c r="F140" s="19" t="str">
        <f t="shared" si="1"/>
        <v>C</v>
      </c>
      <c r="G140" s="19">
        <v>0</v>
      </c>
      <c r="H140" s="19" t="b">
        <f t="shared" si="2"/>
        <v>0</v>
      </c>
      <c r="I140" s="19" t="str">
        <f>IFERROR(VLOOKUP(B140,'xyz - Жирнова'!A:K,11,0),"Z")</f>
        <v>Z</v>
      </c>
      <c r="J140" s="19" t="str">
        <f t="shared" si="3"/>
        <v>CZ</v>
      </c>
      <c r="L140" s="66"/>
      <c r="M140" s="66"/>
      <c r="N140" s="66"/>
      <c r="O140" s="66"/>
      <c r="P140" s="66"/>
      <c r="Q140" s="52"/>
      <c r="R140" s="52"/>
      <c r="S140" s="68"/>
      <c r="T140" s="68"/>
      <c r="V140" s="66"/>
      <c r="W140" s="53"/>
      <c r="X140" s="67"/>
      <c r="Y140" s="67"/>
      <c r="Z140" s="68"/>
      <c r="AA140" s="68"/>
      <c r="AB140" s="68"/>
      <c r="AC140" s="68"/>
      <c r="AD140" s="68"/>
    </row>
    <row r="141" spans="2:30" ht="14.25" customHeight="1" x14ac:dyDescent="0.25">
      <c r="B141" s="70">
        <v>18838046</v>
      </c>
      <c r="C141" s="17">
        <v>0</v>
      </c>
      <c r="D141" s="18">
        <f t="shared" si="0"/>
        <v>0</v>
      </c>
      <c r="E141" s="18">
        <v>0.99999999999999967</v>
      </c>
      <c r="F141" s="19" t="str">
        <f t="shared" si="1"/>
        <v>C</v>
      </c>
      <c r="G141" s="19" t="s">
        <v>114</v>
      </c>
      <c r="H141" s="19" t="b">
        <f t="shared" si="2"/>
        <v>0</v>
      </c>
      <c r="I141" s="19" t="str">
        <f>IFERROR(VLOOKUP(B141,'xyz - Жирнова'!A:K,11,0),"Z")</f>
        <v>Z</v>
      </c>
      <c r="J141" s="19" t="str">
        <f t="shared" si="3"/>
        <v>CZ</v>
      </c>
      <c r="L141" s="66"/>
      <c r="M141" s="66"/>
      <c r="N141" s="66"/>
      <c r="O141" s="66"/>
      <c r="P141" s="66"/>
      <c r="Q141" s="52"/>
      <c r="R141" s="52"/>
      <c r="S141" s="68"/>
      <c r="T141" s="68"/>
      <c r="V141" s="66"/>
      <c r="W141" s="53"/>
      <c r="X141" s="67"/>
      <c r="Y141" s="67"/>
      <c r="Z141" s="68"/>
      <c r="AA141" s="68"/>
      <c r="AB141" s="68"/>
      <c r="AC141" s="68"/>
      <c r="AD141" s="68"/>
    </row>
    <row r="142" spans="2:30" ht="14.25" customHeight="1" x14ac:dyDescent="0.25">
      <c r="B142" s="70">
        <v>72634226</v>
      </c>
      <c r="C142" s="17">
        <v>0</v>
      </c>
      <c r="D142" s="18">
        <f t="shared" si="0"/>
        <v>0</v>
      </c>
      <c r="E142" s="18">
        <v>0.99999999999999967</v>
      </c>
      <c r="F142" s="19" t="str">
        <f t="shared" si="1"/>
        <v>C</v>
      </c>
      <c r="G142" s="19" t="s">
        <v>60</v>
      </c>
      <c r="H142" s="19" t="b">
        <f t="shared" si="2"/>
        <v>1</v>
      </c>
      <c r="I142" s="19" t="str">
        <f>IFERROR(VLOOKUP(B142,'xyz - Жирнова'!A:K,11,0),"Z")</f>
        <v>Z</v>
      </c>
      <c r="J142" s="19" t="str">
        <f t="shared" si="3"/>
        <v>CZ</v>
      </c>
      <c r="L142" s="66"/>
      <c r="M142" s="66"/>
      <c r="N142" s="66"/>
      <c r="O142" s="66"/>
      <c r="P142" s="66"/>
      <c r="Q142" s="52"/>
      <c r="R142" s="52"/>
      <c r="S142" s="68"/>
      <c r="T142" s="68"/>
      <c r="V142" s="66"/>
      <c r="W142" s="53"/>
      <c r="X142" s="67"/>
      <c r="Y142" s="67"/>
      <c r="Z142" s="68"/>
      <c r="AA142" s="68"/>
      <c r="AB142" s="68"/>
      <c r="AC142" s="68"/>
      <c r="AD142" s="68"/>
    </row>
    <row r="143" spans="2:30" ht="14.25" customHeight="1" x14ac:dyDescent="0.25">
      <c r="B143" s="71">
        <v>18838045</v>
      </c>
      <c r="C143" s="17">
        <v>0</v>
      </c>
      <c r="D143" s="18">
        <f t="shared" si="0"/>
        <v>0</v>
      </c>
      <c r="E143" s="18">
        <v>0.99999999999999967</v>
      </c>
      <c r="F143" s="19" t="str">
        <f t="shared" si="1"/>
        <v>C</v>
      </c>
      <c r="G143" s="19">
        <v>0</v>
      </c>
      <c r="H143" s="19" t="b">
        <f t="shared" si="2"/>
        <v>0</v>
      </c>
      <c r="I143" s="19" t="str">
        <f>IFERROR(VLOOKUP(B143,'xyz - Жирнова'!A:K,11,0),"Z")</f>
        <v>Z</v>
      </c>
      <c r="J143" s="19" t="str">
        <f t="shared" si="3"/>
        <v>CZ</v>
      </c>
      <c r="L143" s="66"/>
      <c r="M143" s="66"/>
      <c r="N143" s="66"/>
      <c r="O143" s="66"/>
      <c r="P143" s="66"/>
      <c r="Q143" s="52"/>
      <c r="R143" s="52"/>
      <c r="S143" s="68"/>
      <c r="T143" s="68"/>
      <c r="V143" s="69"/>
      <c r="W143" s="53"/>
      <c r="X143" s="67"/>
      <c r="Y143" s="67"/>
      <c r="Z143" s="68"/>
      <c r="AA143" s="68"/>
      <c r="AB143" s="68"/>
      <c r="AC143" s="68"/>
      <c r="AD143" s="68"/>
    </row>
    <row r="144" spans="2:30" ht="14.25" customHeight="1" x14ac:dyDescent="0.25">
      <c r="B144" s="70">
        <v>18838047</v>
      </c>
      <c r="C144" s="17">
        <v>0</v>
      </c>
      <c r="D144" s="18">
        <f t="shared" si="0"/>
        <v>0</v>
      </c>
      <c r="E144" s="18">
        <v>0.99999999999999967</v>
      </c>
      <c r="F144" s="19" t="str">
        <f t="shared" si="1"/>
        <v>C</v>
      </c>
      <c r="G144" s="19" t="s">
        <v>114</v>
      </c>
      <c r="H144" s="19" t="b">
        <f t="shared" si="2"/>
        <v>0</v>
      </c>
      <c r="I144" s="19" t="str">
        <f>IFERROR(VLOOKUP(B144,'xyz - Жирнова'!A:K,11,0),"Z")</f>
        <v>Z</v>
      </c>
      <c r="J144" s="19" t="str">
        <f t="shared" si="3"/>
        <v>CZ</v>
      </c>
      <c r="L144" s="66"/>
      <c r="M144" s="66"/>
      <c r="N144" s="66"/>
      <c r="O144" s="66"/>
      <c r="P144" s="66"/>
      <c r="Q144" s="52"/>
      <c r="R144" s="52"/>
      <c r="S144" s="68"/>
      <c r="T144" s="68"/>
      <c r="V144" s="66"/>
      <c r="W144" s="53"/>
      <c r="X144" s="67"/>
      <c r="Y144" s="67"/>
      <c r="Z144" s="68"/>
      <c r="AA144" s="68"/>
      <c r="AB144" s="68"/>
      <c r="AC144" s="68"/>
      <c r="AD144" s="68"/>
    </row>
    <row r="145" spans="2:30" ht="14.25" customHeight="1" x14ac:dyDescent="0.25">
      <c r="B145" s="70">
        <v>305249920</v>
      </c>
      <c r="C145" s="17">
        <v>0</v>
      </c>
      <c r="D145" s="18">
        <f t="shared" si="0"/>
        <v>0</v>
      </c>
      <c r="E145" s="18">
        <v>0.99999999999999967</v>
      </c>
      <c r="F145" s="19" t="str">
        <f t="shared" si="1"/>
        <v>C</v>
      </c>
      <c r="G145" s="19">
        <v>0</v>
      </c>
      <c r="H145" s="19" t="b">
        <f t="shared" si="2"/>
        <v>0</v>
      </c>
      <c r="I145" s="19" t="str">
        <f>IFERROR(VLOOKUP(B145,'xyz - Жирнова'!A:K,11,0),"Z")</f>
        <v>Z</v>
      </c>
      <c r="J145" s="19" t="str">
        <f t="shared" si="3"/>
        <v>CZ</v>
      </c>
      <c r="L145" s="66"/>
      <c r="M145" s="66"/>
      <c r="N145" s="66"/>
      <c r="O145" s="66"/>
      <c r="P145" s="66"/>
      <c r="Q145" s="52"/>
      <c r="R145" s="52"/>
      <c r="S145" s="68"/>
      <c r="T145" s="68"/>
      <c r="V145" s="66"/>
      <c r="W145" s="53"/>
      <c r="X145" s="67"/>
      <c r="Y145" s="67"/>
      <c r="Z145" s="68"/>
      <c r="AA145" s="68"/>
      <c r="AB145" s="68"/>
      <c r="AC145" s="68"/>
      <c r="AD145" s="68"/>
    </row>
    <row r="146" spans="2:30" ht="14.25" customHeight="1" x14ac:dyDescent="0.25">
      <c r="B146" s="70">
        <v>305249927</v>
      </c>
      <c r="C146" s="17">
        <v>0</v>
      </c>
      <c r="D146" s="18">
        <f t="shared" si="0"/>
        <v>0</v>
      </c>
      <c r="E146" s="18">
        <v>0.99999999999999967</v>
      </c>
      <c r="F146" s="19" t="str">
        <f t="shared" si="1"/>
        <v>C</v>
      </c>
      <c r="G146" s="19">
        <v>0</v>
      </c>
      <c r="H146" s="19" t="b">
        <f t="shared" si="2"/>
        <v>0</v>
      </c>
      <c r="I146" s="19" t="str">
        <f>IFERROR(VLOOKUP(B146,'xyz - Жирнова'!A:K,11,0),"Z")</f>
        <v>Z</v>
      </c>
      <c r="J146" s="19" t="str">
        <f t="shared" si="3"/>
        <v>CZ</v>
      </c>
      <c r="L146" s="66"/>
      <c r="M146" s="66"/>
      <c r="N146" s="66"/>
      <c r="O146" s="66"/>
      <c r="P146" s="66"/>
      <c r="Q146" s="52"/>
      <c r="R146" s="52"/>
      <c r="S146" s="68"/>
      <c r="T146" s="68"/>
      <c r="V146" s="66"/>
      <c r="W146" s="53"/>
      <c r="X146" s="67"/>
      <c r="Y146" s="67"/>
      <c r="Z146" s="68"/>
      <c r="AA146" s="68"/>
      <c r="AB146" s="68"/>
      <c r="AC146" s="68"/>
      <c r="AD146" s="68"/>
    </row>
    <row r="147" spans="2:30" ht="14.25" customHeight="1" x14ac:dyDescent="0.25">
      <c r="B147" s="70">
        <v>301790427</v>
      </c>
      <c r="C147" s="17">
        <v>0</v>
      </c>
      <c r="D147" s="18">
        <f t="shared" si="0"/>
        <v>0</v>
      </c>
      <c r="E147" s="18">
        <v>0.99999999999999967</v>
      </c>
      <c r="F147" s="19" t="str">
        <f t="shared" si="1"/>
        <v>C</v>
      </c>
      <c r="G147" s="19" t="s">
        <v>114</v>
      </c>
      <c r="H147" s="19" t="b">
        <f t="shared" si="2"/>
        <v>0</v>
      </c>
      <c r="I147" s="19" t="str">
        <f>IFERROR(VLOOKUP(B147,'xyz - Жирнова'!A:K,11,0),"Z")</f>
        <v>Z</v>
      </c>
      <c r="J147" s="19" t="str">
        <f t="shared" si="3"/>
        <v>CZ</v>
      </c>
      <c r="L147" s="66"/>
      <c r="M147" s="66"/>
      <c r="N147" s="66"/>
      <c r="O147" s="66"/>
      <c r="P147" s="66"/>
      <c r="Q147" s="52"/>
      <c r="R147" s="52"/>
      <c r="S147" s="68"/>
      <c r="T147" s="68"/>
      <c r="V147" s="66"/>
      <c r="W147" s="53"/>
      <c r="X147" s="67"/>
      <c r="Y147" s="67"/>
      <c r="Z147" s="68"/>
      <c r="AA147" s="68"/>
      <c r="AB147" s="68"/>
      <c r="AC147" s="68"/>
      <c r="AD147" s="68"/>
    </row>
    <row r="148" spans="2:30" ht="14.25" customHeight="1" x14ac:dyDescent="0.25">
      <c r="B148" s="70">
        <v>15131914</v>
      </c>
      <c r="C148" s="17">
        <v>0</v>
      </c>
      <c r="D148" s="18">
        <f t="shared" si="0"/>
        <v>0</v>
      </c>
      <c r="E148" s="18">
        <v>0.99999999999999967</v>
      </c>
      <c r="F148" s="19" t="str">
        <f t="shared" si="1"/>
        <v>C</v>
      </c>
      <c r="G148" s="19" t="s">
        <v>114</v>
      </c>
      <c r="H148" s="19" t="b">
        <f t="shared" si="2"/>
        <v>0</v>
      </c>
      <c r="I148" s="19" t="str">
        <f>IFERROR(VLOOKUP(B148,'xyz - Жирнова'!A:K,11,0),"Z")</f>
        <v>Z</v>
      </c>
      <c r="J148" s="19" t="str">
        <f t="shared" si="3"/>
        <v>CZ</v>
      </c>
      <c r="L148" s="66"/>
      <c r="M148" s="66"/>
      <c r="N148" s="66"/>
      <c r="O148" s="66"/>
      <c r="P148" s="66"/>
      <c r="Q148" s="52"/>
      <c r="R148" s="52"/>
      <c r="S148" s="68"/>
      <c r="T148" s="68"/>
      <c r="V148" s="66"/>
      <c r="W148" s="53"/>
      <c r="X148" s="67"/>
      <c r="Y148" s="67"/>
      <c r="Z148" s="68"/>
      <c r="AA148" s="68"/>
      <c r="AB148" s="68"/>
      <c r="AC148" s="68"/>
      <c r="AD148" s="68"/>
    </row>
    <row r="149" spans="2:30" ht="14.25" customHeight="1" x14ac:dyDescent="0.25">
      <c r="B149" s="70">
        <v>144483369</v>
      </c>
      <c r="C149" s="17">
        <v>0</v>
      </c>
      <c r="D149" s="18">
        <f t="shared" si="0"/>
        <v>0</v>
      </c>
      <c r="E149" s="18">
        <v>0.99999999999999967</v>
      </c>
      <c r="F149" s="19" t="str">
        <f t="shared" si="1"/>
        <v>C</v>
      </c>
      <c r="G149" s="19" t="s">
        <v>114</v>
      </c>
      <c r="H149" s="19" t="b">
        <f t="shared" si="2"/>
        <v>0</v>
      </c>
      <c r="I149" s="19" t="str">
        <f>IFERROR(VLOOKUP(B149,'xyz - Жирнова'!A:K,11,0),"Z")</f>
        <v>Z</v>
      </c>
      <c r="J149" s="19" t="str">
        <f t="shared" si="3"/>
        <v>CZ</v>
      </c>
      <c r="L149" s="66"/>
      <c r="M149" s="66"/>
      <c r="N149" s="66"/>
      <c r="O149" s="66"/>
      <c r="P149" s="66"/>
      <c r="Q149" s="52"/>
      <c r="R149" s="52"/>
      <c r="S149" s="68"/>
      <c r="T149" s="68"/>
      <c r="V149" s="66"/>
      <c r="W149" s="53"/>
      <c r="X149" s="67"/>
      <c r="Y149" s="67"/>
      <c r="Z149" s="68"/>
      <c r="AA149" s="68"/>
      <c r="AB149" s="68"/>
      <c r="AC149" s="68"/>
      <c r="AD149" s="68"/>
    </row>
    <row r="150" spans="2:30" ht="14.25" customHeight="1" x14ac:dyDescent="0.25">
      <c r="B150" s="70">
        <v>276803743</v>
      </c>
      <c r="C150" s="17">
        <v>0</v>
      </c>
      <c r="D150" s="18">
        <f t="shared" si="0"/>
        <v>0</v>
      </c>
      <c r="E150" s="18">
        <v>0.99999999999999967</v>
      </c>
      <c r="F150" s="19" t="str">
        <f t="shared" si="1"/>
        <v>C</v>
      </c>
      <c r="G150" s="19">
        <v>0</v>
      </c>
      <c r="H150" s="19" t="b">
        <f t="shared" si="2"/>
        <v>0</v>
      </c>
      <c r="I150" s="19" t="str">
        <f>IFERROR(VLOOKUP(B150,'xyz - Жирнова'!A:K,11,0),"Z")</f>
        <v>Z</v>
      </c>
      <c r="J150" s="19" t="str">
        <f t="shared" si="3"/>
        <v>CZ</v>
      </c>
      <c r="L150" s="66"/>
      <c r="M150" s="66"/>
      <c r="N150" s="66"/>
      <c r="O150" s="66"/>
      <c r="P150" s="66"/>
      <c r="Q150" s="52"/>
      <c r="R150" s="52"/>
      <c r="S150" s="68"/>
      <c r="T150" s="68"/>
      <c r="V150" s="66"/>
      <c r="W150" s="53"/>
      <c r="X150" s="67"/>
      <c r="Y150" s="67"/>
      <c r="Z150" s="68"/>
      <c r="AA150" s="68"/>
      <c r="AB150" s="68"/>
      <c r="AC150" s="68"/>
      <c r="AD150" s="68"/>
    </row>
    <row r="151" spans="2:30" ht="14.25" customHeight="1" x14ac:dyDescent="0.25">
      <c r="B151" s="70">
        <v>19240831</v>
      </c>
      <c r="C151" s="17">
        <v>0</v>
      </c>
      <c r="D151" s="18">
        <f t="shared" si="0"/>
        <v>0</v>
      </c>
      <c r="E151" s="18">
        <v>0.99999999999999967</v>
      </c>
      <c r="F151" s="19" t="str">
        <f t="shared" si="1"/>
        <v>C</v>
      </c>
      <c r="G151" s="19" t="s">
        <v>114</v>
      </c>
      <c r="H151" s="19" t="b">
        <f t="shared" si="2"/>
        <v>0</v>
      </c>
      <c r="I151" s="19" t="str">
        <f>IFERROR(VLOOKUP(B151,'xyz - Жирнова'!A:K,11,0),"Z")</f>
        <v>Z</v>
      </c>
      <c r="J151" s="19" t="str">
        <f t="shared" si="3"/>
        <v>CZ</v>
      </c>
      <c r="L151" s="66"/>
      <c r="M151" s="66"/>
      <c r="N151" s="66"/>
      <c r="O151" s="66"/>
      <c r="P151" s="66"/>
      <c r="Q151" s="52"/>
      <c r="R151" s="52"/>
      <c r="S151" s="68"/>
      <c r="T151" s="68"/>
      <c r="V151" s="66"/>
      <c r="W151" s="53"/>
      <c r="X151" s="67"/>
      <c r="Y151" s="67"/>
      <c r="Z151" s="68"/>
      <c r="AA151" s="68"/>
      <c r="AB151" s="68"/>
      <c r="AC151" s="68"/>
      <c r="AD151" s="68"/>
    </row>
    <row r="152" spans="2:30" ht="14.25" customHeight="1" x14ac:dyDescent="0.25">
      <c r="B152" s="70">
        <v>16597904</v>
      </c>
      <c r="C152" s="17">
        <v>0</v>
      </c>
      <c r="D152" s="18">
        <f t="shared" si="0"/>
        <v>0</v>
      </c>
      <c r="E152" s="18">
        <v>0.99999999999999967</v>
      </c>
      <c r="F152" s="19" t="str">
        <f t="shared" si="1"/>
        <v>C</v>
      </c>
      <c r="G152" s="19" t="s">
        <v>114</v>
      </c>
      <c r="H152" s="19" t="b">
        <f t="shared" si="2"/>
        <v>0</v>
      </c>
      <c r="I152" s="19" t="str">
        <f>IFERROR(VLOOKUP(B152,'xyz - Жирнова'!A:K,11,0),"Z")</f>
        <v>Z</v>
      </c>
      <c r="J152" s="19" t="str">
        <f t="shared" si="3"/>
        <v>CZ</v>
      </c>
      <c r="L152" s="66"/>
      <c r="M152" s="66"/>
      <c r="N152" s="66"/>
      <c r="O152" s="66"/>
      <c r="P152" s="66"/>
      <c r="Q152" s="52"/>
      <c r="R152" s="52"/>
      <c r="S152" s="68"/>
      <c r="T152" s="68"/>
      <c r="V152" s="66"/>
      <c r="W152" s="53"/>
      <c r="X152" s="67"/>
      <c r="Y152" s="67"/>
      <c r="Z152" s="68"/>
      <c r="AA152" s="68"/>
      <c r="AB152" s="68"/>
      <c r="AC152" s="68"/>
      <c r="AD152" s="68"/>
    </row>
    <row r="153" spans="2:30" ht="14.25" customHeight="1" x14ac:dyDescent="0.25">
      <c r="B153" s="70">
        <v>14151779</v>
      </c>
      <c r="C153" s="17">
        <v>0</v>
      </c>
      <c r="D153" s="18">
        <f t="shared" si="0"/>
        <v>0</v>
      </c>
      <c r="E153" s="18">
        <v>0.99999999999999967</v>
      </c>
      <c r="F153" s="19" t="str">
        <f t="shared" si="1"/>
        <v>C</v>
      </c>
      <c r="G153" s="19" t="s">
        <v>114</v>
      </c>
      <c r="H153" s="19" t="b">
        <f t="shared" si="2"/>
        <v>0</v>
      </c>
      <c r="I153" s="19" t="str">
        <f>IFERROR(VLOOKUP(B153,'xyz - Жирнова'!A:K,11,0),"Z")</f>
        <v>Z</v>
      </c>
      <c r="J153" s="19" t="str">
        <f t="shared" si="3"/>
        <v>CZ</v>
      </c>
      <c r="L153" s="66"/>
      <c r="M153" s="66"/>
      <c r="N153" s="66"/>
      <c r="O153" s="66"/>
      <c r="P153" s="66"/>
      <c r="Q153" s="52"/>
      <c r="R153" s="52"/>
      <c r="S153" s="68"/>
      <c r="T153" s="68"/>
      <c r="V153" s="66"/>
      <c r="W153" s="53"/>
      <c r="X153" s="67"/>
      <c r="Y153" s="67"/>
      <c r="Z153" s="68"/>
      <c r="AA153" s="68"/>
      <c r="AB153" s="68"/>
      <c r="AC153" s="68"/>
      <c r="AD153" s="68"/>
    </row>
    <row r="154" spans="2:30" ht="14.25" customHeight="1" x14ac:dyDescent="0.25">
      <c r="B154" s="70">
        <v>14091891409189</v>
      </c>
      <c r="C154" s="17">
        <v>0</v>
      </c>
      <c r="D154" s="18">
        <f t="shared" si="0"/>
        <v>0</v>
      </c>
      <c r="E154" s="18">
        <v>0.99999999999999967</v>
      </c>
      <c r="F154" s="19" t="str">
        <f t="shared" si="1"/>
        <v>C</v>
      </c>
      <c r="G154" s="19" t="s">
        <v>114</v>
      </c>
      <c r="H154" s="19" t="b">
        <f t="shared" si="2"/>
        <v>0</v>
      </c>
      <c r="I154" s="19" t="str">
        <f>IFERROR(VLOOKUP(B154,'xyz - Жирнова'!A:K,11,0),"Z")</f>
        <v>Z</v>
      </c>
      <c r="J154" s="19" t="str">
        <f t="shared" si="3"/>
        <v>CZ</v>
      </c>
      <c r="L154" s="66"/>
      <c r="M154" s="66"/>
      <c r="N154" s="66"/>
      <c r="O154" s="66"/>
      <c r="P154" s="66"/>
      <c r="Q154" s="52"/>
      <c r="R154" s="52"/>
      <c r="S154" s="68"/>
      <c r="T154" s="68"/>
      <c r="V154" s="66"/>
      <c r="W154" s="53"/>
      <c r="X154" s="67"/>
      <c r="Y154" s="67"/>
      <c r="Z154" s="68"/>
      <c r="AA154" s="68"/>
      <c r="AB154" s="68"/>
      <c r="AC154" s="68"/>
      <c r="AD154" s="68"/>
    </row>
    <row r="155" spans="2:30" ht="14.25" customHeight="1" x14ac:dyDescent="0.25">
      <c r="B155" s="70">
        <v>55200871</v>
      </c>
      <c r="C155" s="17">
        <v>0</v>
      </c>
      <c r="D155" s="18">
        <f t="shared" si="0"/>
        <v>0</v>
      </c>
      <c r="E155" s="18">
        <v>0.99999999999999967</v>
      </c>
      <c r="F155" s="19" t="str">
        <f t="shared" si="1"/>
        <v>C</v>
      </c>
      <c r="G155" s="19" t="s">
        <v>114</v>
      </c>
      <c r="H155" s="19" t="b">
        <f t="shared" si="2"/>
        <v>0</v>
      </c>
      <c r="I155" s="19" t="str">
        <f>IFERROR(VLOOKUP(B155,'xyz - Жирнова'!A:K,11,0),"Z")</f>
        <v>Z</v>
      </c>
      <c r="J155" s="19" t="str">
        <f t="shared" si="3"/>
        <v>CZ</v>
      </c>
      <c r="L155" s="66"/>
      <c r="M155" s="66"/>
      <c r="N155" s="66"/>
      <c r="O155" s="66"/>
      <c r="P155" s="66"/>
      <c r="Q155" s="52"/>
      <c r="R155" s="52"/>
      <c r="S155" s="68"/>
      <c r="T155" s="68"/>
      <c r="V155" s="66"/>
      <c r="W155" s="53"/>
      <c r="X155" s="67"/>
      <c r="Y155" s="67"/>
      <c r="Z155" s="68"/>
      <c r="AA155" s="68"/>
      <c r="AB155" s="68"/>
      <c r="AC155" s="68"/>
      <c r="AD155" s="68"/>
    </row>
    <row r="156" spans="2:30" ht="14.25" customHeight="1" x14ac:dyDescent="0.25">
      <c r="B156" s="69">
        <v>388866376</v>
      </c>
      <c r="C156" s="17">
        <v>0</v>
      </c>
      <c r="D156" s="18">
        <f t="shared" si="0"/>
        <v>0</v>
      </c>
      <c r="E156" s="18">
        <v>0.99999999999999967</v>
      </c>
      <c r="F156" s="19" t="str">
        <f t="shared" si="1"/>
        <v>C</v>
      </c>
      <c r="G156" s="19" t="s">
        <v>114</v>
      </c>
      <c r="H156" s="19" t="b">
        <f t="shared" si="2"/>
        <v>0</v>
      </c>
      <c r="I156" s="19" t="str">
        <f>IFERROR(VLOOKUP(B156,'xyz - Жирнова'!A:K,11,0),"Z")</f>
        <v>Z</v>
      </c>
      <c r="J156" s="19" t="str">
        <f t="shared" si="3"/>
        <v>CZ</v>
      </c>
      <c r="L156" s="66"/>
      <c r="M156" s="66"/>
      <c r="N156" s="66"/>
      <c r="O156" s="66"/>
      <c r="P156" s="66"/>
      <c r="Q156" s="52"/>
      <c r="R156" s="52"/>
      <c r="S156" s="68"/>
      <c r="T156" s="68"/>
      <c r="V156" s="69"/>
      <c r="W156" s="53"/>
      <c r="X156" s="67"/>
      <c r="Y156" s="67"/>
      <c r="Z156" s="68"/>
      <c r="AA156" s="68"/>
      <c r="AB156" s="68"/>
      <c r="AC156" s="68"/>
      <c r="AD156" s="68"/>
    </row>
    <row r="157" spans="2:30" ht="14.25" customHeight="1" x14ac:dyDescent="0.25">
      <c r="B157" s="69">
        <v>388866375</v>
      </c>
      <c r="C157" s="17">
        <v>0</v>
      </c>
      <c r="D157" s="18">
        <f t="shared" si="0"/>
        <v>0</v>
      </c>
      <c r="E157" s="18">
        <v>0.99999999999999967</v>
      </c>
      <c r="F157" s="19" t="str">
        <f t="shared" si="1"/>
        <v>C</v>
      </c>
      <c r="G157" s="19">
        <v>0</v>
      </c>
      <c r="H157" s="19" t="b">
        <f t="shared" si="2"/>
        <v>0</v>
      </c>
      <c r="I157" s="19" t="str">
        <f>IFERROR(VLOOKUP(B157,'xyz - Жирнова'!A:K,11,0),"Z")</f>
        <v>Z</v>
      </c>
      <c r="J157" s="19" t="str">
        <f t="shared" si="3"/>
        <v>CZ</v>
      </c>
      <c r="L157" s="66"/>
      <c r="M157" s="66"/>
      <c r="N157" s="66"/>
      <c r="O157" s="66"/>
      <c r="P157" s="66"/>
      <c r="Q157" s="52"/>
      <c r="R157" s="52"/>
      <c r="S157" s="68"/>
      <c r="T157" s="68"/>
      <c r="V157" s="69"/>
      <c r="W157" s="53"/>
      <c r="X157" s="67"/>
      <c r="Y157" s="67"/>
      <c r="Z157" s="68"/>
      <c r="AA157" s="68"/>
      <c r="AB157" s="68"/>
      <c r="AC157" s="68"/>
      <c r="AD157" s="68"/>
    </row>
    <row r="158" spans="2:30" ht="14.25" customHeight="1" x14ac:dyDescent="0.25">
      <c r="B158" s="69">
        <v>388866377</v>
      </c>
      <c r="C158" s="17">
        <v>0</v>
      </c>
      <c r="D158" s="18">
        <f t="shared" si="0"/>
        <v>0</v>
      </c>
      <c r="E158" s="18">
        <v>0.99999999999999967</v>
      </c>
      <c r="F158" s="19" t="str">
        <f t="shared" si="1"/>
        <v>C</v>
      </c>
      <c r="G158" s="19" t="s">
        <v>114</v>
      </c>
      <c r="H158" s="19" t="b">
        <f t="shared" si="2"/>
        <v>0</v>
      </c>
      <c r="I158" s="19" t="str">
        <f>IFERROR(VLOOKUP(B158,'xyz - Жирнова'!A:K,11,0),"Z")</f>
        <v>Z</v>
      </c>
      <c r="J158" s="19" t="str">
        <f t="shared" si="3"/>
        <v>CZ</v>
      </c>
      <c r="L158" s="66"/>
      <c r="M158" s="66"/>
      <c r="N158" s="66"/>
      <c r="O158" s="66"/>
      <c r="P158" s="66"/>
      <c r="Q158" s="52"/>
      <c r="R158" s="52"/>
      <c r="S158" s="68"/>
      <c r="T158" s="68"/>
      <c r="V158" s="69"/>
      <c r="W158" s="53"/>
      <c r="X158" s="67"/>
      <c r="Y158" s="67"/>
      <c r="Z158" s="68"/>
      <c r="AA158" s="68"/>
      <c r="AB158" s="68"/>
      <c r="AC158" s="68"/>
      <c r="AD158" s="68"/>
    </row>
    <row r="159" spans="2:30" ht="14.25" customHeight="1" x14ac:dyDescent="0.25">
      <c r="B159" s="70">
        <v>326845752</v>
      </c>
      <c r="C159" s="17">
        <v>0</v>
      </c>
      <c r="D159" s="18">
        <f t="shared" si="0"/>
        <v>0</v>
      </c>
      <c r="E159" s="18">
        <v>0.99999999999999967</v>
      </c>
      <c r="F159" s="19" t="str">
        <f t="shared" si="1"/>
        <v>C</v>
      </c>
      <c r="G159" s="19">
        <v>0</v>
      </c>
      <c r="H159" s="19" t="b">
        <f t="shared" si="2"/>
        <v>0</v>
      </c>
      <c r="I159" s="19" t="str">
        <f>IFERROR(VLOOKUP(B159,'xyz - Жирнова'!A:K,11,0),"Z")</f>
        <v>Z</v>
      </c>
      <c r="J159" s="19" t="str">
        <f t="shared" si="3"/>
        <v>CZ</v>
      </c>
      <c r="L159" s="66"/>
      <c r="M159" s="66"/>
      <c r="N159" s="66"/>
      <c r="O159" s="66"/>
      <c r="P159" s="66"/>
      <c r="Q159" s="52"/>
      <c r="R159" s="52"/>
      <c r="S159" s="68"/>
      <c r="T159" s="68"/>
      <c r="V159" s="66"/>
      <c r="W159" s="53"/>
      <c r="X159" s="67"/>
      <c r="Y159" s="67"/>
      <c r="Z159" s="68"/>
      <c r="AA159" s="68"/>
      <c r="AB159" s="68"/>
      <c r="AC159" s="68"/>
      <c r="AD159" s="68"/>
    </row>
    <row r="160" spans="2:30" ht="14.25" customHeight="1" x14ac:dyDescent="0.25">
      <c r="B160" s="71">
        <v>275150911</v>
      </c>
      <c r="C160" s="17">
        <v>0</v>
      </c>
      <c r="D160" s="18">
        <f t="shared" si="0"/>
        <v>0</v>
      </c>
      <c r="E160" s="18">
        <v>0.99999999999999967</v>
      </c>
      <c r="F160" s="19" t="str">
        <f t="shared" si="1"/>
        <v>C</v>
      </c>
      <c r="G160" s="19" t="s">
        <v>60</v>
      </c>
      <c r="H160" s="19" t="b">
        <f t="shared" si="2"/>
        <v>1</v>
      </c>
      <c r="I160" s="19" t="str">
        <f>IFERROR(VLOOKUP(B160,'xyz - Жирнова'!A:K,11,0),"Z")</f>
        <v>Z</v>
      </c>
      <c r="J160" s="19" t="str">
        <f t="shared" si="3"/>
        <v>CZ</v>
      </c>
      <c r="L160" s="66"/>
      <c r="M160" s="66"/>
      <c r="N160" s="66"/>
      <c r="O160" s="66"/>
      <c r="P160" s="66"/>
      <c r="Q160" s="52"/>
      <c r="R160" s="52"/>
      <c r="S160" s="68"/>
      <c r="T160" s="68"/>
      <c r="V160" s="69"/>
      <c r="W160" s="53"/>
      <c r="X160" s="67"/>
      <c r="Y160" s="67"/>
      <c r="Z160" s="68"/>
      <c r="AA160" s="68"/>
      <c r="AB160" s="68"/>
      <c r="AC160" s="68"/>
      <c r="AD160" s="68"/>
    </row>
    <row r="161" spans="2:30" ht="14.25" customHeight="1" x14ac:dyDescent="0.25">
      <c r="B161" s="71">
        <v>275147049</v>
      </c>
      <c r="C161" s="17">
        <v>0</v>
      </c>
      <c r="D161" s="18">
        <f t="shared" si="0"/>
        <v>0</v>
      </c>
      <c r="E161" s="18">
        <v>0.99999999999999967</v>
      </c>
      <c r="F161" s="19" t="str">
        <f t="shared" si="1"/>
        <v>C</v>
      </c>
      <c r="G161" s="19" t="s">
        <v>114</v>
      </c>
      <c r="H161" s="19" t="b">
        <f t="shared" si="2"/>
        <v>0</v>
      </c>
      <c r="I161" s="19" t="str">
        <f>IFERROR(VLOOKUP(B161,'xyz - Жирнова'!A:K,11,0),"Z")</f>
        <v>Z</v>
      </c>
      <c r="J161" s="19" t="str">
        <f t="shared" si="3"/>
        <v>CZ</v>
      </c>
      <c r="L161" s="66"/>
      <c r="M161" s="66"/>
      <c r="N161" s="66"/>
      <c r="O161" s="66"/>
      <c r="P161" s="66"/>
      <c r="Q161" s="52"/>
      <c r="R161" s="52"/>
      <c r="S161" s="68"/>
      <c r="T161" s="68"/>
      <c r="V161" s="69"/>
      <c r="W161" s="53"/>
      <c r="X161" s="67"/>
      <c r="Y161" s="67"/>
      <c r="Z161" s="68"/>
      <c r="AA161" s="68"/>
      <c r="AB161" s="68"/>
      <c r="AC161" s="68"/>
      <c r="AD161" s="68"/>
    </row>
    <row r="162" spans="2:30" ht="14.25" customHeight="1" x14ac:dyDescent="0.25">
      <c r="B162" s="71">
        <v>12887244</v>
      </c>
      <c r="C162" s="17">
        <v>0</v>
      </c>
      <c r="D162" s="18">
        <f t="shared" si="0"/>
        <v>0</v>
      </c>
      <c r="E162" s="18">
        <v>0.99999999999999967</v>
      </c>
      <c r="F162" s="19" t="str">
        <f t="shared" si="1"/>
        <v>C</v>
      </c>
      <c r="G162" s="19" t="s">
        <v>114</v>
      </c>
      <c r="H162" s="19" t="b">
        <f t="shared" si="2"/>
        <v>0</v>
      </c>
      <c r="I162" s="19" t="str">
        <f>IFERROR(VLOOKUP(B162,'xyz - Жирнова'!A:K,11,0),"Z")</f>
        <v>Z</v>
      </c>
      <c r="J162" s="19" t="str">
        <f t="shared" si="3"/>
        <v>CZ</v>
      </c>
      <c r="L162" s="66"/>
      <c r="M162" s="66"/>
      <c r="N162" s="66"/>
      <c r="O162" s="66"/>
      <c r="P162" s="66"/>
      <c r="Q162" s="52"/>
      <c r="R162" s="52"/>
      <c r="S162" s="68"/>
      <c r="T162" s="68"/>
      <c r="V162" s="69"/>
      <c r="W162" s="53"/>
      <c r="X162" s="67"/>
      <c r="Y162" s="67"/>
      <c r="Z162" s="68"/>
      <c r="AA162" s="68"/>
      <c r="AB162" s="68"/>
      <c r="AC162" s="68"/>
      <c r="AD162" s="68"/>
    </row>
    <row r="163" spans="2:30" ht="14.25" customHeight="1" x14ac:dyDescent="0.25">
      <c r="B163" s="71">
        <v>13861956</v>
      </c>
      <c r="C163" s="17">
        <v>0</v>
      </c>
      <c r="D163" s="18">
        <f t="shared" si="0"/>
        <v>0</v>
      </c>
      <c r="E163" s="18">
        <v>0.99999999999999967</v>
      </c>
      <c r="F163" s="19" t="str">
        <f t="shared" si="1"/>
        <v>C</v>
      </c>
      <c r="G163" s="19">
        <v>0</v>
      </c>
      <c r="H163" s="19" t="b">
        <f t="shared" si="2"/>
        <v>0</v>
      </c>
      <c r="I163" s="19" t="str">
        <f>IFERROR(VLOOKUP(B163,'xyz - Жирнова'!A:K,11,0),"Z")</f>
        <v>Z</v>
      </c>
      <c r="J163" s="19" t="str">
        <f t="shared" si="3"/>
        <v>CZ</v>
      </c>
      <c r="L163" s="66"/>
      <c r="M163" s="66"/>
      <c r="N163" s="66"/>
      <c r="O163" s="66"/>
      <c r="P163" s="66"/>
      <c r="Q163" s="52"/>
      <c r="R163" s="52"/>
      <c r="S163" s="68"/>
      <c r="T163" s="68"/>
      <c r="V163" s="69"/>
      <c r="W163" s="53"/>
      <c r="X163" s="67"/>
      <c r="Y163" s="67"/>
      <c r="Z163" s="68"/>
      <c r="AA163" s="68"/>
      <c r="AB163" s="68"/>
      <c r="AC163" s="68"/>
      <c r="AD163" s="68"/>
    </row>
    <row r="164" spans="2:30" ht="14.25" customHeight="1" x14ac:dyDescent="0.25">
      <c r="B164" s="70">
        <v>113043091</v>
      </c>
      <c r="C164" s="17">
        <v>0</v>
      </c>
      <c r="D164" s="18">
        <f t="shared" si="0"/>
        <v>0</v>
      </c>
      <c r="E164" s="18">
        <v>0.99999999999999967</v>
      </c>
      <c r="F164" s="19" t="str">
        <f t="shared" si="1"/>
        <v>C</v>
      </c>
      <c r="G164" s="19">
        <v>0</v>
      </c>
      <c r="H164" s="19" t="b">
        <f t="shared" si="2"/>
        <v>0</v>
      </c>
      <c r="I164" s="19" t="str">
        <f>IFERROR(VLOOKUP(B164,'xyz - Жирнова'!A:K,11,0),"Z")</f>
        <v>Z</v>
      </c>
      <c r="J164" s="19" t="str">
        <f t="shared" si="3"/>
        <v>CZ</v>
      </c>
      <c r="L164" s="66"/>
      <c r="M164" s="66"/>
      <c r="N164" s="66"/>
      <c r="O164" s="66"/>
      <c r="P164" s="66"/>
      <c r="Q164" s="52"/>
      <c r="R164" s="52"/>
      <c r="S164" s="68"/>
      <c r="T164" s="68"/>
      <c r="V164" s="66"/>
      <c r="W164" s="53"/>
      <c r="X164" s="67"/>
      <c r="Y164" s="67"/>
      <c r="Z164" s="68"/>
      <c r="AA164" s="68"/>
      <c r="AB164" s="68"/>
      <c r="AC164" s="68"/>
      <c r="AD164" s="68"/>
    </row>
    <row r="165" spans="2:30" ht="14.25" customHeight="1" x14ac:dyDescent="0.25">
      <c r="B165" s="71">
        <v>14803142</v>
      </c>
      <c r="C165" s="17">
        <v>0</v>
      </c>
      <c r="D165" s="18">
        <f t="shared" si="0"/>
        <v>0</v>
      </c>
      <c r="E165" s="18">
        <v>0.99999999999999967</v>
      </c>
      <c r="F165" s="19" t="str">
        <f t="shared" si="1"/>
        <v>C</v>
      </c>
      <c r="G165" s="19" t="s">
        <v>114</v>
      </c>
      <c r="H165" s="19" t="b">
        <f t="shared" si="2"/>
        <v>0</v>
      </c>
      <c r="I165" s="19" t="str">
        <f>IFERROR(VLOOKUP(B165,'xyz - Жирнова'!A:K,11,0),"Z")</f>
        <v>Z</v>
      </c>
      <c r="J165" s="19" t="str">
        <f t="shared" si="3"/>
        <v>CZ</v>
      </c>
      <c r="L165" s="66"/>
      <c r="M165" s="66"/>
      <c r="N165" s="66"/>
      <c r="O165" s="66"/>
      <c r="P165" s="66"/>
      <c r="Q165" s="52"/>
      <c r="R165" s="52"/>
      <c r="S165" s="68"/>
      <c r="T165" s="68"/>
      <c r="V165" s="69"/>
      <c r="W165" s="53"/>
      <c r="X165" s="67"/>
      <c r="Y165" s="67"/>
      <c r="Z165" s="68"/>
      <c r="AA165" s="68"/>
      <c r="AB165" s="68"/>
      <c r="AC165" s="68"/>
      <c r="AD165" s="68"/>
    </row>
    <row r="166" spans="2:30" ht="14.25" customHeight="1" x14ac:dyDescent="0.25">
      <c r="B166" s="70">
        <v>40641181</v>
      </c>
      <c r="C166" s="17">
        <v>0</v>
      </c>
      <c r="D166" s="18">
        <f t="shared" si="0"/>
        <v>0</v>
      </c>
      <c r="E166" s="18">
        <v>0.99999999999999967</v>
      </c>
      <c r="F166" s="19" t="str">
        <f t="shared" si="1"/>
        <v>C</v>
      </c>
      <c r="G166" s="19" t="s">
        <v>114</v>
      </c>
      <c r="H166" s="19" t="b">
        <f t="shared" si="2"/>
        <v>0</v>
      </c>
      <c r="I166" s="19" t="str">
        <f>IFERROR(VLOOKUP(B166,'xyz - Жирнова'!A:K,11,0),"Z")</f>
        <v>Z</v>
      </c>
      <c r="J166" s="19" t="str">
        <f t="shared" si="3"/>
        <v>CZ</v>
      </c>
      <c r="L166" s="66"/>
      <c r="M166" s="66"/>
      <c r="N166" s="66"/>
      <c r="O166" s="66"/>
      <c r="P166" s="66"/>
      <c r="Q166" s="52"/>
      <c r="R166" s="52"/>
      <c r="S166" s="68"/>
      <c r="T166" s="68"/>
      <c r="V166" s="66"/>
      <c r="W166" s="53"/>
      <c r="X166" s="67"/>
      <c r="Y166" s="67"/>
      <c r="Z166" s="68"/>
      <c r="AA166" s="68"/>
      <c r="AB166" s="68"/>
      <c r="AC166" s="68"/>
      <c r="AD166" s="68"/>
    </row>
    <row r="167" spans="2:30" ht="14.25" customHeight="1" x14ac:dyDescent="0.25">
      <c r="B167" s="71">
        <v>13664100</v>
      </c>
      <c r="C167" s="17">
        <v>0</v>
      </c>
      <c r="D167" s="18">
        <f t="shared" si="0"/>
        <v>0</v>
      </c>
      <c r="E167" s="18">
        <v>0.99999999999999967</v>
      </c>
      <c r="F167" s="19" t="str">
        <f t="shared" si="1"/>
        <v>C</v>
      </c>
      <c r="G167" s="19" t="s">
        <v>114</v>
      </c>
      <c r="H167" s="19" t="b">
        <f t="shared" si="2"/>
        <v>0</v>
      </c>
      <c r="I167" s="19" t="str">
        <f>IFERROR(VLOOKUP(B167,'xyz - Жирнова'!A:K,11,0),"Z")</f>
        <v>Z</v>
      </c>
      <c r="J167" s="19" t="str">
        <f t="shared" si="3"/>
        <v>CZ</v>
      </c>
      <c r="L167" s="66"/>
      <c r="M167" s="66"/>
      <c r="N167" s="66"/>
      <c r="O167" s="66"/>
      <c r="P167" s="66"/>
      <c r="Q167" s="52"/>
      <c r="R167" s="52"/>
      <c r="S167" s="68"/>
      <c r="T167" s="68"/>
      <c r="V167" s="69"/>
      <c r="W167" s="53"/>
      <c r="X167" s="67"/>
      <c r="Y167" s="67"/>
      <c r="Z167" s="68"/>
      <c r="AA167" s="68"/>
      <c r="AB167" s="68"/>
      <c r="AC167" s="68"/>
      <c r="AD167" s="68"/>
    </row>
    <row r="168" spans="2:30" ht="14.25" customHeight="1" x14ac:dyDescent="0.25">
      <c r="B168" s="70">
        <v>13664135</v>
      </c>
      <c r="C168" s="17">
        <v>0</v>
      </c>
      <c r="D168" s="18">
        <f t="shared" si="0"/>
        <v>0</v>
      </c>
      <c r="E168" s="18">
        <v>0.99999999999999967</v>
      </c>
      <c r="F168" s="19" t="str">
        <f t="shared" si="1"/>
        <v>C</v>
      </c>
      <c r="G168" s="19" t="s">
        <v>114</v>
      </c>
      <c r="H168" s="19" t="b">
        <f t="shared" si="2"/>
        <v>0</v>
      </c>
      <c r="I168" s="19" t="str">
        <f>IFERROR(VLOOKUP(B168,'xyz - Жирнова'!A:K,11,0),"Z")</f>
        <v>Z</v>
      </c>
      <c r="J168" s="19" t="str">
        <f t="shared" si="3"/>
        <v>CZ</v>
      </c>
      <c r="L168" s="66"/>
      <c r="M168" s="66"/>
      <c r="N168" s="66"/>
      <c r="O168" s="66"/>
      <c r="P168" s="66"/>
      <c r="Q168" s="52"/>
      <c r="R168" s="52"/>
      <c r="S168" s="68"/>
      <c r="T168" s="68"/>
      <c r="V168" s="66"/>
      <c r="W168" s="53"/>
      <c r="X168" s="67"/>
      <c r="Y168" s="67"/>
      <c r="Z168" s="68"/>
      <c r="AA168" s="68"/>
      <c r="AB168" s="68"/>
      <c r="AC168" s="68"/>
      <c r="AD168" s="68"/>
    </row>
    <row r="169" spans="2:30" ht="14.25" customHeight="1" x14ac:dyDescent="0.25">
      <c r="B169" s="71">
        <v>158948100</v>
      </c>
      <c r="C169" s="17">
        <v>0</v>
      </c>
      <c r="D169" s="18">
        <f t="shared" si="0"/>
        <v>0</v>
      </c>
      <c r="E169" s="18">
        <v>0.99999999999999967</v>
      </c>
      <c r="F169" s="19" t="str">
        <f t="shared" si="1"/>
        <v>C</v>
      </c>
      <c r="G169" s="19">
        <v>0</v>
      </c>
      <c r="H169" s="19" t="b">
        <f t="shared" si="2"/>
        <v>0</v>
      </c>
      <c r="I169" s="19" t="str">
        <f>IFERROR(VLOOKUP(B169,'xyz - Жирнова'!A:K,11,0),"Z")</f>
        <v>Z</v>
      </c>
      <c r="J169" s="19" t="str">
        <f t="shared" si="3"/>
        <v>CZ</v>
      </c>
      <c r="L169" s="66"/>
      <c r="M169" s="66"/>
      <c r="N169" s="66"/>
      <c r="O169" s="66"/>
      <c r="P169" s="66"/>
      <c r="Q169" s="52"/>
      <c r="R169" s="52"/>
      <c r="S169" s="68"/>
      <c r="T169" s="68"/>
      <c r="V169" s="69"/>
      <c r="W169" s="53"/>
      <c r="X169" s="67"/>
      <c r="Y169" s="67"/>
      <c r="Z169" s="68"/>
      <c r="AA169" s="68"/>
      <c r="AB169" s="68"/>
      <c r="AC169" s="68"/>
      <c r="AD169" s="68"/>
    </row>
    <row r="170" spans="2:30" ht="14.25" customHeight="1" x14ac:dyDescent="0.25">
      <c r="B170" s="70">
        <v>13664108</v>
      </c>
      <c r="C170" s="17">
        <v>0</v>
      </c>
      <c r="D170" s="18">
        <f t="shared" si="0"/>
        <v>0</v>
      </c>
      <c r="E170" s="18">
        <v>0.99999999999999967</v>
      </c>
      <c r="F170" s="19" t="str">
        <f t="shared" si="1"/>
        <v>C</v>
      </c>
      <c r="G170" s="19" t="s">
        <v>114</v>
      </c>
      <c r="H170" s="19" t="b">
        <f t="shared" si="2"/>
        <v>0</v>
      </c>
      <c r="I170" s="19" t="str">
        <f>IFERROR(VLOOKUP(B170,'xyz - Жирнова'!A:K,11,0),"Z")</f>
        <v>Z</v>
      </c>
      <c r="J170" s="19" t="str">
        <f t="shared" si="3"/>
        <v>CZ</v>
      </c>
      <c r="L170" s="66"/>
      <c r="M170" s="66"/>
      <c r="N170" s="66"/>
      <c r="O170" s="66"/>
      <c r="P170" s="66"/>
      <c r="Q170" s="52"/>
      <c r="R170" s="52"/>
      <c r="S170" s="68"/>
      <c r="T170" s="68"/>
      <c r="V170" s="66"/>
      <c r="W170" s="53"/>
      <c r="X170" s="67"/>
      <c r="Y170" s="67"/>
      <c r="Z170" s="68"/>
      <c r="AA170" s="68"/>
      <c r="AB170" s="68"/>
      <c r="AC170" s="68"/>
      <c r="AD170" s="68"/>
    </row>
    <row r="171" spans="2:30" ht="14.25" customHeight="1" x14ac:dyDescent="0.25">
      <c r="B171" s="70">
        <v>21351132</v>
      </c>
      <c r="C171" s="17">
        <v>0</v>
      </c>
      <c r="D171" s="18">
        <f t="shared" si="0"/>
        <v>0</v>
      </c>
      <c r="E171" s="18">
        <v>0.99999999999999967</v>
      </c>
      <c r="F171" s="19" t="str">
        <f t="shared" si="1"/>
        <v>C</v>
      </c>
      <c r="G171" s="19" t="s">
        <v>114</v>
      </c>
      <c r="H171" s="19" t="b">
        <f t="shared" si="2"/>
        <v>0</v>
      </c>
      <c r="I171" s="19" t="str">
        <f>IFERROR(VLOOKUP(B171,'xyz - Жирнова'!A:K,11,0),"Z")</f>
        <v>Z</v>
      </c>
      <c r="J171" s="19" t="str">
        <f t="shared" si="3"/>
        <v>CZ</v>
      </c>
      <c r="L171" s="66"/>
      <c r="M171" s="66"/>
      <c r="N171" s="66"/>
      <c r="O171" s="66"/>
      <c r="P171" s="66"/>
      <c r="Q171" s="52"/>
      <c r="R171" s="52"/>
      <c r="S171" s="68"/>
      <c r="T171" s="68"/>
      <c r="V171" s="66"/>
      <c r="W171" s="53"/>
      <c r="X171" s="67"/>
      <c r="Y171" s="67"/>
      <c r="Z171" s="68"/>
      <c r="AA171" s="68"/>
      <c r="AB171" s="68"/>
      <c r="AC171" s="68"/>
      <c r="AD171" s="68"/>
    </row>
    <row r="172" spans="2:30" ht="14.25" customHeight="1" x14ac:dyDescent="0.25">
      <c r="B172" s="70">
        <v>21351132</v>
      </c>
      <c r="C172" s="17">
        <v>0</v>
      </c>
      <c r="D172" s="18">
        <f t="shared" si="0"/>
        <v>0</v>
      </c>
      <c r="E172" s="18">
        <v>0.99999999999999967</v>
      </c>
      <c r="F172" s="19" t="str">
        <f t="shared" si="1"/>
        <v>C</v>
      </c>
      <c r="G172" s="19" t="s">
        <v>114</v>
      </c>
      <c r="H172" s="19" t="b">
        <f t="shared" si="2"/>
        <v>0</v>
      </c>
      <c r="I172" s="19" t="str">
        <f>IFERROR(VLOOKUP(B172,'xyz - Жирнова'!A:K,11,0),"Z")</f>
        <v>Z</v>
      </c>
      <c r="J172" s="19" t="str">
        <f t="shared" si="3"/>
        <v>CZ</v>
      </c>
      <c r="L172" s="66"/>
      <c r="M172" s="66"/>
      <c r="N172" s="66"/>
      <c r="O172" s="66"/>
      <c r="P172" s="66"/>
      <c r="Q172" s="52"/>
      <c r="R172" s="52"/>
      <c r="S172" s="68"/>
      <c r="T172" s="68"/>
      <c r="V172" s="66"/>
      <c r="W172" s="53"/>
      <c r="X172" s="67"/>
      <c r="Y172" s="67"/>
      <c r="Z172" s="68"/>
      <c r="AA172" s="68"/>
      <c r="AB172" s="68"/>
      <c r="AC172" s="68"/>
      <c r="AD172" s="68"/>
    </row>
    <row r="173" spans="2:30" ht="14.25" customHeight="1" x14ac:dyDescent="0.25">
      <c r="B173" s="71">
        <v>301593237</v>
      </c>
      <c r="C173" s="17">
        <v>0</v>
      </c>
      <c r="D173" s="18">
        <f t="shared" si="0"/>
        <v>0</v>
      </c>
      <c r="E173" s="18">
        <v>0.99999999999999967</v>
      </c>
      <c r="F173" s="19" t="str">
        <f t="shared" si="1"/>
        <v>C</v>
      </c>
      <c r="G173" s="19" t="s">
        <v>114</v>
      </c>
      <c r="H173" s="19" t="b">
        <f t="shared" si="2"/>
        <v>0</v>
      </c>
      <c r="I173" s="19" t="str">
        <f>IFERROR(VLOOKUP(B173,'xyz - Жирнова'!A:K,11,0),"Z")</f>
        <v>Z</v>
      </c>
      <c r="J173" s="19" t="str">
        <f t="shared" si="3"/>
        <v>CZ</v>
      </c>
      <c r="L173" s="66"/>
      <c r="M173" s="66"/>
      <c r="N173" s="66"/>
      <c r="O173" s="66"/>
      <c r="P173" s="66"/>
      <c r="Q173" s="52"/>
      <c r="R173" s="52"/>
      <c r="S173" s="68"/>
      <c r="T173" s="68"/>
      <c r="V173" s="69"/>
      <c r="W173" s="53"/>
      <c r="X173" s="67"/>
      <c r="Y173" s="67"/>
      <c r="Z173" s="68"/>
      <c r="AA173" s="68"/>
      <c r="AB173" s="68"/>
      <c r="AC173" s="68"/>
      <c r="AD173" s="68"/>
    </row>
    <row r="174" spans="2:30" ht="14.25" customHeight="1" x14ac:dyDescent="0.25">
      <c r="B174" s="71">
        <v>15023666</v>
      </c>
      <c r="C174" s="17">
        <v>0</v>
      </c>
      <c r="D174" s="18">
        <f t="shared" si="0"/>
        <v>0</v>
      </c>
      <c r="E174" s="18">
        <v>0.99999999999999967</v>
      </c>
      <c r="F174" s="19" t="str">
        <f t="shared" si="1"/>
        <v>C</v>
      </c>
      <c r="G174" s="19" t="s">
        <v>114</v>
      </c>
      <c r="H174" s="19" t="b">
        <f t="shared" si="2"/>
        <v>0</v>
      </c>
      <c r="I174" s="19" t="str">
        <f>IFERROR(VLOOKUP(B174,'xyz - Жирнова'!A:K,11,0),"Z")</f>
        <v>Z</v>
      </c>
      <c r="J174" s="19" t="str">
        <f t="shared" si="3"/>
        <v>CZ</v>
      </c>
      <c r="L174" s="66"/>
      <c r="M174" s="66"/>
      <c r="N174" s="66"/>
      <c r="O174" s="66"/>
      <c r="P174" s="66"/>
      <c r="Q174" s="52"/>
      <c r="R174" s="52"/>
      <c r="S174" s="68"/>
      <c r="T174" s="68"/>
      <c r="V174" s="69"/>
      <c r="W174" s="53"/>
      <c r="X174" s="67"/>
      <c r="Y174" s="67"/>
      <c r="Z174" s="68"/>
      <c r="AA174" s="68"/>
      <c r="AB174" s="68"/>
      <c r="AC174" s="68"/>
      <c r="AD174" s="68"/>
    </row>
    <row r="175" spans="2:30" ht="14.25" customHeight="1" x14ac:dyDescent="0.25">
      <c r="B175" s="70">
        <v>15022347</v>
      </c>
      <c r="C175" s="17">
        <v>0</v>
      </c>
      <c r="D175" s="18">
        <f t="shared" si="0"/>
        <v>0</v>
      </c>
      <c r="E175" s="18">
        <v>0.99999999999999967</v>
      </c>
      <c r="F175" s="19" t="str">
        <f t="shared" si="1"/>
        <v>C</v>
      </c>
      <c r="G175" s="19" t="s">
        <v>114</v>
      </c>
      <c r="H175" s="19" t="b">
        <f t="shared" si="2"/>
        <v>0</v>
      </c>
      <c r="I175" s="19" t="str">
        <f>IFERROR(VLOOKUP(B175,'xyz - Жирнова'!A:K,11,0),"Z")</f>
        <v>Z</v>
      </c>
      <c r="J175" s="19" t="str">
        <f t="shared" si="3"/>
        <v>CZ</v>
      </c>
      <c r="L175" s="66"/>
      <c r="M175" s="66"/>
      <c r="N175" s="66"/>
      <c r="O175" s="66"/>
      <c r="P175" s="66"/>
      <c r="Q175" s="52"/>
      <c r="R175" s="52"/>
      <c r="S175" s="68"/>
      <c r="T175" s="68"/>
      <c r="V175" s="66"/>
      <c r="W175" s="53"/>
      <c r="X175" s="67"/>
      <c r="Y175" s="67"/>
      <c r="Z175" s="68"/>
      <c r="AA175" s="68"/>
      <c r="AB175" s="68"/>
      <c r="AC175" s="68"/>
      <c r="AD175" s="68"/>
    </row>
    <row r="176" spans="2:30" ht="14.25" customHeight="1" x14ac:dyDescent="0.25">
      <c r="B176" s="70" t="s">
        <v>397</v>
      </c>
      <c r="C176" s="17">
        <v>0</v>
      </c>
      <c r="D176" s="18">
        <f t="shared" si="0"/>
        <v>0</v>
      </c>
      <c r="E176" s="18">
        <v>0.99999999999999967</v>
      </c>
      <c r="F176" s="19" t="str">
        <f t="shared" si="1"/>
        <v>C</v>
      </c>
      <c r="G176" s="19" t="s">
        <v>114</v>
      </c>
      <c r="H176" s="19" t="b">
        <f t="shared" si="2"/>
        <v>0</v>
      </c>
      <c r="I176" s="19" t="str">
        <f>IFERROR(VLOOKUP(B176,'xyz - Жирнова'!A:K,11,0),"Z")</f>
        <v>Z</v>
      </c>
      <c r="J176" s="19" t="str">
        <f t="shared" si="3"/>
        <v>CZ</v>
      </c>
      <c r="L176" s="66"/>
      <c r="M176" s="66"/>
      <c r="N176" s="66"/>
      <c r="O176" s="66"/>
      <c r="P176" s="66"/>
      <c r="Q176" s="52"/>
      <c r="R176" s="52"/>
      <c r="S176" s="68"/>
      <c r="T176" s="68"/>
      <c r="V176" s="66"/>
      <c r="W176" s="53"/>
      <c r="X176" s="67"/>
      <c r="Y176" s="67"/>
      <c r="Z176" s="68"/>
      <c r="AA176" s="68"/>
      <c r="AB176" s="68"/>
      <c r="AC176" s="68"/>
      <c r="AD176" s="68"/>
    </row>
    <row r="177" spans="2:20" ht="14.25" customHeight="1" x14ac:dyDescent="0.25">
      <c r="B177" s="51">
        <v>279535771</v>
      </c>
      <c r="C177" s="17">
        <v>1172335</v>
      </c>
      <c r="D177" s="18">
        <v>3.5665896915157827E-2</v>
      </c>
      <c r="E177" s="18">
        <v>0.69484974329869742</v>
      </c>
      <c r="F177" s="19" t="s">
        <v>27</v>
      </c>
      <c r="G177" s="19" t="s">
        <v>60</v>
      </c>
      <c r="H177" s="19" t="b">
        <v>0</v>
      </c>
      <c r="I177" s="19" t="s">
        <v>70</v>
      </c>
      <c r="J177" s="19" t="s">
        <v>754</v>
      </c>
      <c r="L177" s="66"/>
      <c r="M177" s="66"/>
      <c r="N177" s="66"/>
      <c r="O177" s="66"/>
      <c r="P177" s="66"/>
      <c r="Q177" s="52"/>
      <c r="R177" s="52"/>
      <c r="S177" s="52"/>
      <c r="T177" s="52"/>
    </row>
    <row r="178" spans="2:20" ht="14.25" customHeight="1" x14ac:dyDescent="0.25">
      <c r="B178" s="48">
        <v>284475120</v>
      </c>
      <c r="C178" s="17">
        <v>8333840</v>
      </c>
      <c r="D178" s="18">
        <v>0.25354005326755485</v>
      </c>
      <c r="E178" s="18">
        <v>0.25354005326755485</v>
      </c>
      <c r="F178" s="19" t="s">
        <v>27</v>
      </c>
      <c r="G178" s="19" t="s">
        <v>27</v>
      </c>
      <c r="H178" s="19" t="b">
        <v>1</v>
      </c>
      <c r="I178" s="19" t="s">
        <v>37</v>
      </c>
      <c r="J178" s="19" t="s">
        <v>755</v>
      </c>
      <c r="L178" s="66"/>
      <c r="M178" s="66"/>
      <c r="N178" s="66"/>
      <c r="O178" s="66"/>
      <c r="P178" s="66"/>
      <c r="Q178" s="52"/>
      <c r="R178" s="52"/>
      <c r="S178" s="52"/>
      <c r="T178" s="52"/>
    </row>
    <row r="179" spans="2:20" ht="14.25" customHeight="1" x14ac:dyDescent="0.25">
      <c r="B179" s="51">
        <v>16095018</v>
      </c>
      <c r="C179" s="17">
        <v>2510508</v>
      </c>
      <c r="D179" s="18">
        <v>7.6377076119606632E-2</v>
      </c>
      <c r="E179" s="18">
        <v>0.3299171293871615</v>
      </c>
      <c r="F179" s="19" t="s">
        <v>27</v>
      </c>
      <c r="G179" s="19" t="s">
        <v>36</v>
      </c>
      <c r="H179" s="19" t="b">
        <v>0</v>
      </c>
      <c r="I179" s="19" t="s">
        <v>70</v>
      </c>
      <c r="J179" s="19" t="s">
        <v>754</v>
      </c>
      <c r="L179" s="66"/>
      <c r="M179" s="66"/>
      <c r="N179" s="66"/>
      <c r="O179" s="66"/>
      <c r="P179" s="66"/>
      <c r="Q179" s="52"/>
      <c r="R179" s="52"/>
      <c r="S179" s="52"/>
      <c r="T179" s="52"/>
    </row>
    <row r="180" spans="2:20" ht="14.25" customHeight="1" x14ac:dyDescent="0.25">
      <c r="B180" s="51">
        <v>76727616</v>
      </c>
      <c r="C180" s="17">
        <v>1993143</v>
      </c>
      <c r="D180" s="18">
        <v>6.0637303138751653E-2</v>
      </c>
      <c r="E180" s="18">
        <v>0.45822311983465736</v>
      </c>
      <c r="F180" s="19" t="s">
        <v>27</v>
      </c>
      <c r="G180" s="19" t="s">
        <v>36</v>
      </c>
      <c r="H180" s="19" t="b">
        <v>0</v>
      </c>
      <c r="I180" s="19" t="s">
        <v>70</v>
      </c>
      <c r="J180" s="19" t="s">
        <v>754</v>
      </c>
      <c r="L180" s="66"/>
      <c r="M180" s="66"/>
      <c r="N180" s="66"/>
      <c r="O180" s="66"/>
      <c r="P180" s="66"/>
      <c r="Q180" s="52"/>
      <c r="R180" s="52"/>
      <c r="S180" s="52"/>
      <c r="T180" s="52"/>
    </row>
    <row r="181" spans="2:20" ht="14.25" customHeight="1" x14ac:dyDescent="0.25">
      <c r="B181" s="48">
        <v>318258702</v>
      </c>
      <c r="C181" s="17">
        <v>1360182</v>
      </c>
      <c r="D181" s="18">
        <v>4.1380758057938394E-2</v>
      </c>
      <c r="E181" s="18">
        <v>0.54454792475125058</v>
      </c>
      <c r="F181" s="19" t="s">
        <v>27</v>
      </c>
      <c r="G181" s="19" t="s">
        <v>60</v>
      </c>
      <c r="H181" s="19" t="b">
        <v>0</v>
      </c>
      <c r="I181" s="19" t="s">
        <v>37</v>
      </c>
      <c r="J181" s="19" t="s">
        <v>755</v>
      </c>
      <c r="L181" s="66"/>
      <c r="M181" s="66"/>
      <c r="N181" s="66"/>
      <c r="O181" s="66"/>
      <c r="P181" s="66"/>
      <c r="Q181" s="52"/>
      <c r="R181" s="52"/>
      <c r="S181" s="52"/>
      <c r="T181" s="52"/>
    </row>
    <row r="182" spans="2:20" ht="14.25" customHeight="1" x14ac:dyDescent="0.25">
      <c r="B182" s="48">
        <v>245100579</v>
      </c>
      <c r="C182" s="17">
        <v>1337228</v>
      </c>
      <c r="D182" s="18">
        <v>4.0682429510389667E-2</v>
      </c>
      <c r="E182" s="18">
        <v>0.58523035426164027</v>
      </c>
      <c r="F182" s="19" t="s">
        <v>27</v>
      </c>
      <c r="G182" s="19" t="s">
        <v>41</v>
      </c>
      <c r="H182" s="19" t="b">
        <v>0</v>
      </c>
      <c r="I182" s="19" t="s">
        <v>70</v>
      </c>
      <c r="J182" s="19" t="s">
        <v>754</v>
      </c>
      <c r="L182" s="66"/>
      <c r="M182" s="66"/>
      <c r="N182" s="66"/>
      <c r="O182" s="66"/>
      <c r="P182" s="66"/>
      <c r="Q182" s="52"/>
      <c r="R182" s="52"/>
      <c r="S182" s="52"/>
      <c r="T182" s="52"/>
    </row>
    <row r="183" spans="2:20" ht="14.25" customHeight="1" x14ac:dyDescent="0.25">
      <c r="B183" s="48">
        <v>53487755</v>
      </c>
      <c r="C183" s="17">
        <v>1251637</v>
      </c>
      <c r="D183" s="18">
        <v>3.8078498225504992E-2</v>
      </c>
      <c r="E183" s="18">
        <v>0.62330885248714529</v>
      </c>
      <c r="F183" s="19" t="s">
        <v>27</v>
      </c>
      <c r="G183" s="19" t="s">
        <v>60</v>
      </c>
      <c r="H183" s="19" t="b">
        <v>0</v>
      </c>
      <c r="I183" s="19" t="s">
        <v>70</v>
      </c>
      <c r="J183" s="19" t="s">
        <v>754</v>
      </c>
      <c r="L183" s="66"/>
      <c r="M183" s="66"/>
      <c r="N183" s="66"/>
      <c r="O183" s="66"/>
      <c r="P183" s="66"/>
      <c r="Q183" s="52"/>
      <c r="R183" s="52"/>
      <c r="S183" s="52"/>
      <c r="T183" s="52"/>
    </row>
    <row r="184" spans="2:20" ht="14.25" customHeight="1" x14ac:dyDescent="0.25">
      <c r="B184" s="51">
        <v>15410666</v>
      </c>
      <c r="C184" s="17">
        <v>710325</v>
      </c>
      <c r="D184" s="18">
        <v>2.1610186701121678E-2</v>
      </c>
      <c r="E184" s="18">
        <v>0.79819765277762378</v>
      </c>
      <c r="F184" s="19" t="s">
        <v>27</v>
      </c>
      <c r="G184" s="19" t="s">
        <v>60</v>
      </c>
      <c r="H184" s="19" t="b">
        <v>0</v>
      </c>
      <c r="I184" s="19" t="s">
        <v>70</v>
      </c>
      <c r="J184" s="19" t="s">
        <v>754</v>
      </c>
      <c r="L184" s="66"/>
      <c r="M184" s="66"/>
      <c r="N184" s="66"/>
      <c r="O184" s="66"/>
      <c r="P184" s="66"/>
      <c r="Q184" s="52"/>
      <c r="R184" s="52"/>
      <c r="S184" s="52"/>
      <c r="T184" s="52"/>
    </row>
    <row r="185" spans="2:20" ht="14.25" customHeight="1" x14ac:dyDescent="0.25">
      <c r="B185" s="51">
        <v>36193307</v>
      </c>
      <c r="C185" s="17">
        <v>2224264</v>
      </c>
      <c r="D185" s="18">
        <v>6.7668687308744188E-2</v>
      </c>
      <c r="E185" s="18">
        <v>0.3975858166959057</v>
      </c>
      <c r="F185" s="19" t="s">
        <v>27</v>
      </c>
      <c r="G185" s="19" t="s">
        <v>60</v>
      </c>
      <c r="H185" s="19" t="b">
        <v>0</v>
      </c>
      <c r="I185" s="19" t="s">
        <v>70</v>
      </c>
      <c r="J185" s="19" t="s">
        <v>754</v>
      </c>
      <c r="L185" s="66"/>
      <c r="M185" s="66"/>
      <c r="N185" s="66"/>
      <c r="O185" s="66"/>
      <c r="P185" s="66"/>
      <c r="Q185" s="52"/>
      <c r="R185" s="52"/>
      <c r="S185" s="52"/>
      <c r="T185" s="52"/>
    </row>
    <row r="186" spans="2:20" ht="14.25" customHeight="1" x14ac:dyDescent="0.25">
      <c r="B186" s="51">
        <v>144674214</v>
      </c>
      <c r="C186" s="17">
        <v>1477307</v>
      </c>
      <c r="D186" s="18">
        <v>4.4944046858654794E-2</v>
      </c>
      <c r="E186" s="18">
        <v>0.50316716669331218</v>
      </c>
      <c r="F186" s="19" t="s">
        <v>27</v>
      </c>
      <c r="G186" s="19" t="s">
        <v>41</v>
      </c>
      <c r="H186" s="19" t="b">
        <v>0</v>
      </c>
      <c r="I186" s="19" t="s">
        <v>70</v>
      </c>
      <c r="J186" s="19" t="s">
        <v>754</v>
      </c>
      <c r="L186" s="66"/>
      <c r="M186" s="66"/>
      <c r="N186" s="66"/>
      <c r="O186" s="66"/>
      <c r="P186" s="66"/>
      <c r="Q186" s="52"/>
      <c r="R186" s="52"/>
      <c r="S186" s="52"/>
      <c r="T186" s="52"/>
    </row>
    <row r="187" spans="2:20" ht="14.25" customHeight="1" x14ac:dyDescent="0.25">
      <c r="B187" s="48">
        <v>140307018</v>
      </c>
      <c r="C187" s="17">
        <v>1179208</v>
      </c>
      <c r="D187" s="18">
        <v>3.5874993896394314E-2</v>
      </c>
      <c r="E187" s="18">
        <v>0.65918384638353955</v>
      </c>
      <c r="F187" s="19" t="s">
        <v>27</v>
      </c>
      <c r="G187" s="19" t="s">
        <v>60</v>
      </c>
      <c r="H187" s="19" t="b">
        <v>0</v>
      </c>
      <c r="I187" s="19" t="s">
        <v>70</v>
      </c>
      <c r="J187" s="19" t="s">
        <v>754</v>
      </c>
      <c r="L187" s="66"/>
      <c r="M187" s="66"/>
      <c r="N187" s="66"/>
      <c r="O187" s="66"/>
      <c r="P187" s="66"/>
      <c r="Q187" s="52"/>
      <c r="R187" s="52"/>
      <c r="S187" s="52"/>
      <c r="T187" s="52"/>
    </row>
    <row r="188" spans="2:20" ht="14.25" customHeight="1" x14ac:dyDescent="0.25">
      <c r="B188" s="51">
        <v>15636636</v>
      </c>
      <c r="C188" s="17">
        <v>1081423</v>
      </c>
      <c r="D188" s="18">
        <v>3.2900085077798347E-2</v>
      </c>
      <c r="E188" s="18">
        <v>0.72774982837649582</v>
      </c>
      <c r="F188" s="19" t="s">
        <v>27</v>
      </c>
      <c r="G188" s="19" t="s">
        <v>60</v>
      </c>
      <c r="H188" s="19" t="b">
        <v>0</v>
      </c>
      <c r="I188" s="19" t="s">
        <v>70</v>
      </c>
      <c r="J188" s="19" t="s">
        <v>754</v>
      </c>
      <c r="L188" s="66"/>
      <c r="M188" s="66"/>
      <c r="N188" s="66"/>
      <c r="O188" s="66"/>
      <c r="P188" s="66"/>
      <c r="Q188" s="52"/>
      <c r="R188" s="52"/>
      <c r="S188" s="52"/>
      <c r="T188" s="52"/>
    </row>
    <row r="189" spans="2:20" ht="14.25" customHeight="1" x14ac:dyDescent="0.25">
      <c r="B189" s="51">
        <v>421897940</v>
      </c>
      <c r="C189" s="17">
        <v>887145</v>
      </c>
      <c r="D189" s="18">
        <v>2.6989573900632235E-2</v>
      </c>
      <c r="E189" s="18">
        <v>0.7547394022771281</v>
      </c>
      <c r="F189" s="19" t="s">
        <v>27</v>
      </c>
      <c r="G189" s="19" t="s">
        <v>60</v>
      </c>
      <c r="H189" s="19" t="b">
        <v>0</v>
      </c>
      <c r="I189" s="19" t="s">
        <v>70</v>
      </c>
      <c r="J189" s="19" t="s">
        <v>754</v>
      </c>
      <c r="L189" s="66"/>
      <c r="M189" s="66"/>
      <c r="N189" s="66"/>
      <c r="O189" s="66"/>
      <c r="P189" s="66"/>
      <c r="Q189" s="52"/>
      <c r="R189" s="52"/>
      <c r="S189" s="52"/>
      <c r="T189" s="52"/>
    </row>
    <row r="190" spans="2:20" ht="14.25" customHeight="1" x14ac:dyDescent="0.25">
      <c r="B190" s="48">
        <v>36114738</v>
      </c>
      <c r="C190" s="17">
        <v>718144</v>
      </c>
      <c r="D190" s="18">
        <v>2.1848063799373988E-2</v>
      </c>
      <c r="E190" s="18">
        <v>0.77658746607650209</v>
      </c>
      <c r="F190" s="19" t="s">
        <v>27</v>
      </c>
      <c r="G190" s="19" t="s">
        <v>60</v>
      </c>
      <c r="H190" s="19" t="b">
        <v>0</v>
      </c>
      <c r="I190" s="19" t="s">
        <v>70</v>
      </c>
      <c r="J190" s="19" t="s">
        <v>754</v>
      </c>
      <c r="L190" s="66"/>
      <c r="M190" s="66"/>
      <c r="N190" s="66"/>
      <c r="O190" s="66"/>
      <c r="P190" s="66"/>
      <c r="Q190" s="52"/>
      <c r="R190" s="52"/>
      <c r="S190" s="52"/>
      <c r="T190" s="52"/>
    </row>
    <row r="191" spans="2:20" ht="14.25" customHeight="1" x14ac:dyDescent="0.25">
      <c r="B191" s="51">
        <v>342287690</v>
      </c>
      <c r="C191" s="17">
        <v>380709</v>
      </c>
      <c r="D191" s="18">
        <v>1.1582293413292977E-2</v>
      </c>
      <c r="E191" s="18">
        <v>0.86851380662225652</v>
      </c>
      <c r="F191" s="19" t="s">
        <v>41</v>
      </c>
      <c r="G191" s="19" t="s">
        <v>36</v>
      </c>
      <c r="H191" s="19" t="b">
        <v>0</v>
      </c>
      <c r="I191" s="19" t="s">
        <v>70</v>
      </c>
      <c r="J191" s="19" t="s">
        <v>756</v>
      </c>
      <c r="L191" s="66"/>
      <c r="M191" s="66"/>
      <c r="N191" s="66"/>
      <c r="O191" s="66"/>
      <c r="P191" s="66"/>
      <c r="Q191" s="52"/>
      <c r="R191" s="52"/>
      <c r="S191" s="52"/>
      <c r="T191" s="52"/>
    </row>
    <row r="192" spans="2:20" ht="14.25" customHeight="1" x14ac:dyDescent="0.25">
      <c r="B192" s="51">
        <v>15611753</v>
      </c>
      <c r="C192" s="17">
        <v>662360</v>
      </c>
      <c r="D192" s="18">
        <v>2.0150949584141001E-2</v>
      </c>
      <c r="E192" s="18">
        <v>0.8399053663509628</v>
      </c>
      <c r="F192" s="19" t="s">
        <v>41</v>
      </c>
      <c r="G192" s="19" t="s">
        <v>60</v>
      </c>
      <c r="H192" s="19" t="b">
        <v>0</v>
      </c>
      <c r="I192" s="19" t="s">
        <v>70</v>
      </c>
      <c r="J192" s="19" t="s">
        <v>756</v>
      </c>
      <c r="L192" s="66"/>
      <c r="M192" s="66"/>
      <c r="N192" s="66"/>
      <c r="O192" s="66"/>
      <c r="P192" s="66"/>
      <c r="Q192" s="52"/>
      <c r="R192" s="52"/>
      <c r="S192" s="52"/>
      <c r="T192" s="52"/>
    </row>
    <row r="193" spans="2:20" ht="14.25" customHeight="1" x14ac:dyDescent="0.25">
      <c r="B193" s="48">
        <v>400643275</v>
      </c>
      <c r="C193" s="17">
        <v>240360</v>
      </c>
      <c r="D193" s="18">
        <v>7.3124618667252412E-3</v>
      </c>
      <c r="E193" s="18">
        <v>0.90267912162231057</v>
      </c>
      <c r="F193" s="19" t="s">
        <v>41</v>
      </c>
      <c r="G193" s="19" t="s">
        <v>60</v>
      </c>
      <c r="H193" s="19" t="b">
        <v>0</v>
      </c>
      <c r="I193" s="19" t="s">
        <v>70</v>
      </c>
      <c r="J193" s="19" t="s">
        <v>756</v>
      </c>
      <c r="L193" s="66"/>
      <c r="M193" s="66"/>
      <c r="N193" s="66"/>
      <c r="O193" s="66"/>
      <c r="P193" s="66"/>
      <c r="Q193" s="52"/>
      <c r="R193" s="52"/>
      <c r="S193" s="52"/>
      <c r="T193" s="52"/>
    </row>
    <row r="194" spans="2:20" ht="14.25" customHeight="1" x14ac:dyDescent="0.25">
      <c r="B194" s="51">
        <v>318258703</v>
      </c>
      <c r="C194" s="17">
        <v>231765</v>
      </c>
      <c r="D194" s="18">
        <v>7.050976554092093E-3</v>
      </c>
      <c r="E194" s="18">
        <v>0.91679601240222286</v>
      </c>
      <c r="F194" s="19" t="s">
        <v>41</v>
      </c>
      <c r="G194" s="19" t="s">
        <v>60</v>
      </c>
      <c r="H194" s="19" t="b">
        <v>0</v>
      </c>
      <c r="I194" s="19" t="s">
        <v>70</v>
      </c>
      <c r="J194" s="19" t="s">
        <v>756</v>
      </c>
      <c r="L194" s="66"/>
      <c r="M194" s="66"/>
      <c r="N194" s="66"/>
      <c r="O194" s="66"/>
      <c r="P194" s="66"/>
      <c r="Q194" s="52"/>
      <c r="R194" s="52"/>
      <c r="S194" s="52"/>
      <c r="T194" s="52"/>
    </row>
    <row r="195" spans="2:20" ht="14.25" customHeight="1" x14ac:dyDescent="0.25">
      <c r="B195" s="51">
        <v>270826325</v>
      </c>
      <c r="C195" s="17">
        <v>207899</v>
      </c>
      <c r="D195" s="18">
        <v>6.3249022700545467E-3</v>
      </c>
      <c r="E195" s="18">
        <v>0.93685949598591933</v>
      </c>
      <c r="F195" s="19" t="s">
        <v>41</v>
      </c>
      <c r="G195" s="19" t="s">
        <v>60</v>
      </c>
      <c r="H195" s="19" t="b">
        <v>0</v>
      </c>
      <c r="I195" s="19" t="s">
        <v>70</v>
      </c>
      <c r="J195" s="19" t="s">
        <v>756</v>
      </c>
      <c r="L195" s="66"/>
      <c r="M195" s="66"/>
      <c r="N195" s="66"/>
      <c r="O195" s="66"/>
      <c r="P195" s="66"/>
      <c r="Q195" s="52"/>
      <c r="R195" s="52"/>
      <c r="S195" s="52"/>
      <c r="T195" s="52"/>
    </row>
    <row r="196" spans="2:20" ht="14.25" customHeight="1" x14ac:dyDescent="0.25">
      <c r="B196" s="48">
        <v>317382278</v>
      </c>
      <c r="C196" s="17">
        <v>708569</v>
      </c>
      <c r="D196" s="18">
        <v>2.1556763989198025E-2</v>
      </c>
      <c r="E196" s="18">
        <v>0.81975441676682181</v>
      </c>
      <c r="F196" s="19" t="s">
        <v>41</v>
      </c>
      <c r="G196" s="19" t="s">
        <v>60</v>
      </c>
      <c r="H196" s="19" t="b">
        <v>0</v>
      </c>
      <c r="I196" s="19" t="s">
        <v>70</v>
      </c>
      <c r="J196" s="19" t="s">
        <v>756</v>
      </c>
      <c r="L196" s="66"/>
      <c r="M196" s="66"/>
      <c r="N196" s="66"/>
      <c r="O196" s="66"/>
      <c r="P196" s="66"/>
      <c r="Q196" s="52"/>
      <c r="R196" s="52"/>
      <c r="S196" s="52"/>
      <c r="T196" s="52"/>
    </row>
    <row r="197" spans="2:20" ht="14.25" customHeight="1" x14ac:dyDescent="0.25">
      <c r="B197" s="51">
        <v>36284501</v>
      </c>
      <c r="C197" s="17">
        <v>559648</v>
      </c>
      <c r="D197" s="18">
        <v>1.7026146858000697E-2</v>
      </c>
      <c r="E197" s="18">
        <v>0.85693151320896355</v>
      </c>
      <c r="F197" s="19" t="s">
        <v>41</v>
      </c>
      <c r="G197" s="19" t="s">
        <v>36</v>
      </c>
      <c r="H197" s="19" t="b">
        <v>0</v>
      </c>
      <c r="I197" s="19" t="s">
        <v>70</v>
      </c>
      <c r="J197" s="19" t="s">
        <v>756</v>
      </c>
      <c r="L197" s="66"/>
      <c r="M197" s="66"/>
      <c r="N197" s="66"/>
      <c r="O197" s="66"/>
      <c r="P197" s="66"/>
      <c r="Q197" s="52"/>
      <c r="R197" s="52"/>
      <c r="S197" s="52"/>
      <c r="T197" s="52"/>
    </row>
    <row r="198" spans="2:20" ht="14.25" customHeight="1" x14ac:dyDescent="0.25">
      <c r="B198" s="51">
        <v>317382279</v>
      </c>
      <c r="C198" s="17">
        <v>340022</v>
      </c>
      <c r="D198" s="18">
        <v>1.0344474575002705E-2</v>
      </c>
      <c r="E198" s="18">
        <v>0.87885828119725917</v>
      </c>
      <c r="F198" s="19" t="s">
        <v>41</v>
      </c>
      <c r="G198" s="19" t="s">
        <v>41</v>
      </c>
      <c r="H198" s="19" t="b">
        <v>1</v>
      </c>
      <c r="I198" s="19" t="s">
        <v>70</v>
      </c>
      <c r="J198" s="19" t="s">
        <v>756</v>
      </c>
      <c r="L198" s="66"/>
      <c r="M198" s="66"/>
      <c r="N198" s="66"/>
      <c r="O198" s="66"/>
      <c r="P198" s="66"/>
      <c r="Q198" s="52"/>
      <c r="R198" s="52"/>
      <c r="S198" s="52"/>
      <c r="T198" s="52"/>
    </row>
    <row r="199" spans="2:20" ht="14.25" customHeight="1" x14ac:dyDescent="0.25">
      <c r="B199" s="48">
        <v>305324656</v>
      </c>
      <c r="C199" s="17">
        <v>292348</v>
      </c>
      <c r="D199" s="18">
        <v>8.8940905384148391E-3</v>
      </c>
      <c r="E199" s="18">
        <v>0.88775237173567401</v>
      </c>
      <c r="F199" s="19" t="s">
        <v>41</v>
      </c>
      <c r="G199" s="19" t="s">
        <v>41</v>
      </c>
      <c r="H199" s="19" t="b">
        <v>1</v>
      </c>
      <c r="I199" s="19" t="s">
        <v>70</v>
      </c>
      <c r="J199" s="19" t="s">
        <v>756</v>
      </c>
      <c r="L199" s="66"/>
      <c r="M199" s="66"/>
      <c r="N199" s="66"/>
      <c r="O199" s="66"/>
      <c r="P199" s="66"/>
      <c r="Q199" s="52"/>
      <c r="R199" s="52"/>
      <c r="S199" s="52"/>
      <c r="T199" s="52"/>
    </row>
    <row r="200" spans="2:20" ht="14.25" customHeight="1" x14ac:dyDescent="0.25">
      <c r="B200" s="51">
        <v>251009573</v>
      </c>
      <c r="C200" s="17">
        <v>250281</v>
      </c>
      <c r="D200" s="18">
        <v>7.6142880199112171E-3</v>
      </c>
      <c r="E200" s="18">
        <v>0.89536665975558527</v>
      </c>
      <c r="F200" s="19" t="s">
        <v>41</v>
      </c>
      <c r="G200" s="19" t="s">
        <v>60</v>
      </c>
      <c r="H200" s="19" t="b">
        <v>0</v>
      </c>
      <c r="I200" s="19" t="s">
        <v>70</v>
      </c>
      <c r="J200" s="19" t="s">
        <v>756</v>
      </c>
      <c r="L200" s="66"/>
      <c r="M200" s="66"/>
      <c r="N200" s="66"/>
      <c r="O200" s="66"/>
      <c r="P200" s="66"/>
      <c r="Q200" s="52"/>
      <c r="R200" s="52"/>
      <c r="S200" s="52"/>
      <c r="T200" s="52"/>
    </row>
    <row r="201" spans="2:20" ht="14.25" customHeight="1" x14ac:dyDescent="0.25">
      <c r="B201" s="48">
        <v>245104111</v>
      </c>
      <c r="C201" s="17">
        <v>232256</v>
      </c>
      <c r="D201" s="18">
        <v>7.0659142258201763E-3</v>
      </c>
      <c r="E201" s="18">
        <v>0.90974503584813071</v>
      </c>
      <c r="F201" s="19" t="s">
        <v>41</v>
      </c>
      <c r="G201" s="19" t="s">
        <v>60</v>
      </c>
      <c r="H201" s="19" t="b">
        <v>0</v>
      </c>
      <c r="I201" s="19" t="s">
        <v>70</v>
      </c>
      <c r="J201" s="19" t="s">
        <v>756</v>
      </c>
      <c r="L201" s="66"/>
      <c r="M201" s="66"/>
      <c r="N201" s="66"/>
      <c r="O201" s="66"/>
      <c r="P201" s="66"/>
      <c r="Q201" s="52"/>
      <c r="R201" s="52"/>
      <c r="S201" s="52"/>
      <c r="T201" s="52"/>
    </row>
    <row r="202" spans="2:20" ht="14.25" customHeight="1" x14ac:dyDescent="0.25">
      <c r="B202" s="51">
        <v>486537724</v>
      </c>
      <c r="C202" s="17">
        <v>226720</v>
      </c>
      <c r="D202" s="18">
        <v>6.8974927376599547E-3</v>
      </c>
      <c r="E202" s="18">
        <v>0.9236935051398828</v>
      </c>
      <c r="F202" s="19" t="s">
        <v>41</v>
      </c>
      <c r="G202" s="19" t="s">
        <v>60</v>
      </c>
      <c r="H202" s="19" t="b">
        <v>0</v>
      </c>
      <c r="I202" s="19" t="s">
        <v>70</v>
      </c>
      <c r="J202" s="19" t="s">
        <v>756</v>
      </c>
      <c r="L202" s="66"/>
      <c r="M202" s="66"/>
      <c r="N202" s="66"/>
      <c r="O202" s="66"/>
      <c r="P202" s="66"/>
      <c r="Q202" s="52"/>
      <c r="R202" s="52"/>
      <c r="S202" s="52"/>
      <c r="T202" s="52"/>
    </row>
    <row r="203" spans="2:20" ht="14.25" customHeight="1" x14ac:dyDescent="0.25">
      <c r="B203" s="51">
        <v>15408747</v>
      </c>
      <c r="C203" s="17">
        <v>224866</v>
      </c>
      <c r="D203" s="18">
        <v>6.8410885759820185E-3</v>
      </c>
      <c r="E203" s="18">
        <v>0.93053459371586478</v>
      </c>
      <c r="F203" s="19" t="s">
        <v>41</v>
      </c>
      <c r="G203" s="19" t="s">
        <v>41</v>
      </c>
      <c r="H203" s="19" t="b">
        <v>1</v>
      </c>
      <c r="I203" s="19" t="s">
        <v>37</v>
      </c>
      <c r="J203" s="19" t="s">
        <v>757</v>
      </c>
      <c r="L203" s="66"/>
      <c r="M203" s="66"/>
      <c r="N203" s="66"/>
      <c r="O203" s="66"/>
      <c r="P203" s="66"/>
      <c r="Q203" s="52"/>
      <c r="R203" s="52"/>
      <c r="S203" s="52"/>
      <c r="T203" s="52"/>
    </row>
    <row r="204" spans="2:20" ht="14.25" customHeight="1" x14ac:dyDescent="0.25">
      <c r="B204" s="48">
        <v>402601173</v>
      </c>
      <c r="C204" s="17">
        <v>195196</v>
      </c>
      <c r="D204" s="18">
        <v>5.938439451394991E-3</v>
      </c>
      <c r="E204" s="18">
        <v>0.94279793543731427</v>
      </c>
      <c r="F204" s="19" t="s">
        <v>41</v>
      </c>
      <c r="G204" s="19" t="s">
        <v>60</v>
      </c>
      <c r="H204" s="19" t="b">
        <v>0</v>
      </c>
      <c r="I204" s="19" t="s">
        <v>70</v>
      </c>
      <c r="J204" s="19" t="s">
        <v>756</v>
      </c>
      <c r="L204" s="66"/>
      <c r="M204" s="66"/>
      <c r="N204" s="66"/>
      <c r="O204" s="66"/>
      <c r="P204" s="66"/>
      <c r="Q204" s="52"/>
      <c r="R204" s="52"/>
      <c r="S204" s="52"/>
      <c r="T204" s="52"/>
    </row>
    <row r="205" spans="2:20" ht="14.25" customHeight="1" x14ac:dyDescent="0.25">
      <c r="B205" s="51">
        <v>59461329</v>
      </c>
      <c r="C205" s="17">
        <v>189311</v>
      </c>
      <c r="D205" s="18">
        <v>5.759400351354727E-3</v>
      </c>
      <c r="E205" s="18">
        <v>0.94855733578866896</v>
      </c>
      <c r="F205" s="19" t="s">
        <v>41</v>
      </c>
      <c r="G205" s="19" t="s">
        <v>60</v>
      </c>
      <c r="H205" s="19" t="b">
        <v>0</v>
      </c>
      <c r="I205" s="19" t="s">
        <v>70</v>
      </c>
      <c r="J205" s="19" t="s">
        <v>756</v>
      </c>
      <c r="L205" s="66"/>
      <c r="M205" s="66"/>
      <c r="N205" s="66"/>
      <c r="O205" s="66"/>
      <c r="P205" s="66"/>
      <c r="Q205" s="52"/>
      <c r="R205" s="52"/>
      <c r="S205" s="52"/>
      <c r="T205" s="52"/>
    </row>
    <row r="206" spans="2:20" ht="14.25" customHeight="1" x14ac:dyDescent="0.25">
      <c r="B206" s="48">
        <v>342303148</v>
      </c>
      <c r="C206" s="17">
        <v>180930</v>
      </c>
      <c r="D206" s="18">
        <v>5.5044255514503154E-3</v>
      </c>
      <c r="E206" s="18">
        <v>0.95406176134011933</v>
      </c>
      <c r="F206" s="19" t="s">
        <v>60</v>
      </c>
      <c r="G206" s="19" t="s">
        <v>60</v>
      </c>
      <c r="H206" s="19" t="b">
        <v>1</v>
      </c>
      <c r="I206" s="19" t="s">
        <v>70</v>
      </c>
      <c r="J206" s="19" t="s">
        <v>758</v>
      </c>
      <c r="L206" s="66"/>
      <c r="M206" s="66"/>
      <c r="N206" s="66"/>
      <c r="O206" s="66"/>
      <c r="P206" s="66"/>
      <c r="Q206" s="52"/>
      <c r="R206" s="52"/>
      <c r="S206" s="52"/>
      <c r="T206" s="52"/>
    </row>
    <row r="207" spans="2:20" ht="14.25" customHeight="1" x14ac:dyDescent="0.25">
      <c r="B207" s="51">
        <v>321599484</v>
      </c>
      <c r="C207" s="17">
        <v>157264</v>
      </c>
      <c r="D207" s="18">
        <v>4.7844358587480372E-3</v>
      </c>
      <c r="E207" s="18">
        <v>0.95884619719886732</v>
      </c>
      <c r="F207" s="19" t="s">
        <v>60</v>
      </c>
      <c r="G207" s="19" t="s">
        <v>36</v>
      </c>
      <c r="H207" s="19" t="b">
        <v>0</v>
      </c>
      <c r="I207" s="19" t="s">
        <v>70</v>
      </c>
      <c r="J207" s="19" t="s">
        <v>758</v>
      </c>
      <c r="L207" s="66"/>
      <c r="M207" s="66"/>
      <c r="N207" s="66"/>
      <c r="O207" s="66"/>
      <c r="P207" s="66"/>
      <c r="Q207" s="52"/>
      <c r="R207" s="52"/>
      <c r="S207" s="52"/>
      <c r="T207" s="52"/>
    </row>
    <row r="208" spans="2:20" ht="14.25" customHeight="1" x14ac:dyDescent="0.25">
      <c r="B208" s="48">
        <v>391775468</v>
      </c>
      <c r="C208" s="17">
        <v>126086</v>
      </c>
      <c r="D208" s="18">
        <v>3.8359089154930883E-3</v>
      </c>
      <c r="E208" s="18">
        <v>0.96268210611436045</v>
      </c>
      <c r="F208" s="19" t="s">
        <v>60</v>
      </c>
      <c r="G208" s="19" t="s">
        <v>36</v>
      </c>
      <c r="H208" s="19" t="b">
        <v>0</v>
      </c>
      <c r="I208" s="19" t="s">
        <v>70</v>
      </c>
      <c r="J208" s="19" t="s">
        <v>758</v>
      </c>
      <c r="L208" s="66"/>
      <c r="M208" s="66"/>
      <c r="N208" s="66"/>
      <c r="O208" s="66"/>
      <c r="P208" s="66"/>
      <c r="Q208" s="52"/>
      <c r="R208" s="52"/>
      <c r="S208" s="52"/>
      <c r="T208" s="52"/>
    </row>
    <row r="209" spans="2:20" ht="14.25" customHeight="1" x14ac:dyDescent="0.25">
      <c r="B209" s="48">
        <v>54101441</v>
      </c>
      <c r="C209" s="17">
        <v>124583</v>
      </c>
      <c r="D209" s="18">
        <v>3.7901832116085483E-3</v>
      </c>
      <c r="E209" s="18">
        <v>0.96647228932596896</v>
      </c>
      <c r="F209" s="19" t="s">
        <v>60</v>
      </c>
      <c r="G209" s="19" t="s">
        <v>60</v>
      </c>
      <c r="H209" s="19" t="b">
        <v>1</v>
      </c>
      <c r="I209" s="19" t="s">
        <v>70</v>
      </c>
      <c r="J209" s="19" t="s">
        <v>758</v>
      </c>
      <c r="L209" s="66"/>
      <c r="M209" s="66"/>
      <c r="N209" s="66"/>
      <c r="O209" s="66"/>
      <c r="P209" s="66"/>
      <c r="Q209" s="52"/>
      <c r="R209" s="52"/>
      <c r="S209" s="52"/>
      <c r="T209" s="52"/>
    </row>
    <row r="210" spans="2:20" ht="14.25" customHeight="1" x14ac:dyDescent="0.25">
      <c r="B210" s="51">
        <v>113114411</v>
      </c>
      <c r="C210" s="17">
        <v>102542</v>
      </c>
      <c r="D210" s="18">
        <v>3.1196308235053238E-3</v>
      </c>
      <c r="E210" s="18">
        <v>0.96959192014947426</v>
      </c>
      <c r="F210" s="19" t="s">
        <v>60</v>
      </c>
      <c r="G210" s="19" t="s">
        <v>60</v>
      </c>
      <c r="H210" s="19" t="b">
        <v>1</v>
      </c>
      <c r="I210" s="19" t="s">
        <v>70</v>
      </c>
      <c r="J210" s="19" t="s">
        <v>758</v>
      </c>
      <c r="L210" s="66"/>
      <c r="M210" s="66"/>
      <c r="N210" s="66"/>
      <c r="O210" s="66"/>
      <c r="P210" s="66"/>
      <c r="Q210" s="52"/>
      <c r="R210" s="52"/>
      <c r="S210" s="52"/>
      <c r="T210" s="52"/>
    </row>
    <row r="211" spans="2:20" ht="14.25" customHeight="1" x14ac:dyDescent="0.25">
      <c r="B211" s="48">
        <v>317382280</v>
      </c>
      <c r="C211" s="17">
        <v>89331</v>
      </c>
      <c r="D211" s="18">
        <v>2.7177131428541873E-3</v>
      </c>
      <c r="E211" s="18">
        <v>0.97230963329232845</v>
      </c>
      <c r="F211" s="19" t="s">
        <v>60</v>
      </c>
      <c r="G211" s="19" t="s">
        <v>41</v>
      </c>
      <c r="H211" s="19" t="b">
        <v>0</v>
      </c>
      <c r="I211" s="19" t="s">
        <v>37</v>
      </c>
      <c r="J211" s="19" t="s">
        <v>759</v>
      </c>
      <c r="L211" s="66"/>
      <c r="M211" s="66"/>
      <c r="N211" s="66"/>
      <c r="O211" s="66"/>
      <c r="P211" s="66"/>
      <c r="Q211" s="52"/>
      <c r="R211" s="52"/>
      <c r="S211" s="52"/>
      <c r="T211" s="52"/>
    </row>
    <row r="212" spans="2:20" ht="14.25" customHeight="1" x14ac:dyDescent="0.25">
      <c r="B212" s="51">
        <v>365841321</v>
      </c>
      <c r="C212" s="17">
        <v>82471</v>
      </c>
      <c r="D212" s="18">
        <v>2.5090116600544905E-3</v>
      </c>
      <c r="E212" s="18">
        <v>0.97481864495238291</v>
      </c>
      <c r="F212" s="19" t="s">
        <v>60</v>
      </c>
      <c r="G212" s="19" t="s">
        <v>60</v>
      </c>
      <c r="H212" s="19" t="b">
        <v>1</v>
      </c>
      <c r="I212" s="19" t="s">
        <v>70</v>
      </c>
      <c r="J212" s="19" t="s">
        <v>758</v>
      </c>
      <c r="L212" s="66"/>
      <c r="M212" s="66"/>
      <c r="N212" s="66"/>
      <c r="O212" s="66"/>
      <c r="P212" s="66"/>
      <c r="Q212" s="52"/>
      <c r="R212" s="52"/>
      <c r="S212" s="52"/>
      <c r="T212" s="52"/>
    </row>
    <row r="213" spans="2:20" ht="14.25" customHeight="1" x14ac:dyDescent="0.25">
      <c r="B213" s="51">
        <v>144846826</v>
      </c>
      <c r="C213" s="17">
        <v>76417</v>
      </c>
      <c r="D213" s="18">
        <v>2.3248310803359244E-3</v>
      </c>
      <c r="E213" s="18">
        <v>0.97714347603271878</v>
      </c>
      <c r="F213" s="19" t="s">
        <v>60</v>
      </c>
      <c r="G213" s="19" t="s">
        <v>60</v>
      </c>
      <c r="H213" s="19" t="b">
        <v>1</v>
      </c>
      <c r="I213" s="19" t="s">
        <v>70</v>
      </c>
      <c r="J213" s="19" t="s">
        <v>758</v>
      </c>
      <c r="L213" s="66"/>
      <c r="M213" s="66"/>
      <c r="N213" s="66"/>
      <c r="O213" s="66"/>
      <c r="P213" s="66"/>
      <c r="Q213" s="52"/>
      <c r="R213" s="52"/>
      <c r="S213" s="52"/>
      <c r="T213" s="52"/>
    </row>
    <row r="214" spans="2:20" ht="14.25" customHeight="1" x14ac:dyDescent="0.25">
      <c r="B214" s="48">
        <v>400647848</v>
      </c>
      <c r="C214" s="17">
        <v>63885</v>
      </c>
      <c r="D214" s="18">
        <v>1.943570587268023E-3</v>
      </c>
      <c r="E214" s="18">
        <v>0.9790870466199868</v>
      </c>
      <c r="F214" s="19" t="s">
        <v>60</v>
      </c>
      <c r="G214" s="19" t="s">
        <v>60</v>
      </c>
      <c r="H214" s="19" t="b">
        <v>1</v>
      </c>
      <c r="I214" s="19" t="s">
        <v>70</v>
      </c>
      <c r="J214" s="19" t="s">
        <v>758</v>
      </c>
      <c r="L214" s="66"/>
      <c r="M214" s="66"/>
      <c r="N214" s="66"/>
      <c r="O214" s="66"/>
      <c r="P214" s="66"/>
      <c r="Q214" s="52"/>
      <c r="R214" s="52"/>
      <c r="S214" s="52"/>
      <c r="T214" s="52"/>
    </row>
    <row r="215" spans="2:20" ht="14.25" customHeight="1" x14ac:dyDescent="0.25">
      <c r="B215" s="48">
        <v>144846823</v>
      </c>
      <c r="C215" s="17">
        <v>51421</v>
      </c>
      <c r="D215" s="18">
        <v>1.5643788552541131E-3</v>
      </c>
      <c r="E215" s="18">
        <v>0.98065142547524087</v>
      </c>
      <c r="F215" s="19" t="s">
        <v>60</v>
      </c>
      <c r="G215" s="19" t="s">
        <v>60</v>
      </c>
      <c r="H215" s="19" t="b">
        <v>1</v>
      </c>
      <c r="I215" s="19" t="s">
        <v>37</v>
      </c>
      <c r="J215" s="19" t="s">
        <v>759</v>
      </c>
      <c r="L215" s="66"/>
      <c r="M215" s="66"/>
      <c r="N215" s="66"/>
      <c r="O215" s="66"/>
      <c r="P215" s="66"/>
      <c r="Q215" s="52"/>
      <c r="R215" s="52"/>
      <c r="S215" s="52"/>
      <c r="T215" s="52"/>
    </row>
    <row r="216" spans="2:20" ht="14.25" customHeight="1" x14ac:dyDescent="0.25">
      <c r="B216" s="48">
        <v>75389188</v>
      </c>
      <c r="C216" s="17">
        <v>47743</v>
      </c>
      <c r="D216" s="18">
        <v>1.4524832205985321E-3</v>
      </c>
      <c r="E216" s="18">
        <v>0.98210390869583941</v>
      </c>
      <c r="F216" s="19" t="s">
        <v>60</v>
      </c>
      <c r="G216" s="19" t="s">
        <v>60</v>
      </c>
      <c r="H216" s="19" t="b">
        <v>1</v>
      </c>
      <c r="I216" s="19" t="s">
        <v>70</v>
      </c>
      <c r="J216" s="19" t="s">
        <v>758</v>
      </c>
      <c r="L216" s="66"/>
      <c r="M216" s="66"/>
      <c r="N216" s="66"/>
      <c r="O216" s="66"/>
      <c r="P216" s="66"/>
      <c r="Q216" s="52"/>
      <c r="R216" s="52"/>
      <c r="S216" s="52"/>
      <c r="T216" s="52"/>
    </row>
    <row r="217" spans="2:20" ht="14.25" customHeight="1" x14ac:dyDescent="0.25">
      <c r="B217" s="51">
        <v>144846830</v>
      </c>
      <c r="C217" s="17">
        <v>44869</v>
      </c>
      <c r="D217" s="18">
        <v>1.365047643110729E-3</v>
      </c>
      <c r="E217" s="18">
        <v>0.98346895633895015</v>
      </c>
      <c r="F217" s="19" t="s">
        <v>60</v>
      </c>
      <c r="G217" s="19" t="s">
        <v>60</v>
      </c>
      <c r="H217" s="19" t="b">
        <v>1</v>
      </c>
      <c r="I217" s="19" t="s">
        <v>70</v>
      </c>
      <c r="J217" s="19" t="s">
        <v>758</v>
      </c>
      <c r="L217" s="66"/>
      <c r="M217" s="66"/>
      <c r="N217" s="66"/>
      <c r="O217" s="66"/>
      <c r="P217" s="66"/>
      <c r="Q217" s="52"/>
      <c r="R217" s="52"/>
      <c r="S217" s="52"/>
      <c r="T217" s="52"/>
    </row>
    <row r="218" spans="2:20" ht="14.25" customHeight="1" x14ac:dyDescent="0.25">
      <c r="B218" s="51">
        <v>145118310</v>
      </c>
      <c r="C218" s="17">
        <v>44631</v>
      </c>
      <c r="D218" s="18">
        <v>1.3578069794217601E-3</v>
      </c>
      <c r="E218" s="18">
        <v>0.98482676331837193</v>
      </c>
      <c r="F218" s="19" t="s">
        <v>60</v>
      </c>
      <c r="G218" s="19" t="s">
        <v>60</v>
      </c>
      <c r="H218" s="19" t="b">
        <v>1</v>
      </c>
      <c r="I218" s="19" t="s">
        <v>70</v>
      </c>
      <c r="J218" s="19" t="s">
        <v>758</v>
      </c>
      <c r="L218" s="66"/>
      <c r="M218" s="66"/>
      <c r="N218" s="66"/>
      <c r="O218" s="66"/>
      <c r="P218" s="66"/>
      <c r="Q218" s="52"/>
      <c r="R218" s="52"/>
      <c r="S218" s="52"/>
      <c r="T218" s="52"/>
    </row>
    <row r="219" spans="2:20" ht="14.25" customHeight="1" x14ac:dyDescent="0.25">
      <c r="B219" s="51">
        <v>144846827</v>
      </c>
      <c r="C219" s="17">
        <v>42449</v>
      </c>
      <c r="D219" s="18">
        <v>1.2914240879539846E-3</v>
      </c>
      <c r="E219" s="18">
        <v>0.98611818740632595</v>
      </c>
      <c r="F219" s="19" t="s">
        <v>60</v>
      </c>
      <c r="G219" s="19" t="s">
        <v>60</v>
      </c>
      <c r="H219" s="19" t="b">
        <v>1</v>
      </c>
      <c r="I219" s="19" t="s">
        <v>70</v>
      </c>
      <c r="J219" s="19" t="s">
        <v>758</v>
      </c>
      <c r="L219" s="66"/>
      <c r="M219" s="66"/>
      <c r="N219" s="66"/>
      <c r="O219" s="66"/>
      <c r="P219" s="66"/>
      <c r="Q219" s="52"/>
      <c r="R219" s="52"/>
      <c r="S219" s="52"/>
      <c r="T219" s="52"/>
    </row>
    <row r="220" spans="2:20" ht="14.25" customHeight="1" x14ac:dyDescent="0.25">
      <c r="B220" s="51">
        <v>113114720</v>
      </c>
      <c r="C220" s="17">
        <v>40834</v>
      </c>
      <c r="D220" s="18">
        <v>1.2422910129216945E-3</v>
      </c>
      <c r="E220" s="18">
        <v>0.98736047841924768</v>
      </c>
      <c r="F220" s="19" t="s">
        <v>60</v>
      </c>
      <c r="G220" s="19" t="s">
        <v>60</v>
      </c>
      <c r="H220" s="19" t="b">
        <v>1</v>
      </c>
      <c r="I220" s="19" t="s">
        <v>70</v>
      </c>
      <c r="J220" s="19" t="s">
        <v>758</v>
      </c>
      <c r="L220" s="66"/>
      <c r="M220" s="66"/>
      <c r="N220" s="66"/>
      <c r="O220" s="66"/>
      <c r="P220" s="66"/>
      <c r="Q220" s="52"/>
      <c r="R220" s="52"/>
      <c r="S220" s="52"/>
      <c r="T220" s="52"/>
    </row>
    <row r="221" spans="2:20" ht="14.25" customHeight="1" x14ac:dyDescent="0.25">
      <c r="B221" s="48">
        <v>113253906</v>
      </c>
      <c r="C221" s="17">
        <v>40303</v>
      </c>
      <c r="D221" s="18">
        <v>1.2261364229265576E-3</v>
      </c>
      <c r="E221" s="18">
        <v>0.98858661484217425</v>
      </c>
      <c r="F221" s="19" t="s">
        <v>60</v>
      </c>
      <c r="G221" s="19" t="s">
        <v>60</v>
      </c>
      <c r="H221" s="19" t="b">
        <v>1</v>
      </c>
      <c r="I221" s="19" t="s">
        <v>70</v>
      </c>
      <c r="J221" s="19" t="s">
        <v>758</v>
      </c>
      <c r="L221" s="66"/>
      <c r="M221" s="66"/>
      <c r="N221" s="66"/>
      <c r="O221" s="66"/>
      <c r="P221" s="66"/>
      <c r="Q221" s="52"/>
      <c r="R221" s="52"/>
      <c r="S221" s="52"/>
      <c r="T221" s="52"/>
    </row>
    <row r="222" spans="2:20" ht="14.25" customHeight="1" x14ac:dyDescent="0.25">
      <c r="B222" s="51">
        <v>144846828</v>
      </c>
      <c r="C222" s="17">
        <v>38717</v>
      </c>
      <c r="D222" s="18">
        <v>1.1778856136378812E-3</v>
      </c>
      <c r="E222" s="18">
        <v>0.9897645004558121</v>
      </c>
      <c r="F222" s="19" t="s">
        <v>60</v>
      </c>
      <c r="G222" s="19" t="s">
        <v>60</v>
      </c>
      <c r="H222" s="19" t="b">
        <v>1</v>
      </c>
      <c r="I222" s="19" t="s">
        <v>70</v>
      </c>
      <c r="J222" s="19" t="s">
        <v>758</v>
      </c>
      <c r="L222" s="66"/>
      <c r="M222" s="66"/>
      <c r="N222" s="66"/>
      <c r="O222" s="66"/>
      <c r="P222" s="66"/>
      <c r="Q222" s="52"/>
      <c r="R222" s="52"/>
      <c r="S222" s="52"/>
      <c r="T222" s="52"/>
    </row>
    <row r="223" spans="2:20" ht="14.25" customHeight="1" x14ac:dyDescent="0.25">
      <c r="B223" s="51">
        <v>337479528</v>
      </c>
      <c r="C223" s="17">
        <v>32902</v>
      </c>
      <c r="D223" s="18">
        <v>1.0009761205649604E-3</v>
      </c>
      <c r="E223" s="18">
        <v>0.99076547657637704</v>
      </c>
      <c r="F223" s="19" t="s">
        <v>60</v>
      </c>
      <c r="G223" s="19" t="s">
        <v>36</v>
      </c>
      <c r="H223" s="19" t="b">
        <v>0</v>
      </c>
      <c r="I223" s="19" t="s">
        <v>70</v>
      </c>
      <c r="J223" s="19" t="s">
        <v>758</v>
      </c>
      <c r="L223" s="66"/>
      <c r="M223" s="66"/>
      <c r="N223" s="66"/>
      <c r="O223" s="66"/>
      <c r="P223" s="66"/>
      <c r="Q223" s="52"/>
      <c r="R223" s="52"/>
      <c r="S223" s="52"/>
      <c r="T223" s="52"/>
    </row>
    <row r="224" spans="2:20" ht="14.25" customHeight="1" x14ac:dyDescent="0.25">
      <c r="B224" s="51">
        <v>144846825</v>
      </c>
      <c r="C224" s="17">
        <v>30640</v>
      </c>
      <c r="D224" s="18">
        <v>9.3215939256307786E-4</v>
      </c>
      <c r="E224" s="18">
        <v>0.99169763596894012</v>
      </c>
      <c r="F224" s="19" t="s">
        <v>60</v>
      </c>
      <c r="G224" s="19" t="s">
        <v>36</v>
      </c>
      <c r="H224" s="19" t="b">
        <v>0</v>
      </c>
      <c r="I224" s="19" t="s">
        <v>37</v>
      </c>
      <c r="J224" s="19" t="s">
        <v>759</v>
      </c>
      <c r="L224" s="66"/>
      <c r="M224" s="66"/>
      <c r="N224" s="66"/>
      <c r="O224" s="66"/>
      <c r="P224" s="66"/>
      <c r="Q224" s="52"/>
      <c r="R224" s="52"/>
      <c r="S224" s="52"/>
      <c r="T224" s="52"/>
    </row>
    <row r="225" spans="2:20" ht="14.25" customHeight="1" x14ac:dyDescent="0.25">
      <c r="B225" s="51">
        <v>144703037</v>
      </c>
      <c r="C225" s="17">
        <v>29366</v>
      </c>
      <c r="D225" s="18">
        <v>8.9340054575741987E-4</v>
      </c>
      <c r="E225" s="18">
        <v>0.99259103651469749</v>
      </c>
      <c r="F225" s="19" t="s">
        <v>60</v>
      </c>
      <c r="G225" s="19" t="s">
        <v>41</v>
      </c>
      <c r="H225" s="19" t="b">
        <v>0</v>
      </c>
      <c r="I225" s="19" t="s">
        <v>70</v>
      </c>
      <c r="J225" s="19" t="s">
        <v>758</v>
      </c>
      <c r="L225" s="66"/>
      <c r="M225" s="66"/>
      <c r="N225" s="66"/>
      <c r="O225" s="66"/>
      <c r="P225" s="66"/>
      <c r="Q225" s="52"/>
      <c r="R225" s="52"/>
      <c r="S225" s="52"/>
      <c r="T225" s="52"/>
    </row>
    <row r="226" spans="2:20" ht="14.25" customHeight="1" x14ac:dyDescent="0.25">
      <c r="B226" s="51">
        <v>279535770</v>
      </c>
      <c r="C226" s="17">
        <v>27202</v>
      </c>
      <c r="D226" s="18">
        <v>8.275652675098186E-4</v>
      </c>
      <c r="E226" s="18">
        <v>0.99341860178220731</v>
      </c>
      <c r="F226" s="19" t="s">
        <v>60</v>
      </c>
      <c r="G226" s="19" t="s">
        <v>60</v>
      </c>
      <c r="H226" s="19" t="b">
        <v>1</v>
      </c>
      <c r="I226" s="19" t="s">
        <v>70</v>
      </c>
      <c r="J226" s="19" t="s">
        <v>758</v>
      </c>
      <c r="L226" s="66"/>
      <c r="M226" s="66"/>
      <c r="N226" s="66"/>
      <c r="O226" s="66"/>
      <c r="P226" s="66"/>
      <c r="Q226" s="52"/>
      <c r="R226" s="52"/>
      <c r="S226" s="52"/>
      <c r="T226" s="52"/>
    </row>
    <row r="227" spans="2:20" ht="14.25" customHeight="1" x14ac:dyDescent="0.25">
      <c r="B227" s="51">
        <v>144846819</v>
      </c>
      <c r="C227" s="17">
        <v>26645</v>
      </c>
      <c r="D227" s="18">
        <v>8.1061968064109692E-4</v>
      </c>
      <c r="E227" s="18">
        <v>0.99422922146284842</v>
      </c>
      <c r="F227" s="19" t="s">
        <v>60</v>
      </c>
      <c r="G227" s="19" t="s">
        <v>60</v>
      </c>
      <c r="H227" s="19" t="b">
        <v>1</v>
      </c>
      <c r="I227" s="19" t="s">
        <v>70</v>
      </c>
      <c r="J227" s="19" t="s">
        <v>758</v>
      </c>
      <c r="L227" s="66"/>
      <c r="M227" s="66"/>
      <c r="N227" s="66"/>
      <c r="O227" s="66"/>
      <c r="P227" s="66"/>
      <c r="Q227" s="52"/>
      <c r="R227" s="52"/>
      <c r="S227" s="52"/>
      <c r="T227" s="52"/>
    </row>
    <row r="228" spans="2:20" ht="14.25" customHeight="1" x14ac:dyDescent="0.25">
      <c r="B228" s="51">
        <v>293440823</v>
      </c>
      <c r="C228" s="17">
        <v>24381</v>
      </c>
      <c r="D228" s="18">
        <v>7.4174210672586164E-4</v>
      </c>
      <c r="E228" s="18">
        <v>0.99497096356957426</v>
      </c>
      <c r="F228" s="19" t="s">
        <v>60</v>
      </c>
      <c r="G228" s="19" t="s">
        <v>60</v>
      </c>
      <c r="H228" s="19" t="b">
        <v>1</v>
      </c>
      <c r="I228" s="19" t="s">
        <v>70</v>
      </c>
      <c r="J228" s="19" t="s">
        <v>758</v>
      </c>
      <c r="L228" s="66"/>
      <c r="M228" s="66"/>
      <c r="N228" s="66"/>
      <c r="O228" s="66"/>
      <c r="P228" s="66"/>
      <c r="Q228" s="52"/>
      <c r="R228" s="52"/>
      <c r="S228" s="52"/>
      <c r="T228" s="52"/>
    </row>
    <row r="229" spans="2:20" ht="14.25" customHeight="1" x14ac:dyDescent="0.25">
      <c r="B229" s="48">
        <v>179152869</v>
      </c>
      <c r="C229" s="17">
        <v>21767</v>
      </c>
      <c r="D229" s="18">
        <v>6.622164979739071E-4</v>
      </c>
      <c r="E229" s="18">
        <v>0.9956331800675482</v>
      </c>
      <c r="F229" s="19" t="s">
        <v>60</v>
      </c>
      <c r="G229" s="19" t="s">
        <v>60</v>
      </c>
      <c r="H229" s="19" t="b">
        <v>1</v>
      </c>
      <c r="I229" s="19" t="s">
        <v>70</v>
      </c>
      <c r="J229" s="19" t="s">
        <v>758</v>
      </c>
      <c r="L229" s="66"/>
      <c r="M229" s="66"/>
      <c r="N229" s="66"/>
      <c r="O229" s="66"/>
      <c r="P229" s="66"/>
      <c r="Q229" s="52"/>
      <c r="R229" s="52"/>
      <c r="S229" s="52"/>
      <c r="T229" s="52"/>
    </row>
    <row r="230" spans="2:20" ht="14.25" customHeight="1" x14ac:dyDescent="0.25">
      <c r="B230" s="51">
        <v>295986672</v>
      </c>
      <c r="C230" s="17">
        <v>14289</v>
      </c>
      <c r="D230" s="18">
        <v>4.347136279482317E-4</v>
      </c>
      <c r="E230" s="18">
        <v>0.99606789369549642</v>
      </c>
      <c r="F230" s="19" t="s">
        <v>60</v>
      </c>
      <c r="G230" s="19" t="s">
        <v>60</v>
      </c>
      <c r="H230" s="19" t="b">
        <v>1</v>
      </c>
      <c r="I230" s="19" t="s">
        <v>70</v>
      </c>
      <c r="J230" s="19" t="s">
        <v>758</v>
      </c>
      <c r="L230" s="66"/>
      <c r="M230" s="66"/>
      <c r="N230" s="66"/>
      <c r="O230" s="66"/>
      <c r="P230" s="66"/>
      <c r="Q230" s="52"/>
      <c r="R230" s="52"/>
      <c r="S230" s="52"/>
      <c r="T230" s="52"/>
    </row>
    <row r="231" spans="2:20" ht="14.25" customHeight="1" x14ac:dyDescent="0.25">
      <c r="B231" s="51">
        <v>15412304</v>
      </c>
      <c r="C231" s="17">
        <v>14208</v>
      </c>
      <c r="D231" s="18">
        <v>4.3224936845744809E-4</v>
      </c>
      <c r="E231" s="18">
        <v>0.99650014306395385</v>
      </c>
      <c r="F231" s="19" t="s">
        <v>60</v>
      </c>
      <c r="G231" s="19" t="s">
        <v>60</v>
      </c>
      <c r="H231" s="19" t="b">
        <v>1</v>
      </c>
      <c r="I231" s="19" t="s">
        <v>28</v>
      </c>
      <c r="J231" s="19" t="s">
        <v>760</v>
      </c>
      <c r="L231" s="66"/>
      <c r="M231" s="66"/>
      <c r="N231" s="66"/>
      <c r="O231" s="66"/>
      <c r="P231" s="66"/>
      <c r="Q231" s="52"/>
      <c r="R231" s="52"/>
      <c r="S231" s="52"/>
      <c r="T231" s="52"/>
    </row>
    <row r="232" spans="2:20" ht="14.25" customHeight="1" x14ac:dyDescent="0.25">
      <c r="B232" s="51">
        <v>16253396</v>
      </c>
      <c r="C232" s="17">
        <v>13545</v>
      </c>
      <c r="D232" s="18">
        <v>4.1207894818103425E-4</v>
      </c>
      <c r="E232" s="18">
        <v>0.99691222201213492</v>
      </c>
      <c r="F232" s="19" t="s">
        <v>60</v>
      </c>
      <c r="G232" s="19" t="s">
        <v>60</v>
      </c>
      <c r="H232" s="19" t="b">
        <v>1</v>
      </c>
      <c r="I232" s="19" t="s">
        <v>70</v>
      </c>
      <c r="J232" s="19" t="s">
        <v>758</v>
      </c>
      <c r="L232" s="66"/>
      <c r="M232" s="66"/>
      <c r="N232" s="66"/>
      <c r="O232" s="66"/>
      <c r="P232" s="66"/>
      <c r="Q232" s="52"/>
      <c r="R232" s="52"/>
      <c r="S232" s="52"/>
      <c r="T232" s="52"/>
    </row>
    <row r="233" spans="2:20" ht="14.25" customHeight="1" x14ac:dyDescent="0.25">
      <c r="B233" s="51">
        <v>304908383</v>
      </c>
      <c r="C233" s="17">
        <v>13090</v>
      </c>
      <c r="D233" s="18">
        <v>3.9823650289329922E-4</v>
      </c>
      <c r="E233" s="18">
        <v>0.9973104585150282</v>
      </c>
      <c r="F233" s="19" t="s">
        <v>60</v>
      </c>
      <c r="G233" s="19" t="s">
        <v>60</v>
      </c>
      <c r="H233" s="19" t="b">
        <v>1</v>
      </c>
      <c r="I233" s="19" t="s">
        <v>70</v>
      </c>
      <c r="J233" s="19" t="s">
        <v>758</v>
      </c>
      <c r="L233" s="66"/>
      <c r="M233" s="66"/>
      <c r="N233" s="66"/>
      <c r="O233" s="66"/>
      <c r="P233" s="66"/>
      <c r="Q233" s="52"/>
      <c r="R233" s="52"/>
      <c r="S233" s="52"/>
      <c r="T233" s="52"/>
    </row>
    <row r="234" spans="2:20" ht="14.25" customHeight="1" x14ac:dyDescent="0.25">
      <c r="B234" s="51">
        <v>68996999</v>
      </c>
      <c r="C234" s="17">
        <v>12006</v>
      </c>
      <c r="D234" s="18">
        <v>3.6525801785614596E-4</v>
      </c>
      <c r="E234" s="18">
        <v>0.99767571653288434</v>
      </c>
      <c r="F234" s="19" t="s">
        <v>60</v>
      </c>
      <c r="G234" s="19" t="s">
        <v>60</v>
      </c>
      <c r="H234" s="19" t="b">
        <v>1</v>
      </c>
      <c r="I234" s="19" t="s">
        <v>70</v>
      </c>
      <c r="J234" s="19" t="s">
        <v>758</v>
      </c>
      <c r="L234" s="66"/>
      <c r="M234" s="66"/>
      <c r="N234" s="66"/>
      <c r="O234" s="66"/>
      <c r="P234" s="66"/>
      <c r="Q234" s="52"/>
      <c r="R234" s="52"/>
      <c r="S234" s="52"/>
      <c r="T234" s="52"/>
    </row>
    <row r="235" spans="2:20" ht="14.25" customHeight="1" x14ac:dyDescent="0.25">
      <c r="B235" s="51">
        <v>144700681</v>
      </c>
      <c r="C235" s="17">
        <v>11440</v>
      </c>
      <c r="D235" s="18">
        <v>3.4803862437733716E-4</v>
      </c>
      <c r="E235" s="18">
        <v>0.99802375515726172</v>
      </c>
      <c r="F235" s="19" t="s">
        <v>60</v>
      </c>
      <c r="G235" s="19" t="s">
        <v>60</v>
      </c>
      <c r="H235" s="19" t="b">
        <v>1</v>
      </c>
      <c r="I235" s="19" t="s">
        <v>70</v>
      </c>
      <c r="J235" s="19" t="s">
        <v>758</v>
      </c>
      <c r="L235" s="66"/>
      <c r="M235" s="66"/>
      <c r="N235" s="66"/>
      <c r="O235" s="66"/>
      <c r="P235" s="66"/>
      <c r="Q235" s="52"/>
      <c r="R235" s="52"/>
      <c r="S235" s="52"/>
      <c r="T235" s="52"/>
    </row>
    <row r="236" spans="2:20" ht="14.25" customHeight="1" x14ac:dyDescent="0.25">
      <c r="B236" s="51">
        <v>323108094</v>
      </c>
      <c r="C236" s="17">
        <v>11237</v>
      </c>
      <c r="D236" s="18">
        <v>3.4186276417204001E-4</v>
      </c>
      <c r="E236" s="18">
        <v>0.99836561792143375</v>
      </c>
      <c r="F236" s="19" t="s">
        <v>60</v>
      </c>
      <c r="G236" s="19" t="s">
        <v>114</v>
      </c>
      <c r="H236" s="19" t="b">
        <v>0</v>
      </c>
      <c r="I236" s="19" t="s">
        <v>70</v>
      </c>
      <c r="J236" s="19" t="s">
        <v>758</v>
      </c>
      <c r="L236" s="66"/>
      <c r="M236" s="66"/>
      <c r="N236" s="66"/>
      <c r="O236" s="66"/>
      <c r="P236" s="66"/>
      <c r="Q236" s="52"/>
      <c r="R236" s="52"/>
      <c r="S236" s="52"/>
      <c r="T236" s="52"/>
    </row>
    <row r="237" spans="2:20" ht="14.25" customHeight="1" x14ac:dyDescent="0.25">
      <c r="B237" s="48">
        <v>297281873</v>
      </c>
      <c r="C237" s="17">
        <v>9408</v>
      </c>
      <c r="D237" s="18">
        <v>2.8621917641101291E-4</v>
      </c>
      <c r="E237" s="18">
        <v>0.99865183709784477</v>
      </c>
      <c r="F237" s="19" t="s">
        <v>60</v>
      </c>
      <c r="G237" s="19" t="s">
        <v>60</v>
      </c>
      <c r="H237" s="19" t="b">
        <v>1</v>
      </c>
      <c r="I237" s="19" t="s">
        <v>70</v>
      </c>
      <c r="J237" s="19" t="s">
        <v>758</v>
      </c>
      <c r="L237" s="66"/>
      <c r="M237" s="66"/>
      <c r="N237" s="66"/>
      <c r="O237" s="66"/>
      <c r="P237" s="66"/>
      <c r="Q237" s="52"/>
      <c r="R237" s="52"/>
      <c r="S237" s="52"/>
      <c r="T237" s="52"/>
    </row>
    <row r="238" spans="2:20" ht="14.25" customHeight="1" x14ac:dyDescent="0.25">
      <c r="B238" s="51">
        <v>377313137</v>
      </c>
      <c r="C238" s="17">
        <v>8515</v>
      </c>
      <c r="D238" s="18">
        <v>2.5905147609904072E-4</v>
      </c>
      <c r="E238" s="18">
        <v>0.99891088857394383</v>
      </c>
      <c r="F238" s="19" t="s">
        <v>60</v>
      </c>
      <c r="G238" s="19" t="s">
        <v>60</v>
      </c>
      <c r="H238" s="19" t="b">
        <v>1</v>
      </c>
      <c r="I238" s="19" t="s">
        <v>70</v>
      </c>
      <c r="J238" s="19" t="s">
        <v>758</v>
      </c>
      <c r="L238" s="66"/>
      <c r="M238" s="66"/>
      <c r="N238" s="66"/>
      <c r="O238" s="66"/>
      <c r="P238" s="66"/>
      <c r="Q238" s="52"/>
      <c r="R238" s="52"/>
      <c r="S238" s="52"/>
      <c r="T238" s="52"/>
    </row>
    <row r="239" spans="2:20" ht="14.25" customHeight="1" x14ac:dyDescent="0.25">
      <c r="B239" s="48">
        <v>377310607</v>
      </c>
      <c r="C239" s="17">
        <v>7234</v>
      </c>
      <c r="D239" s="18">
        <v>2.2007966859664835E-4</v>
      </c>
      <c r="E239" s="18">
        <v>0.99913096824254044</v>
      </c>
      <c r="F239" s="19" t="s">
        <v>60</v>
      </c>
      <c r="G239" s="19" t="s">
        <v>60</v>
      </c>
      <c r="H239" s="19" t="b">
        <v>1</v>
      </c>
      <c r="I239" s="19" t="s">
        <v>70</v>
      </c>
      <c r="J239" s="19" t="s">
        <v>758</v>
      </c>
      <c r="L239" s="66"/>
      <c r="M239" s="66"/>
      <c r="N239" s="66"/>
      <c r="O239" s="66"/>
      <c r="P239" s="66"/>
      <c r="Q239" s="52"/>
      <c r="R239" s="52"/>
      <c r="S239" s="52"/>
      <c r="T239" s="52"/>
    </row>
    <row r="240" spans="2:20" ht="14.25" customHeight="1" x14ac:dyDescent="0.25">
      <c r="B240" s="48">
        <v>14820235</v>
      </c>
      <c r="C240" s="17">
        <v>6300</v>
      </c>
      <c r="D240" s="18">
        <v>1.9166462706094616E-4</v>
      </c>
      <c r="E240" s="18">
        <v>0.99932263286960143</v>
      </c>
      <c r="F240" s="19" t="s">
        <v>60</v>
      </c>
      <c r="G240" s="19" t="s">
        <v>60</v>
      </c>
      <c r="H240" s="19" t="b">
        <v>1</v>
      </c>
      <c r="I240" s="19" t="s">
        <v>37</v>
      </c>
      <c r="J240" s="19" t="s">
        <v>759</v>
      </c>
      <c r="L240" s="66"/>
      <c r="M240" s="66"/>
      <c r="N240" s="66"/>
      <c r="O240" s="66"/>
      <c r="P240" s="66"/>
      <c r="Q240" s="52"/>
      <c r="R240" s="52"/>
      <c r="S240" s="52"/>
      <c r="T240" s="52"/>
    </row>
    <row r="241" spans="2:20" ht="14.25" customHeight="1" x14ac:dyDescent="0.25">
      <c r="B241" s="51">
        <v>323108096</v>
      </c>
      <c r="C241" s="17">
        <v>5425</v>
      </c>
      <c r="D241" s="18">
        <v>1.6504453996914808E-4</v>
      </c>
      <c r="E241" s="18">
        <v>0.99948767740957056</v>
      </c>
      <c r="F241" s="19" t="s">
        <v>60</v>
      </c>
      <c r="G241" s="19" t="s">
        <v>60</v>
      </c>
      <c r="H241" s="19" t="b">
        <v>1</v>
      </c>
      <c r="I241" s="19" t="s">
        <v>70</v>
      </c>
      <c r="J241" s="19" t="s">
        <v>758</v>
      </c>
      <c r="L241" s="66"/>
      <c r="M241" s="66"/>
      <c r="N241" s="66"/>
      <c r="O241" s="66"/>
      <c r="P241" s="66"/>
      <c r="Q241" s="52"/>
      <c r="R241" s="52"/>
      <c r="S241" s="52"/>
      <c r="T241" s="52"/>
    </row>
    <row r="242" spans="2:20" ht="14.25" customHeight="1" x14ac:dyDescent="0.25">
      <c r="B242" s="51">
        <v>190984112</v>
      </c>
      <c r="C242" s="17">
        <v>4690</v>
      </c>
      <c r="D242" s="18">
        <v>1.4268366681203769E-4</v>
      </c>
      <c r="E242" s="18">
        <v>0.99963036107638259</v>
      </c>
      <c r="F242" s="19" t="s">
        <v>60</v>
      </c>
      <c r="G242" s="19" t="s">
        <v>60</v>
      </c>
      <c r="H242" s="19" t="b">
        <v>1</v>
      </c>
      <c r="I242" s="19" t="s">
        <v>70</v>
      </c>
      <c r="J242" s="19" t="s">
        <v>758</v>
      </c>
      <c r="L242" s="66"/>
      <c r="M242" s="66"/>
      <c r="N242" s="66"/>
      <c r="O242" s="66"/>
      <c r="P242" s="66"/>
      <c r="Q242" s="52"/>
      <c r="R242" s="52"/>
      <c r="S242" s="52"/>
      <c r="T242" s="52"/>
    </row>
    <row r="243" spans="2:20" ht="14.25" customHeight="1" x14ac:dyDescent="0.25">
      <c r="B243" s="51">
        <v>336216367</v>
      </c>
      <c r="C243" s="17">
        <v>4175</v>
      </c>
      <c r="D243" s="18">
        <v>1.2701584412372225E-4</v>
      </c>
      <c r="E243" s="18">
        <v>0.99975737692050626</v>
      </c>
      <c r="F243" s="19" t="s">
        <v>60</v>
      </c>
      <c r="G243" s="19">
        <v>0</v>
      </c>
      <c r="H243" s="19" t="b">
        <v>0</v>
      </c>
      <c r="I243" s="19" t="s">
        <v>70</v>
      </c>
      <c r="J243" s="19" t="s">
        <v>758</v>
      </c>
      <c r="L243" s="66"/>
      <c r="M243" s="66"/>
      <c r="N243" s="66"/>
      <c r="O243" s="66"/>
      <c r="P243" s="66"/>
      <c r="Q243" s="52"/>
      <c r="R243" s="52"/>
      <c r="S243" s="52"/>
      <c r="T243" s="52"/>
    </row>
    <row r="244" spans="2:20" ht="14.25" customHeight="1" x14ac:dyDescent="0.25">
      <c r="B244" s="51">
        <v>376702122</v>
      </c>
      <c r="C244" s="17">
        <v>3164</v>
      </c>
      <c r="D244" s="18">
        <v>9.6258234923941844E-5</v>
      </c>
      <c r="E244" s="18">
        <v>0.99985363515543024</v>
      </c>
      <c r="F244" s="19" t="s">
        <v>60</v>
      </c>
      <c r="G244" s="19">
        <v>0</v>
      </c>
      <c r="H244" s="19" t="b">
        <v>0</v>
      </c>
      <c r="I244" s="19" t="s">
        <v>70</v>
      </c>
      <c r="J244" s="19" t="s">
        <v>758</v>
      </c>
      <c r="L244" s="66"/>
      <c r="M244" s="66"/>
      <c r="N244" s="66"/>
      <c r="O244" s="66"/>
      <c r="P244" s="66"/>
      <c r="Q244" s="52"/>
      <c r="R244" s="52"/>
      <c r="S244" s="52"/>
      <c r="T244" s="52"/>
    </row>
    <row r="245" spans="2:20" ht="14.25" customHeight="1" x14ac:dyDescent="0.25">
      <c r="B245" s="48">
        <v>376702121</v>
      </c>
      <c r="C245" s="17">
        <v>2729</v>
      </c>
      <c r="D245" s="18">
        <v>8.3024248769733664E-5</v>
      </c>
      <c r="E245" s="18">
        <v>0.99993665940419996</v>
      </c>
      <c r="F245" s="19" t="s">
        <v>60</v>
      </c>
      <c r="G245" s="19" t="s">
        <v>60</v>
      </c>
      <c r="H245" s="19" t="b">
        <v>1</v>
      </c>
      <c r="I245" s="19" t="s">
        <v>70</v>
      </c>
      <c r="J245" s="19" t="s">
        <v>758</v>
      </c>
      <c r="L245" s="66"/>
      <c r="M245" s="66"/>
      <c r="N245" s="66"/>
      <c r="O245" s="66"/>
      <c r="P245" s="66"/>
      <c r="Q245" s="52"/>
      <c r="R245" s="52"/>
      <c r="S245" s="52"/>
      <c r="T245" s="52"/>
    </row>
    <row r="246" spans="2:20" ht="14.25" customHeight="1" x14ac:dyDescent="0.25">
      <c r="B246" s="51">
        <v>191273769</v>
      </c>
      <c r="C246" s="17">
        <v>1460</v>
      </c>
      <c r="D246" s="18">
        <v>4.4417516747457363E-5</v>
      </c>
      <c r="E246" s="18">
        <v>0.9999810769209474</v>
      </c>
      <c r="F246" s="19" t="s">
        <v>60</v>
      </c>
      <c r="G246" s="19">
        <v>0</v>
      </c>
      <c r="H246" s="19" t="b">
        <v>0</v>
      </c>
      <c r="I246" s="19" t="s">
        <v>70</v>
      </c>
      <c r="J246" s="19" t="s">
        <v>758</v>
      </c>
      <c r="L246" s="66"/>
      <c r="M246" s="66"/>
      <c r="N246" s="66"/>
      <c r="O246" s="66"/>
      <c r="P246" s="66"/>
      <c r="Q246" s="52"/>
      <c r="R246" s="52"/>
      <c r="S246" s="52"/>
      <c r="T246" s="52"/>
    </row>
    <row r="247" spans="2:20" ht="14.25" customHeight="1" x14ac:dyDescent="0.25">
      <c r="B247" s="48">
        <v>144846822</v>
      </c>
      <c r="C247" s="17">
        <v>622</v>
      </c>
      <c r="D247" s="18">
        <v>1.8923079052683892E-5</v>
      </c>
      <c r="E247" s="18">
        <v>1</v>
      </c>
      <c r="F247" s="19" t="s">
        <v>60</v>
      </c>
      <c r="G247" s="19" t="s">
        <v>114</v>
      </c>
      <c r="H247" s="19" t="b">
        <v>0</v>
      </c>
      <c r="I247" s="19" t="s">
        <v>70</v>
      </c>
      <c r="J247" s="19" t="s">
        <v>758</v>
      </c>
      <c r="L247" s="66"/>
      <c r="M247" s="66"/>
      <c r="N247" s="66"/>
      <c r="O247" s="66"/>
      <c r="P247" s="66"/>
      <c r="Q247" s="52"/>
      <c r="R247" s="52"/>
      <c r="S247" s="52"/>
      <c r="T247" s="52"/>
    </row>
    <row r="248" spans="2:20" ht="14.25" customHeight="1" x14ac:dyDescent="0.25">
      <c r="B248" s="48">
        <v>55879801</v>
      </c>
      <c r="C248" s="17">
        <v>0</v>
      </c>
      <c r="D248" s="18">
        <v>0</v>
      </c>
      <c r="E248" s="18">
        <v>1</v>
      </c>
      <c r="F248" s="19" t="s">
        <v>60</v>
      </c>
      <c r="G248" s="19" t="s">
        <v>114</v>
      </c>
      <c r="H248" s="19" t="b">
        <v>0</v>
      </c>
      <c r="I248" s="19" t="s">
        <v>70</v>
      </c>
      <c r="J248" s="19" t="s">
        <v>758</v>
      </c>
      <c r="L248" s="66"/>
      <c r="M248" s="66"/>
      <c r="N248" s="66"/>
      <c r="O248" s="66"/>
      <c r="P248" s="66"/>
      <c r="Q248" s="52"/>
      <c r="R248" s="52"/>
      <c r="S248" s="52"/>
      <c r="T248" s="52"/>
    </row>
    <row r="249" spans="2:20" ht="14.25" customHeight="1" x14ac:dyDescent="0.25">
      <c r="B249" s="48">
        <v>386604740</v>
      </c>
      <c r="C249" s="17">
        <v>0</v>
      </c>
      <c r="D249" s="18">
        <v>0</v>
      </c>
      <c r="E249" s="18">
        <v>1</v>
      </c>
      <c r="F249" s="19" t="s">
        <v>60</v>
      </c>
      <c r="G249" s="19" t="s">
        <v>60</v>
      </c>
      <c r="H249" s="19" t="b">
        <v>1</v>
      </c>
      <c r="I249" s="19" t="s">
        <v>70</v>
      </c>
      <c r="J249" s="19" t="s">
        <v>758</v>
      </c>
      <c r="L249" s="66"/>
      <c r="M249" s="66"/>
      <c r="N249" s="66"/>
      <c r="O249" s="66"/>
      <c r="P249" s="66"/>
      <c r="Q249" s="52"/>
      <c r="R249" s="52"/>
      <c r="S249" s="52"/>
      <c r="T249" s="52"/>
    </row>
    <row r="250" spans="2:20" ht="14.25" customHeight="1" x14ac:dyDescent="0.25">
      <c r="B250" s="51">
        <v>144846820</v>
      </c>
      <c r="C250" s="17">
        <v>0</v>
      </c>
      <c r="D250" s="18">
        <v>0</v>
      </c>
      <c r="E250" s="18">
        <v>1</v>
      </c>
      <c r="F250" s="19" t="s">
        <v>60</v>
      </c>
      <c r="G250" s="19">
        <v>0</v>
      </c>
      <c r="H250" s="19" t="b">
        <v>0</v>
      </c>
      <c r="I250" s="19" t="s">
        <v>70</v>
      </c>
      <c r="J250" s="19" t="s">
        <v>758</v>
      </c>
      <c r="L250" s="66"/>
      <c r="M250" s="66"/>
      <c r="N250" s="66"/>
      <c r="O250" s="66"/>
      <c r="P250" s="66"/>
      <c r="Q250" s="52"/>
      <c r="R250" s="52"/>
      <c r="S250" s="52"/>
      <c r="T250" s="52"/>
    </row>
    <row r="251" spans="2:20" ht="14.25" customHeight="1" x14ac:dyDescent="0.25">
      <c r="B251" s="48">
        <v>144846818</v>
      </c>
      <c r="C251" s="17">
        <v>0</v>
      </c>
      <c r="D251" s="18">
        <v>0</v>
      </c>
      <c r="E251" s="18">
        <v>1</v>
      </c>
      <c r="F251" s="19" t="s">
        <v>60</v>
      </c>
      <c r="G251" s="19" t="s">
        <v>41</v>
      </c>
      <c r="H251" s="19" t="b">
        <v>0</v>
      </c>
      <c r="I251" s="19" t="s">
        <v>70</v>
      </c>
      <c r="J251" s="19" t="s">
        <v>758</v>
      </c>
      <c r="L251" s="66"/>
      <c r="M251" s="66"/>
      <c r="N251" s="66"/>
      <c r="O251" s="66"/>
      <c r="P251" s="66"/>
      <c r="Q251" s="52"/>
      <c r="R251" s="52"/>
      <c r="S251" s="52"/>
      <c r="T251" s="52"/>
    </row>
    <row r="252" spans="2:20" ht="14.25" customHeight="1" x14ac:dyDescent="0.25">
      <c r="B252" s="51">
        <v>144846829</v>
      </c>
      <c r="C252" s="17">
        <v>0</v>
      </c>
      <c r="D252" s="18">
        <v>0</v>
      </c>
      <c r="E252" s="18">
        <v>1</v>
      </c>
      <c r="F252" s="19" t="s">
        <v>60</v>
      </c>
      <c r="G252" s="19" t="s">
        <v>60</v>
      </c>
      <c r="H252" s="19" t="b">
        <v>1</v>
      </c>
      <c r="I252" s="19" t="s">
        <v>70</v>
      </c>
      <c r="J252" s="19" t="s">
        <v>758</v>
      </c>
      <c r="L252" s="66"/>
      <c r="M252" s="66"/>
      <c r="N252" s="66"/>
      <c r="O252" s="66"/>
      <c r="P252" s="66"/>
      <c r="Q252" s="52"/>
      <c r="R252" s="52"/>
      <c r="S252" s="52"/>
      <c r="T252" s="52"/>
    </row>
    <row r="253" spans="2:20" ht="14.25" customHeight="1" x14ac:dyDescent="0.25">
      <c r="B253" s="51">
        <v>144846821</v>
      </c>
      <c r="C253" s="17">
        <v>0</v>
      </c>
      <c r="D253" s="18">
        <v>0</v>
      </c>
      <c r="E253" s="18">
        <v>1</v>
      </c>
      <c r="F253" s="19" t="s">
        <v>60</v>
      </c>
      <c r="G253" s="19" t="s">
        <v>60</v>
      </c>
      <c r="H253" s="19" t="b">
        <v>1</v>
      </c>
      <c r="I253" s="19" t="s">
        <v>70</v>
      </c>
      <c r="J253" s="19" t="s">
        <v>758</v>
      </c>
      <c r="L253" s="66"/>
      <c r="M253" s="66"/>
      <c r="N253" s="66"/>
      <c r="O253" s="66"/>
      <c r="P253" s="66"/>
      <c r="Q253" s="52"/>
      <c r="R253" s="52"/>
      <c r="S253" s="52"/>
      <c r="T253" s="52"/>
    </row>
    <row r="254" spans="2:20" ht="14.25" customHeight="1" x14ac:dyDescent="0.25">
      <c r="B254" s="48">
        <v>245106315</v>
      </c>
      <c r="C254" s="17">
        <v>0</v>
      </c>
      <c r="D254" s="18">
        <v>0</v>
      </c>
      <c r="E254" s="18">
        <v>1</v>
      </c>
      <c r="F254" s="19" t="s">
        <v>60</v>
      </c>
      <c r="G254" s="19" t="s">
        <v>60</v>
      </c>
      <c r="H254" s="19" t="b">
        <v>1</v>
      </c>
      <c r="I254" s="19" t="s">
        <v>70</v>
      </c>
      <c r="J254" s="19" t="s">
        <v>758</v>
      </c>
      <c r="L254" s="66"/>
      <c r="M254" s="66"/>
      <c r="N254" s="66"/>
      <c r="O254" s="66"/>
      <c r="P254" s="66"/>
      <c r="Q254" s="52"/>
      <c r="R254" s="52"/>
      <c r="S254" s="52"/>
      <c r="T254" s="52"/>
    </row>
    <row r="255" spans="2:20" ht="14.25" customHeight="1" x14ac:dyDescent="0.25">
      <c r="B255" s="51">
        <v>15610170</v>
      </c>
      <c r="C255" s="17">
        <v>0</v>
      </c>
      <c r="D255" s="18">
        <v>0</v>
      </c>
      <c r="E255" s="18">
        <v>1</v>
      </c>
      <c r="F255" s="19" t="s">
        <v>60</v>
      </c>
      <c r="G255" s="19" t="s">
        <v>114</v>
      </c>
      <c r="H255" s="19" t="b">
        <v>0</v>
      </c>
      <c r="I255" s="19" t="s">
        <v>70</v>
      </c>
      <c r="J255" s="19" t="s">
        <v>758</v>
      </c>
      <c r="L255" s="66"/>
      <c r="M255" s="66"/>
      <c r="N255" s="66"/>
      <c r="O255" s="66"/>
      <c r="P255" s="66"/>
      <c r="Q255" s="52"/>
      <c r="R255" s="52"/>
      <c r="S255" s="52"/>
      <c r="T255" s="52"/>
    </row>
    <row r="256" spans="2:20" ht="14.25" customHeight="1" x14ac:dyDescent="0.25">
      <c r="B256" s="48">
        <v>67020285</v>
      </c>
      <c r="C256" s="17">
        <v>0</v>
      </c>
      <c r="D256" s="18">
        <v>0</v>
      </c>
      <c r="E256" s="18">
        <v>1</v>
      </c>
      <c r="F256" s="19" t="s">
        <v>60</v>
      </c>
      <c r="G256" s="19" t="s">
        <v>60</v>
      </c>
      <c r="H256" s="19" t="b">
        <v>1</v>
      </c>
      <c r="I256" s="19" t="s">
        <v>70</v>
      </c>
      <c r="J256" s="19" t="s">
        <v>758</v>
      </c>
      <c r="L256" s="66"/>
      <c r="M256" s="66"/>
      <c r="N256" s="66"/>
      <c r="O256" s="66"/>
      <c r="P256" s="66"/>
      <c r="Q256" s="52"/>
      <c r="R256" s="52"/>
      <c r="S256" s="52"/>
      <c r="T256" s="52"/>
    </row>
    <row r="257" spans="2:20" ht="14.25" customHeight="1" x14ac:dyDescent="0.25">
      <c r="B257" s="51">
        <v>14975655</v>
      </c>
      <c r="C257" s="17">
        <v>0</v>
      </c>
      <c r="D257" s="18">
        <v>0</v>
      </c>
      <c r="E257" s="18">
        <v>1</v>
      </c>
      <c r="F257" s="19" t="s">
        <v>60</v>
      </c>
      <c r="G257" s="19" t="s">
        <v>60</v>
      </c>
      <c r="H257" s="19" t="b">
        <v>1</v>
      </c>
      <c r="I257" s="19" t="s">
        <v>28</v>
      </c>
      <c r="J257" s="19" t="s">
        <v>760</v>
      </c>
      <c r="L257" s="66"/>
      <c r="M257" s="66"/>
      <c r="N257" s="66"/>
      <c r="O257" s="66"/>
      <c r="P257" s="66"/>
      <c r="Q257" s="52"/>
      <c r="R257" s="52"/>
      <c r="S257" s="52"/>
      <c r="T257" s="52"/>
    </row>
    <row r="258" spans="2:20" ht="14.25" customHeight="1" x14ac:dyDescent="0.25">
      <c r="B258" s="48">
        <v>17637853</v>
      </c>
      <c r="C258" s="17">
        <v>0</v>
      </c>
      <c r="D258" s="18">
        <v>0</v>
      </c>
      <c r="E258" s="18">
        <v>1</v>
      </c>
      <c r="F258" s="19" t="s">
        <v>60</v>
      </c>
      <c r="G258" s="19" t="s">
        <v>60</v>
      </c>
      <c r="H258" s="19" t="b">
        <v>1</v>
      </c>
      <c r="I258" s="19" t="s">
        <v>70</v>
      </c>
      <c r="J258" s="19" t="s">
        <v>758</v>
      </c>
      <c r="L258" s="66"/>
      <c r="M258" s="66"/>
      <c r="N258" s="66"/>
      <c r="O258" s="66"/>
      <c r="P258" s="66"/>
      <c r="Q258" s="52"/>
      <c r="R258" s="52"/>
      <c r="S258" s="52"/>
      <c r="T258" s="52"/>
    </row>
    <row r="259" spans="2:20" ht="14.25" customHeight="1" x14ac:dyDescent="0.25">
      <c r="B259" s="51">
        <v>15610170</v>
      </c>
      <c r="C259" s="17">
        <v>0</v>
      </c>
      <c r="D259" s="18">
        <v>0</v>
      </c>
      <c r="E259" s="18">
        <v>1</v>
      </c>
      <c r="F259" s="19" t="s">
        <v>60</v>
      </c>
      <c r="G259" s="19">
        <v>0</v>
      </c>
      <c r="H259" s="19" t="b">
        <v>0</v>
      </c>
      <c r="I259" s="19" t="s">
        <v>70</v>
      </c>
      <c r="J259" s="19" t="s">
        <v>758</v>
      </c>
      <c r="L259" s="66"/>
      <c r="M259" s="66"/>
      <c r="N259" s="66"/>
      <c r="O259" s="66"/>
      <c r="P259" s="66"/>
      <c r="Q259" s="52"/>
      <c r="R259" s="52"/>
      <c r="S259" s="52"/>
      <c r="T259" s="52"/>
    </row>
    <row r="260" spans="2:20" ht="14.25" customHeight="1" x14ac:dyDescent="0.25">
      <c r="B260" s="48">
        <v>15633801</v>
      </c>
      <c r="C260" s="17">
        <v>0</v>
      </c>
      <c r="D260" s="18">
        <v>0</v>
      </c>
      <c r="E260" s="18">
        <v>1</v>
      </c>
      <c r="F260" s="19" t="s">
        <v>60</v>
      </c>
      <c r="G260" s="19" t="s">
        <v>114</v>
      </c>
      <c r="H260" s="19" t="b">
        <v>0</v>
      </c>
      <c r="I260" s="19" t="s">
        <v>70</v>
      </c>
      <c r="J260" s="19" t="s">
        <v>758</v>
      </c>
      <c r="L260" s="66"/>
      <c r="M260" s="66"/>
      <c r="N260" s="66"/>
      <c r="O260" s="66"/>
      <c r="P260" s="66"/>
      <c r="Q260" s="52"/>
      <c r="R260" s="52"/>
      <c r="S260" s="52"/>
      <c r="T260" s="52"/>
    </row>
    <row r="261" spans="2:20" ht="14.25" customHeight="1" x14ac:dyDescent="0.25">
      <c r="B261" s="51">
        <v>179165542</v>
      </c>
      <c r="C261" s="17">
        <v>0</v>
      </c>
      <c r="D261" s="18">
        <v>0</v>
      </c>
      <c r="E261" s="18">
        <v>1</v>
      </c>
      <c r="F261" s="19" t="s">
        <v>60</v>
      </c>
      <c r="G261" s="19" t="s">
        <v>114</v>
      </c>
      <c r="H261" s="19" t="b">
        <v>0</v>
      </c>
      <c r="I261" s="19" t="s">
        <v>28</v>
      </c>
      <c r="J261" s="19" t="s">
        <v>760</v>
      </c>
      <c r="L261" s="66"/>
      <c r="M261" s="66"/>
      <c r="N261" s="66"/>
      <c r="O261" s="66"/>
      <c r="P261" s="66"/>
      <c r="Q261" s="52"/>
      <c r="R261" s="52"/>
      <c r="S261" s="52"/>
      <c r="T261" s="52"/>
    </row>
    <row r="262" spans="2:20" ht="14.25" customHeight="1" x14ac:dyDescent="0.25">
      <c r="B262" s="51">
        <v>120573587</v>
      </c>
      <c r="C262" s="17">
        <v>0</v>
      </c>
      <c r="D262" s="18">
        <v>0</v>
      </c>
      <c r="E262" s="18">
        <v>1</v>
      </c>
      <c r="F262" s="19" t="s">
        <v>60</v>
      </c>
      <c r="G262" s="19" t="s">
        <v>114</v>
      </c>
      <c r="H262" s="19" t="b">
        <v>0</v>
      </c>
      <c r="I262" s="19" t="s">
        <v>70</v>
      </c>
      <c r="J262" s="19" t="s">
        <v>758</v>
      </c>
      <c r="L262" s="66"/>
      <c r="M262" s="66"/>
      <c r="N262" s="66"/>
      <c r="O262" s="66"/>
      <c r="P262" s="66"/>
      <c r="Q262" s="52"/>
      <c r="R262" s="52"/>
      <c r="S262" s="52"/>
      <c r="T262" s="52"/>
    </row>
    <row r="263" spans="2:20" ht="14.25" customHeight="1" x14ac:dyDescent="0.25">
      <c r="B263" s="48">
        <v>47269536</v>
      </c>
      <c r="C263" s="17">
        <v>0</v>
      </c>
      <c r="D263" s="18">
        <v>0</v>
      </c>
      <c r="E263" s="18">
        <v>1</v>
      </c>
      <c r="F263" s="19" t="s">
        <v>60</v>
      </c>
      <c r="G263" s="19" t="s">
        <v>114</v>
      </c>
      <c r="H263" s="19" t="b">
        <v>0</v>
      </c>
      <c r="I263" s="19" t="s">
        <v>70</v>
      </c>
      <c r="J263" s="19" t="s">
        <v>758</v>
      </c>
      <c r="L263" s="66"/>
      <c r="M263" s="66"/>
      <c r="N263" s="66"/>
      <c r="O263" s="66"/>
      <c r="P263" s="66"/>
      <c r="Q263" s="52"/>
      <c r="R263" s="52"/>
      <c r="S263" s="52"/>
      <c r="T263" s="52"/>
    </row>
    <row r="264" spans="2:20" ht="14.25" customHeight="1" x14ac:dyDescent="0.25">
      <c r="B264" s="48">
        <v>144639849</v>
      </c>
      <c r="C264" s="17">
        <v>0</v>
      </c>
      <c r="D264" s="18">
        <v>0</v>
      </c>
      <c r="E264" s="18">
        <v>1</v>
      </c>
      <c r="F264" s="19" t="s">
        <v>60</v>
      </c>
      <c r="G264" s="19" t="s">
        <v>114</v>
      </c>
      <c r="H264" s="19" t="b">
        <v>0</v>
      </c>
      <c r="I264" s="19" t="s">
        <v>70</v>
      </c>
      <c r="J264" s="19" t="s">
        <v>758</v>
      </c>
      <c r="L264" s="66"/>
      <c r="M264" s="66"/>
      <c r="N264" s="66"/>
      <c r="O264" s="66"/>
      <c r="P264" s="66"/>
      <c r="Q264" s="52"/>
      <c r="R264" s="52"/>
      <c r="S264" s="52"/>
      <c r="T264" s="52"/>
    </row>
    <row r="265" spans="2:20" ht="14.25" customHeight="1" x14ac:dyDescent="0.25">
      <c r="B265" s="48">
        <v>15628686</v>
      </c>
      <c r="C265" s="17">
        <v>0</v>
      </c>
      <c r="D265" s="18">
        <v>0</v>
      </c>
      <c r="E265" s="18">
        <v>1</v>
      </c>
      <c r="F265" s="19" t="s">
        <v>60</v>
      </c>
      <c r="G265" s="19" t="s">
        <v>114</v>
      </c>
      <c r="H265" s="19" t="b">
        <v>0</v>
      </c>
      <c r="I265" s="19" t="s">
        <v>70</v>
      </c>
      <c r="J265" s="19" t="s">
        <v>758</v>
      </c>
      <c r="L265" s="66"/>
      <c r="M265" s="66"/>
      <c r="N265" s="66"/>
      <c r="O265" s="66"/>
      <c r="P265" s="66"/>
      <c r="Q265" s="52"/>
      <c r="R265" s="52"/>
      <c r="S265" s="52"/>
      <c r="T265" s="52"/>
    </row>
    <row r="266" spans="2:20" ht="14.25" customHeight="1" x14ac:dyDescent="0.25">
      <c r="B266" s="51">
        <v>297283959</v>
      </c>
      <c r="C266" s="17">
        <v>0</v>
      </c>
      <c r="D266" s="18">
        <v>0</v>
      </c>
      <c r="E266" s="18">
        <v>1</v>
      </c>
      <c r="F266" s="19" t="s">
        <v>60</v>
      </c>
      <c r="G266" s="19" t="s">
        <v>60</v>
      </c>
      <c r="H266" s="19" t="b">
        <v>1</v>
      </c>
      <c r="I266" s="19" t="s">
        <v>70</v>
      </c>
      <c r="J266" s="19" t="s">
        <v>758</v>
      </c>
      <c r="L266" s="66"/>
      <c r="M266" s="66"/>
      <c r="N266" s="66"/>
      <c r="O266" s="66"/>
      <c r="P266" s="66"/>
      <c r="Q266" s="52"/>
      <c r="R266" s="52"/>
      <c r="S266" s="52"/>
      <c r="T266" s="52"/>
    </row>
    <row r="267" spans="2:20" ht="14.25" customHeight="1" x14ac:dyDescent="0.25">
      <c r="B267" s="48">
        <v>113269759</v>
      </c>
      <c r="C267" s="17">
        <v>0</v>
      </c>
      <c r="D267" s="18">
        <v>0</v>
      </c>
      <c r="E267" s="18">
        <v>1</v>
      </c>
      <c r="F267" s="19" t="s">
        <v>60</v>
      </c>
      <c r="G267" s="19" t="s">
        <v>114</v>
      </c>
      <c r="H267" s="19" t="b">
        <v>0</v>
      </c>
      <c r="I267" s="19" t="s">
        <v>70</v>
      </c>
      <c r="J267" s="19" t="s">
        <v>758</v>
      </c>
      <c r="L267" s="66"/>
      <c r="M267" s="66"/>
      <c r="N267" s="66"/>
      <c r="O267" s="66"/>
      <c r="P267" s="66"/>
      <c r="Q267" s="52"/>
      <c r="R267" s="52"/>
      <c r="S267" s="52"/>
      <c r="T267" s="52"/>
    </row>
    <row r="268" spans="2:20" ht="14.25" customHeight="1" x14ac:dyDescent="0.25">
      <c r="B268" s="51">
        <v>113183223</v>
      </c>
      <c r="C268" s="17">
        <v>0</v>
      </c>
      <c r="D268" s="18">
        <v>0</v>
      </c>
      <c r="E268" s="18">
        <v>1</v>
      </c>
      <c r="F268" s="19" t="s">
        <v>60</v>
      </c>
      <c r="G268" s="19" t="s">
        <v>114</v>
      </c>
      <c r="H268" s="19" t="b">
        <v>0</v>
      </c>
      <c r="I268" s="19" t="s">
        <v>70</v>
      </c>
      <c r="J268" s="19" t="s">
        <v>758</v>
      </c>
      <c r="L268" s="66"/>
      <c r="M268" s="66"/>
      <c r="N268" s="66"/>
      <c r="O268" s="66"/>
      <c r="P268" s="66"/>
      <c r="Q268" s="52"/>
      <c r="R268" s="52"/>
      <c r="S268" s="52"/>
      <c r="T268" s="52"/>
    </row>
    <row r="269" spans="2:20" ht="14.25" customHeight="1" x14ac:dyDescent="0.25">
      <c r="B269" s="51">
        <v>245099507</v>
      </c>
      <c r="C269" s="17">
        <v>0</v>
      </c>
      <c r="D269" s="18">
        <v>0</v>
      </c>
      <c r="E269" s="18">
        <v>1</v>
      </c>
      <c r="F269" s="19" t="s">
        <v>60</v>
      </c>
      <c r="G269" s="19">
        <v>0</v>
      </c>
      <c r="H269" s="19" t="b">
        <v>0</v>
      </c>
      <c r="I269" s="19" t="s">
        <v>70</v>
      </c>
      <c r="J269" s="19" t="s">
        <v>758</v>
      </c>
      <c r="L269" s="66"/>
      <c r="M269" s="66"/>
      <c r="N269" s="66"/>
      <c r="O269" s="66"/>
      <c r="P269" s="66"/>
      <c r="Q269" s="52"/>
      <c r="R269" s="52"/>
      <c r="S269" s="52"/>
      <c r="T269" s="52"/>
    </row>
    <row r="270" spans="2:20" ht="14.25" customHeight="1" x14ac:dyDescent="0.25">
      <c r="B270" s="51">
        <v>26299169</v>
      </c>
      <c r="C270" s="17">
        <v>0</v>
      </c>
      <c r="D270" s="18">
        <v>0</v>
      </c>
      <c r="E270" s="18">
        <v>1</v>
      </c>
      <c r="F270" s="19" t="s">
        <v>60</v>
      </c>
      <c r="G270" s="19" t="s">
        <v>114</v>
      </c>
      <c r="H270" s="19" t="b">
        <v>0</v>
      </c>
      <c r="I270" s="19" t="s">
        <v>70</v>
      </c>
      <c r="J270" s="19" t="s">
        <v>758</v>
      </c>
      <c r="L270" s="66"/>
      <c r="M270" s="66"/>
      <c r="N270" s="66"/>
      <c r="O270" s="66"/>
      <c r="P270" s="66"/>
      <c r="Q270" s="52"/>
      <c r="R270" s="52"/>
      <c r="S270" s="52"/>
      <c r="T270" s="52"/>
    </row>
    <row r="271" spans="2:20" ht="14.25" customHeight="1" x14ac:dyDescent="0.25">
      <c r="B271" s="48">
        <v>296839064</v>
      </c>
      <c r="C271" s="17">
        <v>0</v>
      </c>
      <c r="D271" s="18">
        <v>0</v>
      </c>
      <c r="E271" s="18">
        <v>1</v>
      </c>
      <c r="F271" s="19" t="s">
        <v>60</v>
      </c>
      <c r="G271" s="19" t="s">
        <v>114</v>
      </c>
      <c r="H271" s="19" t="b">
        <v>0</v>
      </c>
      <c r="I271" s="19" t="s">
        <v>70</v>
      </c>
      <c r="J271" s="19" t="s">
        <v>758</v>
      </c>
      <c r="L271" s="66"/>
      <c r="M271" s="66"/>
      <c r="N271" s="66"/>
      <c r="O271" s="66"/>
      <c r="P271" s="66"/>
      <c r="Q271" s="52"/>
      <c r="R271" s="52"/>
      <c r="S271" s="52"/>
      <c r="T271" s="52"/>
    </row>
    <row r="272" spans="2:20" ht="14.25" customHeight="1" x14ac:dyDescent="0.25">
      <c r="B272" s="51">
        <v>17638681</v>
      </c>
      <c r="C272" s="17">
        <v>0</v>
      </c>
      <c r="D272" s="18">
        <v>0</v>
      </c>
      <c r="E272" s="18">
        <v>1</v>
      </c>
      <c r="F272" s="19" t="s">
        <v>60</v>
      </c>
      <c r="G272" s="19" t="s">
        <v>114</v>
      </c>
      <c r="H272" s="19" t="b">
        <v>0</v>
      </c>
      <c r="I272" s="19" t="s">
        <v>70</v>
      </c>
      <c r="J272" s="19" t="s">
        <v>758</v>
      </c>
      <c r="L272" s="66"/>
      <c r="M272" s="66"/>
      <c r="N272" s="66"/>
      <c r="O272" s="66"/>
      <c r="P272" s="66"/>
      <c r="Q272" s="52"/>
      <c r="R272" s="52"/>
      <c r="S272" s="52"/>
      <c r="T272" s="52"/>
    </row>
    <row r="273" spans="2:20" ht="14.25" customHeight="1" x14ac:dyDescent="0.25">
      <c r="B273" s="48">
        <v>293440824</v>
      </c>
      <c r="C273" s="17">
        <v>0</v>
      </c>
      <c r="D273" s="18">
        <v>0</v>
      </c>
      <c r="E273" s="18">
        <v>1</v>
      </c>
      <c r="F273" s="19" t="s">
        <v>60</v>
      </c>
      <c r="G273" s="19">
        <v>0</v>
      </c>
      <c r="H273" s="19" t="b">
        <v>0</v>
      </c>
      <c r="I273" s="19" t="s">
        <v>70</v>
      </c>
      <c r="J273" s="19" t="s">
        <v>758</v>
      </c>
      <c r="L273" s="66"/>
      <c r="M273" s="66"/>
      <c r="N273" s="66"/>
      <c r="O273" s="66"/>
      <c r="P273" s="66"/>
      <c r="Q273" s="52"/>
      <c r="R273" s="52"/>
      <c r="S273" s="52"/>
      <c r="T273" s="52"/>
    </row>
    <row r="274" spans="2:20" ht="14.25" customHeight="1" x14ac:dyDescent="0.25">
      <c r="B274" s="51">
        <v>305323016</v>
      </c>
      <c r="C274" s="17">
        <v>0</v>
      </c>
      <c r="D274" s="18">
        <v>0</v>
      </c>
      <c r="E274" s="18">
        <v>1</v>
      </c>
      <c r="F274" s="19" t="s">
        <v>60</v>
      </c>
      <c r="G274" s="19">
        <v>0</v>
      </c>
      <c r="H274" s="19" t="b">
        <v>0</v>
      </c>
      <c r="I274" s="19" t="s">
        <v>70</v>
      </c>
      <c r="J274" s="19" t="s">
        <v>758</v>
      </c>
      <c r="L274" s="66"/>
      <c r="M274" s="66"/>
      <c r="N274" s="66"/>
      <c r="O274" s="66"/>
      <c r="P274" s="66"/>
      <c r="Q274" s="52"/>
      <c r="R274" s="52"/>
      <c r="S274" s="52"/>
      <c r="T274" s="52"/>
    </row>
    <row r="275" spans="2:20" ht="14.25" customHeight="1" x14ac:dyDescent="0.25">
      <c r="B275" s="48">
        <v>305323015</v>
      </c>
      <c r="C275" s="17">
        <v>0</v>
      </c>
      <c r="D275" s="18">
        <v>0</v>
      </c>
      <c r="E275" s="18">
        <v>1</v>
      </c>
      <c r="F275" s="19" t="s">
        <v>60</v>
      </c>
      <c r="G275" s="19">
        <v>0</v>
      </c>
      <c r="H275" s="19" t="b">
        <v>0</v>
      </c>
      <c r="I275" s="19" t="s">
        <v>70</v>
      </c>
      <c r="J275" s="19" t="s">
        <v>758</v>
      </c>
      <c r="L275" s="66"/>
      <c r="M275" s="66"/>
      <c r="N275" s="66"/>
      <c r="O275" s="66"/>
      <c r="P275" s="66"/>
      <c r="Q275" s="52"/>
      <c r="R275" s="52"/>
      <c r="S275" s="52"/>
      <c r="T275" s="52"/>
    </row>
    <row r="276" spans="2:20" ht="14.25" customHeight="1" x14ac:dyDescent="0.25">
      <c r="B276" s="48">
        <v>270848165</v>
      </c>
      <c r="C276" s="17">
        <v>0</v>
      </c>
      <c r="D276" s="18">
        <v>0</v>
      </c>
      <c r="E276" s="18">
        <v>1</v>
      </c>
      <c r="F276" s="19" t="s">
        <v>60</v>
      </c>
      <c r="G276" s="19">
        <v>0</v>
      </c>
      <c r="H276" s="19" t="b">
        <v>0</v>
      </c>
      <c r="I276" s="19" t="s">
        <v>70</v>
      </c>
      <c r="J276" s="19" t="s">
        <v>758</v>
      </c>
      <c r="L276" s="66"/>
      <c r="M276" s="66"/>
      <c r="N276" s="66"/>
      <c r="O276" s="66"/>
      <c r="P276" s="66"/>
      <c r="Q276" s="52"/>
      <c r="R276" s="52"/>
      <c r="S276" s="52"/>
      <c r="T276" s="52"/>
    </row>
    <row r="277" spans="2:20" ht="14.25" customHeight="1" x14ac:dyDescent="0.25">
      <c r="B277" s="51">
        <v>181159572</v>
      </c>
      <c r="C277" s="17">
        <v>2011807</v>
      </c>
      <c r="D277" s="18">
        <v>9.0371668477193273E-2</v>
      </c>
      <c r="E277" s="18">
        <v>0.33684621763001465</v>
      </c>
      <c r="F277" s="19" t="s">
        <v>27</v>
      </c>
      <c r="G277" s="19" t="s">
        <v>36</v>
      </c>
      <c r="H277" s="19" t="b">
        <v>0</v>
      </c>
      <c r="I277" s="19" t="s">
        <v>28</v>
      </c>
      <c r="J277" s="19" t="s">
        <v>761</v>
      </c>
      <c r="L277" s="66"/>
      <c r="M277" s="66"/>
      <c r="N277" s="66"/>
      <c r="O277" s="66"/>
      <c r="P277" s="66"/>
      <c r="Q277" s="52"/>
      <c r="R277" s="52"/>
      <c r="S277" s="52"/>
      <c r="T277" s="52"/>
    </row>
    <row r="278" spans="2:20" ht="14.25" customHeight="1" x14ac:dyDescent="0.25">
      <c r="B278" s="51">
        <v>403330100</v>
      </c>
      <c r="C278" s="17">
        <v>1781363</v>
      </c>
      <c r="D278" s="18">
        <v>8.0019975312511801E-2</v>
      </c>
      <c r="E278" s="18">
        <v>0.41686619294252647</v>
      </c>
      <c r="F278" s="19" t="s">
        <v>27</v>
      </c>
      <c r="G278" s="19" t="s">
        <v>27</v>
      </c>
      <c r="H278" s="19" t="b">
        <v>1</v>
      </c>
      <c r="I278" s="19" t="s">
        <v>28</v>
      </c>
      <c r="J278" s="19" t="s">
        <v>761</v>
      </c>
      <c r="L278" s="66"/>
      <c r="M278" s="66"/>
      <c r="N278" s="66"/>
      <c r="O278" s="66"/>
      <c r="P278" s="66"/>
      <c r="Q278" s="52"/>
      <c r="R278" s="52"/>
      <c r="S278" s="52"/>
      <c r="T278" s="52"/>
    </row>
    <row r="279" spans="2:20" ht="14.25" customHeight="1" x14ac:dyDescent="0.25">
      <c r="B279" s="51">
        <v>316801438</v>
      </c>
      <c r="C279" s="17">
        <v>835466</v>
      </c>
      <c r="D279" s="18">
        <v>3.7529671770685134E-2</v>
      </c>
      <c r="E279" s="18">
        <v>0.67573416842609613</v>
      </c>
      <c r="F279" s="19" t="s">
        <v>27</v>
      </c>
      <c r="G279" s="19" t="s">
        <v>60</v>
      </c>
      <c r="H279" s="19" t="b">
        <v>0</v>
      </c>
      <c r="I279" s="19" t="s">
        <v>28</v>
      </c>
      <c r="J279" s="19" t="s">
        <v>761</v>
      </c>
      <c r="L279" s="66"/>
      <c r="M279" s="66"/>
      <c r="N279" s="66"/>
      <c r="O279" s="66"/>
      <c r="P279" s="66"/>
      <c r="Q279" s="52"/>
      <c r="R279" s="52"/>
      <c r="S279" s="52"/>
      <c r="T279" s="52"/>
    </row>
    <row r="280" spans="2:20" ht="14.25" customHeight="1" x14ac:dyDescent="0.25">
      <c r="B280" s="48">
        <v>273500080</v>
      </c>
      <c r="C280" s="17">
        <v>2817100</v>
      </c>
      <c r="D280" s="18">
        <v>0.12654594961996909</v>
      </c>
      <c r="E280" s="18">
        <v>0.12654594961996909</v>
      </c>
      <c r="F280" s="19" t="s">
        <v>27</v>
      </c>
      <c r="G280" s="19" t="s">
        <v>60</v>
      </c>
      <c r="H280" s="19" t="b">
        <v>0</v>
      </c>
      <c r="I280" s="19" t="s">
        <v>37</v>
      </c>
      <c r="J280" s="19" t="s">
        <v>755</v>
      </c>
      <c r="L280" s="66"/>
      <c r="M280" s="66"/>
      <c r="N280" s="66"/>
      <c r="O280" s="66"/>
      <c r="P280" s="66"/>
      <c r="Q280" s="52"/>
      <c r="R280" s="52"/>
      <c r="S280" s="52"/>
      <c r="T280" s="52"/>
    </row>
    <row r="281" spans="2:20" ht="14.25" customHeight="1" x14ac:dyDescent="0.25">
      <c r="B281" s="51">
        <v>403339705</v>
      </c>
      <c r="C281" s="17">
        <v>913252</v>
      </c>
      <c r="D281" s="18">
        <v>4.1023869078959219E-2</v>
      </c>
      <c r="E281" s="18">
        <v>0.59999041393431241</v>
      </c>
      <c r="F281" s="19" t="s">
        <v>27</v>
      </c>
      <c r="G281" s="19" t="s">
        <v>27</v>
      </c>
      <c r="H281" s="19" t="b">
        <v>1</v>
      </c>
      <c r="I281" s="19" t="s">
        <v>37</v>
      </c>
      <c r="J281" s="19" t="s">
        <v>755</v>
      </c>
      <c r="L281" s="66"/>
      <c r="M281" s="66"/>
      <c r="N281" s="66"/>
      <c r="O281" s="66"/>
      <c r="P281" s="66"/>
      <c r="Q281" s="52"/>
      <c r="R281" s="52"/>
      <c r="S281" s="52"/>
      <c r="T281" s="52"/>
    </row>
    <row r="282" spans="2:20" ht="14.25" customHeight="1" x14ac:dyDescent="0.25">
      <c r="B282" s="48">
        <v>277034230</v>
      </c>
      <c r="C282" s="17">
        <v>850702</v>
      </c>
      <c r="D282" s="18">
        <v>3.8214082721098629E-2</v>
      </c>
      <c r="E282" s="18">
        <v>0.63820449665541101</v>
      </c>
      <c r="F282" s="19" t="s">
        <v>27</v>
      </c>
      <c r="G282" s="19" t="s">
        <v>27</v>
      </c>
      <c r="H282" s="19" t="b">
        <v>1</v>
      </c>
      <c r="I282" s="19" t="s">
        <v>37</v>
      </c>
      <c r="J282" s="19" t="s">
        <v>755</v>
      </c>
      <c r="L282" s="66"/>
      <c r="M282" s="66"/>
      <c r="N282" s="66"/>
      <c r="O282" s="66"/>
      <c r="P282" s="66"/>
      <c r="Q282" s="52"/>
      <c r="R282" s="52"/>
      <c r="S282" s="52"/>
      <c r="T282" s="52"/>
    </row>
    <row r="283" spans="2:20" ht="14.25" customHeight="1" x14ac:dyDescent="0.25">
      <c r="B283" s="51">
        <v>190882936</v>
      </c>
      <c r="C283" s="17">
        <v>727679</v>
      </c>
      <c r="D283" s="18">
        <v>3.2687810185477791E-2</v>
      </c>
      <c r="E283" s="18">
        <v>0.70842197861157397</v>
      </c>
      <c r="F283" s="19" t="s">
        <v>27</v>
      </c>
      <c r="G283" s="19" t="s">
        <v>36</v>
      </c>
      <c r="H283" s="19" t="b">
        <v>0</v>
      </c>
      <c r="I283" s="19" t="s">
        <v>37</v>
      </c>
      <c r="J283" s="19" t="s">
        <v>755</v>
      </c>
      <c r="L283" s="66"/>
      <c r="M283" s="66"/>
      <c r="N283" s="66"/>
      <c r="O283" s="66"/>
      <c r="P283" s="66"/>
      <c r="Q283" s="52"/>
      <c r="R283" s="52"/>
      <c r="S283" s="52"/>
      <c r="T283" s="52"/>
    </row>
    <row r="284" spans="2:20" ht="14.25" customHeight="1" x14ac:dyDescent="0.25">
      <c r="B284" s="48">
        <v>399631072</v>
      </c>
      <c r="C284" s="17">
        <v>2669788</v>
      </c>
      <c r="D284" s="18">
        <v>0.11992859953285225</v>
      </c>
      <c r="E284" s="18">
        <v>0.24647454915282135</v>
      </c>
      <c r="F284" s="19" t="s">
        <v>27</v>
      </c>
      <c r="G284" s="19" t="s">
        <v>27</v>
      </c>
      <c r="H284" s="19" t="b">
        <v>1</v>
      </c>
      <c r="I284" s="19" t="s">
        <v>70</v>
      </c>
      <c r="J284" s="19" t="s">
        <v>754</v>
      </c>
      <c r="L284" s="66"/>
      <c r="M284" s="66"/>
      <c r="N284" s="66"/>
      <c r="O284" s="66"/>
      <c r="P284" s="66"/>
      <c r="Q284" s="52"/>
      <c r="R284" s="52"/>
      <c r="S284" s="52"/>
      <c r="T284" s="52"/>
    </row>
    <row r="285" spans="2:20" ht="14.25" customHeight="1" x14ac:dyDescent="0.25">
      <c r="B285" s="51">
        <v>197256813</v>
      </c>
      <c r="C285" s="17">
        <v>1273235</v>
      </c>
      <c r="D285" s="18">
        <v>5.7194537703447283E-2</v>
      </c>
      <c r="E285" s="18">
        <v>0.47406073064597376</v>
      </c>
      <c r="F285" s="19" t="s">
        <v>27</v>
      </c>
      <c r="G285" s="19" t="s">
        <v>36</v>
      </c>
      <c r="H285" s="19" t="b">
        <v>0</v>
      </c>
      <c r="I285" s="19" t="s">
        <v>70</v>
      </c>
      <c r="J285" s="19" t="s">
        <v>754</v>
      </c>
      <c r="L285" s="66"/>
      <c r="M285" s="66"/>
      <c r="N285" s="66"/>
      <c r="O285" s="66"/>
      <c r="P285" s="66"/>
      <c r="Q285" s="52"/>
      <c r="R285" s="52"/>
      <c r="S285" s="52"/>
      <c r="T285" s="52"/>
    </row>
    <row r="286" spans="2:20" ht="14.25" customHeight="1" x14ac:dyDescent="0.25">
      <c r="B286" s="48">
        <v>30593662</v>
      </c>
      <c r="C286" s="17">
        <v>950105</v>
      </c>
      <c r="D286" s="18">
        <v>4.2679329616868669E-2</v>
      </c>
      <c r="E286" s="18">
        <v>0.51674006026284247</v>
      </c>
      <c r="F286" s="19" t="s">
        <v>27</v>
      </c>
      <c r="G286" s="19" t="s">
        <v>41</v>
      </c>
      <c r="H286" s="19" t="b">
        <v>0</v>
      </c>
      <c r="I286" s="19" t="s">
        <v>70</v>
      </c>
      <c r="J286" s="19" t="s">
        <v>754</v>
      </c>
      <c r="L286" s="66"/>
      <c r="M286" s="66"/>
      <c r="N286" s="66"/>
      <c r="O286" s="66"/>
      <c r="P286" s="66"/>
      <c r="Q286" s="52"/>
      <c r="R286" s="52"/>
      <c r="S286" s="52"/>
      <c r="T286" s="52"/>
    </row>
    <row r="287" spans="2:20" ht="14.25" customHeight="1" x14ac:dyDescent="0.25">
      <c r="B287" s="51">
        <v>273514132</v>
      </c>
      <c r="C287" s="17">
        <v>940024</v>
      </c>
      <c r="D287" s="18">
        <v>4.2226484592510674E-2</v>
      </c>
      <c r="E287" s="18">
        <v>0.55896654485535313</v>
      </c>
      <c r="F287" s="19" t="s">
        <v>27</v>
      </c>
      <c r="G287" s="19" t="s">
        <v>27</v>
      </c>
      <c r="H287" s="19" t="b">
        <v>1</v>
      </c>
      <c r="I287" s="19" t="s">
        <v>70</v>
      </c>
      <c r="J287" s="19" t="s">
        <v>754</v>
      </c>
      <c r="L287" s="66"/>
      <c r="M287" s="66"/>
      <c r="N287" s="66"/>
      <c r="O287" s="66"/>
      <c r="P287" s="66"/>
      <c r="Q287" s="52"/>
      <c r="R287" s="52"/>
      <c r="S287" s="52"/>
      <c r="T287" s="52"/>
    </row>
    <row r="288" spans="2:20" ht="14.25" customHeight="1" x14ac:dyDescent="0.25">
      <c r="B288" s="51">
        <v>246638184</v>
      </c>
      <c r="C288" s="17">
        <v>654548</v>
      </c>
      <c r="D288" s="18">
        <v>2.9402718480654406E-2</v>
      </c>
      <c r="E288" s="18">
        <v>0.73782469709222842</v>
      </c>
      <c r="F288" s="19" t="s">
        <v>27</v>
      </c>
      <c r="G288" s="19" t="s">
        <v>41</v>
      </c>
      <c r="H288" s="19" t="b">
        <v>0</v>
      </c>
      <c r="I288" s="19" t="s">
        <v>70</v>
      </c>
      <c r="J288" s="19" t="s">
        <v>754</v>
      </c>
      <c r="L288" s="66"/>
      <c r="M288" s="66"/>
      <c r="N288" s="66"/>
      <c r="O288" s="66"/>
      <c r="P288" s="66"/>
      <c r="Q288" s="52"/>
      <c r="R288" s="52"/>
      <c r="S288" s="52"/>
      <c r="T288" s="52"/>
    </row>
    <row r="289" spans="2:20" ht="14.25" customHeight="1" x14ac:dyDescent="0.25">
      <c r="B289" s="51">
        <v>171768570</v>
      </c>
      <c r="C289" s="17">
        <v>613742</v>
      </c>
      <c r="D289" s="18">
        <v>2.7569686632231399E-2</v>
      </c>
      <c r="E289" s="18">
        <v>0.76539438372445978</v>
      </c>
      <c r="F289" s="19" t="s">
        <v>27</v>
      </c>
      <c r="G289" s="19" t="s">
        <v>27</v>
      </c>
      <c r="H289" s="19" t="b">
        <v>1</v>
      </c>
      <c r="I289" s="19" t="s">
        <v>70</v>
      </c>
      <c r="J289" s="19" t="s">
        <v>754</v>
      </c>
      <c r="L289" s="66"/>
      <c r="M289" s="66"/>
      <c r="N289" s="66"/>
      <c r="O289" s="66"/>
      <c r="P289" s="66"/>
      <c r="Q289" s="52"/>
      <c r="R289" s="52"/>
      <c r="S289" s="52"/>
      <c r="T289" s="52"/>
    </row>
    <row r="290" spans="2:20" ht="14.25" customHeight="1" x14ac:dyDescent="0.25">
      <c r="B290" s="51">
        <v>30561101</v>
      </c>
      <c r="C290" s="17">
        <v>584015</v>
      </c>
      <c r="D290" s="18">
        <v>2.6234330612085566E-2</v>
      </c>
      <c r="E290" s="18">
        <v>0.79162871433654536</v>
      </c>
      <c r="F290" s="19" t="s">
        <v>27</v>
      </c>
      <c r="G290" s="19" t="s">
        <v>60</v>
      </c>
      <c r="H290" s="19" t="b">
        <v>0</v>
      </c>
      <c r="I290" s="19" t="s">
        <v>70</v>
      </c>
      <c r="J290" s="19" t="s">
        <v>754</v>
      </c>
      <c r="L290" s="66"/>
      <c r="M290" s="66"/>
      <c r="N290" s="66"/>
      <c r="O290" s="66"/>
      <c r="P290" s="66"/>
      <c r="Q290" s="52"/>
      <c r="R290" s="52"/>
      <c r="S290" s="52"/>
      <c r="T290" s="52"/>
    </row>
    <row r="291" spans="2:20" ht="14.25" customHeight="1" x14ac:dyDescent="0.25">
      <c r="B291" s="51">
        <v>273529918</v>
      </c>
      <c r="C291" s="17">
        <v>570806</v>
      </c>
      <c r="D291" s="18">
        <v>2.5640973809511938E-2</v>
      </c>
      <c r="E291" s="18">
        <v>0.81726968814605727</v>
      </c>
      <c r="F291" s="19" t="s">
        <v>41</v>
      </c>
      <c r="G291" s="19" t="s">
        <v>27</v>
      </c>
      <c r="H291" s="19" t="b">
        <v>0</v>
      </c>
      <c r="I291" s="19" t="s">
        <v>37</v>
      </c>
      <c r="J291" s="19" t="s">
        <v>757</v>
      </c>
      <c r="L291" s="66"/>
      <c r="M291" s="66"/>
      <c r="N291" s="66"/>
      <c r="O291" s="66"/>
      <c r="P291" s="66"/>
      <c r="Q291" s="52"/>
      <c r="R291" s="52"/>
      <c r="S291" s="52"/>
      <c r="T291" s="52"/>
    </row>
    <row r="292" spans="2:20" ht="14.25" customHeight="1" x14ac:dyDescent="0.25">
      <c r="B292" s="51">
        <v>197891321</v>
      </c>
      <c r="C292" s="17">
        <v>506326</v>
      </c>
      <c r="D292" s="18">
        <v>2.2744490606396817E-2</v>
      </c>
      <c r="E292" s="18">
        <v>0.8400141787524541</v>
      </c>
      <c r="F292" s="19" t="s">
        <v>41</v>
      </c>
      <c r="G292" s="19" t="s">
        <v>27</v>
      </c>
      <c r="H292" s="19" t="b">
        <v>0</v>
      </c>
      <c r="I292" s="19" t="s">
        <v>37</v>
      </c>
      <c r="J292" s="19" t="s">
        <v>757</v>
      </c>
      <c r="L292" s="66"/>
      <c r="M292" s="66"/>
      <c r="N292" s="66"/>
      <c r="O292" s="66"/>
      <c r="P292" s="66"/>
      <c r="Q292" s="52"/>
      <c r="R292" s="52"/>
      <c r="S292" s="52"/>
      <c r="T292" s="52"/>
    </row>
    <row r="293" spans="2:20" ht="14.25" customHeight="1" x14ac:dyDescent="0.25">
      <c r="B293" s="51">
        <v>431627871</v>
      </c>
      <c r="C293" s="17">
        <v>237689</v>
      </c>
      <c r="D293" s="18">
        <v>1.067714323922503E-2</v>
      </c>
      <c r="E293" s="18">
        <v>0.90733333575904829</v>
      </c>
      <c r="F293" s="19" t="s">
        <v>41</v>
      </c>
      <c r="G293" s="19" t="s">
        <v>41</v>
      </c>
      <c r="H293" s="19" t="b">
        <v>1</v>
      </c>
      <c r="I293" s="19" t="s">
        <v>37</v>
      </c>
      <c r="J293" s="19" t="s">
        <v>757</v>
      </c>
      <c r="L293" s="66"/>
      <c r="M293" s="66"/>
      <c r="N293" s="66"/>
      <c r="O293" s="66"/>
      <c r="P293" s="66"/>
      <c r="Q293" s="52"/>
      <c r="R293" s="52"/>
      <c r="S293" s="52"/>
      <c r="T293" s="52"/>
    </row>
    <row r="294" spans="2:20" ht="14.25" customHeight="1" x14ac:dyDescent="0.25">
      <c r="B294" s="48">
        <v>300904125</v>
      </c>
      <c r="C294" s="17">
        <v>434416</v>
      </c>
      <c r="D294" s="18">
        <v>1.9514247009374354E-2</v>
      </c>
      <c r="E294" s="18">
        <v>0.85952842576182842</v>
      </c>
      <c r="F294" s="19" t="s">
        <v>41</v>
      </c>
      <c r="G294" s="19" t="s">
        <v>36</v>
      </c>
      <c r="H294" s="19" t="b">
        <v>0</v>
      </c>
      <c r="I294" s="19" t="s">
        <v>70</v>
      </c>
      <c r="J294" s="19" t="s">
        <v>756</v>
      </c>
      <c r="L294" s="66"/>
      <c r="M294" s="66"/>
      <c r="N294" s="66"/>
      <c r="O294" s="66"/>
      <c r="P294" s="66"/>
      <c r="Q294" s="52"/>
      <c r="R294" s="52"/>
      <c r="S294" s="52"/>
      <c r="T294" s="52"/>
    </row>
    <row r="295" spans="2:20" ht="14.25" customHeight="1" x14ac:dyDescent="0.25">
      <c r="B295" s="48">
        <v>86180716</v>
      </c>
      <c r="C295" s="17">
        <v>296099</v>
      </c>
      <c r="D295" s="18">
        <v>1.330095812591787E-2</v>
      </c>
      <c r="E295" s="18">
        <v>0.87282938388774634</v>
      </c>
      <c r="F295" s="19" t="s">
        <v>41</v>
      </c>
      <c r="G295" s="19" t="s">
        <v>41</v>
      </c>
      <c r="H295" s="19" t="b">
        <v>1</v>
      </c>
      <c r="I295" s="19" t="s">
        <v>70</v>
      </c>
      <c r="J295" s="19" t="s">
        <v>756</v>
      </c>
      <c r="L295" s="66"/>
      <c r="M295" s="66"/>
      <c r="N295" s="66"/>
      <c r="O295" s="66"/>
      <c r="P295" s="66"/>
      <c r="Q295" s="52"/>
      <c r="R295" s="52"/>
      <c r="S295" s="52"/>
      <c r="T295" s="52"/>
    </row>
    <row r="296" spans="2:20" ht="14.25" customHeight="1" x14ac:dyDescent="0.25">
      <c r="B296" s="51">
        <v>403325430</v>
      </c>
      <c r="C296" s="17">
        <v>271175</v>
      </c>
      <c r="D296" s="18">
        <v>1.2181355964713755E-2</v>
      </c>
      <c r="E296" s="18">
        <v>0.88501073985246004</v>
      </c>
      <c r="F296" s="19" t="s">
        <v>41</v>
      </c>
      <c r="G296" s="19" t="s">
        <v>60</v>
      </c>
      <c r="H296" s="19" t="b">
        <v>0</v>
      </c>
      <c r="I296" s="19" t="s">
        <v>70</v>
      </c>
      <c r="J296" s="19" t="s">
        <v>756</v>
      </c>
      <c r="L296" s="66"/>
      <c r="M296" s="66"/>
      <c r="N296" s="66"/>
      <c r="O296" s="66"/>
      <c r="P296" s="66"/>
      <c r="Q296" s="52"/>
      <c r="R296" s="52"/>
      <c r="S296" s="52"/>
      <c r="T296" s="52"/>
    </row>
    <row r="297" spans="2:20" ht="14.25" customHeight="1" x14ac:dyDescent="0.25">
      <c r="B297" s="51">
        <v>299575125</v>
      </c>
      <c r="C297" s="17">
        <v>259245</v>
      </c>
      <c r="D297" s="18">
        <v>1.1645452667363207E-2</v>
      </c>
      <c r="E297" s="18">
        <v>0.8966561925198232</v>
      </c>
      <c r="F297" s="19" t="s">
        <v>41</v>
      </c>
      <c r="G297" s="19" t="s">
        <v>60</v>
      </c>
      <c r="H297" s="19" t="b">
        <v>0</v>
      </c>
      <c r="I297" s="19" t="s">
        <v>70</v>
      </c>
      <c r="J297" s="19" t="s">
        <v>756</v>
      </c>
      <c r="L297" s="66"/>
      <c r="M297" s="66"/>
      <c r="N297" s="66"/>
      <c r="O297" s="66"/>
      <c r="P297" s="66"/>
      <c r="Q297" s="52"/>
      <c r="R297" s="52"/>
      <c r="S297" s="52"/>
      <c r="T297" s="52"/>
    </row>
    <row r="298" spans="2:20" ht="14.25" customHeight="1" x14ac:dyDescent="0.25">
      <c r="B298" s="48">
        <v>440401239</v>
      </c>
      <c r="C298" s="17">
        <v>222199</v>
      </c>
      <c r="D298" s="18">
        <v>9.9813224449282999E-3</v>
      </c>
      <c r="E298" s="18">
        <v>0.91731465820397662</v>
      </c>
      <c r="F298" s="19" t="s">
        <v>41</v>
      </c>
      <c r="G298" s="19" t="s">
        <v>41</v>
      </c>
      <c r="H298" s="19" t="b">
        <v>1</v>
      </c>
      <c r="I298" s="19" t="s">
        <v>70</v>
      </c>
      <c r="J298" s="19" t="s">
        <v>756</v>
      </c>
      <c r="L298" s="66"/>
      <c r="M298" s="66"/>
      <c r="N298" s="66"/>
      <c r="O298" s="66"/>
      <c r="P298" s="66"/>
      <c r="Q298" s="52"/>
      <c r="R298" s="52"/>
      <c r="S298" s="52"/>
      <c r="T298" s="52"/>
    </row>
    <row r="299" spans="2:20" ht="14.25" customHeight="1" x14ac:dyDescent="0.25">
      <c r="B299" s="51">
        <v>30590270</v>
      </c>
      <c r="C299" s="17">
        <v>186832</v>
      </c>
      <c r="D299" s="18">
        <v>8.3926139858003148E-3</v>
      </c>
      <c r="E299" s="18">
        <v>0.92570727218977689</v>
      </c>
      <c r="F299" s="19" t="s">
        <v>41</v>
      </c>
      <c r="G299" s="19" t="s">
        <v>60</v>
      </c>
      <c r="H299" s="19" t="b">
        <v>0</v>
      </c>
      <c r="I299" s="19" t="s">
        <v>70</v>
      </c>
      <c r="J299" s="19" t="s">
        <v>756</v>
      </c>
      <c r="L299" s="66"/>
      <c r="M299" s="66"/>
      <c r="N299" s="66"/>
      <c r="O299" s="66"/>
      <c r="P299" s="66"/>
      <c r="Q299" s="52"/>
      <c r="R299" s="52"/>
      <c r="S299" s="52"/>
      <c r="T299" s="52"/>
    </row>
    <row r="300" spans="2:20" ht="14.25" customHeight="1" x14ac:dyDescent="0.25">
      <c r="B300" s="51">
        <v>30969871</v>
      </c>
      <c r="C300" s="17">
        <v>181484</v>
      </c>
      <c r="D300" s="18">
        <v>8.1523783752193643E-3</v>
      </c>
      <c r="E300" s="18">
        <v>0.9338596505649962</v>
      </c>
      <c r="F300" s="19" t="s">
        <v>41</v>
      </c>
      <c r="G300" s="19" t="s">
        <v>60</v>
      </c>
      <c r="H300" s="19" t="b">
        <v>0</v>
      </c>
      <c r="I300" s="19" t="s">
        <v>70</v>
      </c>
      <c r="J300" s="19" t="s">
        <v>756</v>
      </c>
      <c r="L300" s="66"/>
      <c r="M300" s="66"/>
      <c r="N300" s="66"/>
      <c r="O300" s="66"/>
      <c r="P300" s="66"/>
      <c r="Q300" s="52"/>
      <c r="R300" s="52"/>
      <c r="S300" s="52"/>
      <c r="T300" s="52"/>
    </row>
    <row r="301" spans="2:20" ht="14.25" customHeight="1" x14ac:dyDescent="0.25">
      <c r="B301" s="51">
        <v>85949780</v>
      </c>
      <c r="C301" s="17">
        <v>170409</v>
      </c>
      <c r="D301" s="18">
        <v>7.6548822295230247E-3</v>
      </c>
      <c r="E301" s="18">
        <v>0.94151453279451924</v>
      </c>
      <c r="F301" s="19" t="s">
        <v>41</v>
      </c>
      <c r="G301" s="19" t="s">
        <v>41</v>
      </c>
      <c r="H301" s="19" t="b">
        <v>1</v>
      </c>
      <c r="I301" s="19" t="s">
        <v>70</v>
      </c>
      <c r="J301" s="19" t="s">
        <v>756</v>
      </c>
      <c r="L301" s="66"/>
      <c r="M301" s="66"/>
      <c r="N301" s="66"/>
      <c r="O301" s="66"/>
      <c r="P301" s="66"/>
      <c r="Q301" s="52"/>
      <c r="R301" s="52"/>
      <c r="S301" s="52"/>
      <c r="T301" s="52"/>
    </row>
    <row r="302" spans="2:20" ht="14.25" customHeight="1" x14ac:dyDescent="0.25">
      <c r="B302" s="51">
        <v>397533248</v>
      </c>
      <c r="C302" s="17">
        <v>150492</v>
      </c>
      <c r="D302" s="18">
        <v>6.7601977388833867E-3</v>
      </c>
      <c r="E302" s="18">
        <v>0.94827473053340261</v>
      </c>
      <c r="F302" s="19" t="s">
        <v>41</v>
      </c>
      <c r="G302" s="19" t="s">
        <v>60</v>
      </c>
      <c r="H302" s="19" t="b">
        <v>0</v>
      </c>
      <c r="I302" s="19" t="s">
        <v>70</v>
      </c>
      <c r="J302" s="19" t="s">
        <v>756</v>
      </c>
      <c r="L302" s="66"/>
      <c r="M302" s="66"/>
      <c r="N302" s="66"/>
      <c r="O302" s="66"/>
      <c r="P302" s="66"/>
      <c r="Q302" s="52"/>
      <c r="R302" s="52"/>
      <c r="S302" s="52"/>
      <c r="T302" s="52"/>
    </row>
    <row r="303" spans="2:20" ht="14.25" customHeight="1" x14ac:dyDescent="0.25">
      <c r="B303" s="51">
        <v>403335621</v>
      </c>
      <c r="C303" s="17">
        <v>142507</v>
      </c>
      <c r="D303" s="18">
        <v>6.4015063868847165E-3</v>
      </c>
      <c r="E303" s="18">
        <v>0.95467623692028736</v>
      </c>
      <c r="F303" s="19" t="s">
        <v>60</v>
      </c>
      <c r="G303" s="19" t="s">
        <v>60</v>
      </c>
      <c r="H303" s="19" t="b">
        <v>1</v>
      </c>
      <c r="I303" s="19" t="s">
        <v>37</v>
      </c>
      <c r="J303" s="19" t="s">
        <v>759</v>
      </c>
      <c r="L303" s="66"/>
      <c r="M303" s="66"/>
      <c r="N303" s="66"/>
      <c r="O303" s="66"/>
      <c r="P303" s="66"/>
      <c r="Q303" s="52"/>
      <c r="R303" s="52"/>
      <c r="S303" s="52"/>
      <c r="T303" s="52"/>
    </row>
    <row r="304" spans="2:20" ht="14.25" customHeight="1" x14ac:dyDescent="0.25">
      <c r="B304" s="51">
        <v>303764491</v>
      </c>
      <c r="C304" s="17">
        <v>133894</v>
      </c>
      <c r="D304" s="18">
        <v>6.014604869694417E-3</v>
      </c>
      <c r="E304" s="18">
        <v>0.96069084178998176</v>
      </c>
      <c r="F304" s="19" t="s">
        <v>60</v>
      </c>
      <c r="G304" s="19" t="s">
        <v>60</v>
      </c>
      <c r="H304" s="19" t="b">
        <v>1</v>
      </c>
      <c r="I304" s="19" t="s">
        <v>37</v>
      </c>
      <c r="J304" s="19" t="s">
        <v>759</v>
      </c>
      <c r="L304" s="66"/>
      <c r="M304" s="66"/>
      <c r="N304" s="66"/>
      <c r="O304" s="66"/>
      <c r="P304" s="66"/>
      <c r="Q304" s="52"/>
      <c r="R304" s="52"/>
      <c r="S304" s="52"/>
      <c r="T304" s="52"/>
    </row>
    <row r="305" spans="2:20" ht="14.25" customHeight="1" x14ac:dyDescent="0.25">
      <c r="B305" s="51">
        <v>376632043</v>
      </c>
      <c r="C305" s="17">
        <v>121771</v>
      </c>
      <c r="D305" s="18">
        <v>5.4700318878184153E-3</v>
      </c>
      <c r="E305" s="18">
        <v>0.96616087367780012</v>
      </c>
      <c r="F305" s="19" t="s">
        <v>60</v>
      </c>
      <c r="G305" s="19" t="s">
        <v>60</v>
      </c>
      <c r="H305" s="19" t="b">
        <v>1</v>
      </c>
      <c r="I305" s="19" t="s">
        <v>37</v>
      </c>
      <c r="J305" s="19" t="s">
        <v>759</v>
      </c>
      <c r="L305" s="66"/>
      <c r="M305" s="66"/>
      <c r="N305" s="66"/>
      <c r="O305" s="66"/>
      <c r="P305" s="66"/>
      <c r="Q305" s="52"/>
      <c r="R305" s="52"/>
      <c r="S305" s="52"/>
      <c r="T305" s="52"/>
    </row>
    <row r="306" spans="2:20" ht="14.25" customHeight="1" x14ac:dyDescent="0.25">
      <c r="B306" s="48">
        <v>299571660</v>
      </c>
      <c r="C306" s="17">
        <v>108459</v>
      </c>
      <c r="D306" s="18">
        <v>4.8720482587881961E-3</v>
      </c>
      <c r="E306" s="18">
        <v>0.9710329219365883</v>
      </c>
      <c r="F306" s="19" t="s">
        <v>60</v>
      </c>
      <c r="G306" s="19" t="s">
        <v>60</v>
      </c>
      <c r="H306" s="19" t="b">
        <v>1</v>
      </c>
      <c r="I306" s="19" t="s">
        <v>70</v>
      </c>
      <c r="J306" s="19" t="s">
        <v>758</v>
      </c>
      <c r="L306" s="66"/>
      <c r="M306" s="66"/>
      <c r="N306" s="66"/>
      <c r="O306" s="66"/>
      <c r="P306" s="66"/>
      <c r="Q306" s="52"/>
      <c r="R306" s="52"/>
      <c r="S306" s="52"/>
      <c r="T306" s="52"/>
    </row>
    <row r="307" spans="2:20" ht="14.25" customHeight="1" x14ac:dyDescent="0.25">
      <c r="B307" s="51">
        <v>399391125</v>
      </c>
      <c r="C307" s="17">
        <v>92328</v>
      </c>
      <c r="D307" s="18">
        <v>4.1474333309121109E-3</v>
      </c>
      <c r="E307" s="18">
        <v>0.97518035526750046</v>
      </c>
      <c r="F307" s="19" t="s">
        <v>60</v>
      </c>
      <c r="G307" s="19" t="s">
        <v>60</v>
      </c>
      <c r="H307" s="19" t="b">
        <v>1</v>
      </c>
      <c r="I307" s="19" t="s">
        <v>70</v>
      </c>
      <c r="J307" s="19" t="s">
        <v>758</v>
      </c>
      <c r="L307" s="66"/>
      <c r="M307" s="66"/>
      <c r="N307" s="66"/>
      <c r="O307" s="66"/>
      <c r="P307" s="66"/>
      <c r="Q307" s="52"/>
      <c r="R307" s="52"/>
      <c r="S307" s="52"/>
      <c r="T307" s="52"/>
    </row>
    <row r="308" spans="2:20" ht="14.25" customHeight="1" x14ac:dyDescent="0.25">
      <c r="B308" s="51">
        <v>303765114</v>
      </c>
      <c r="C308" s="17">
        <v>80128</v>
      </c>
      <c r="D308" s="18">
        <v>3.5994014593549693E-3</v>
      </c>
      <c r="E308" s="18">
        <v>0.97877975672685547</v>
      </c>
      <c r="F308" s="19" t="s">
        <v>60</v>
      </c>
      <c r="G308" s="19" t="s">
        <v>60</v>
      </c>
      <c r="H308" s="19" t="b">
        <v>1</v>
      </c>
      <c r="I308" s="19" t="s">
        <v>70</v>
      </c>
      <c r="J308" s="19" t="s">
        <v>758</v>
      </c>
      <c r="L308" s="66"/>
      <c r="M308" s="66"/>
      <c r="N308" s="66"/>
      <c r="O308" s="66"/>
      <c r="P308" s="66"/>
      <c r="Q308" s="52"/>
      <c r="R308" s="52"/>
      <c r="S308" s="52"/>
      <c r="T308" s="52"/>
    </row>
    <row r="309" spans="2:20" ht="14.25" customHeight="1" x14ac:dyDescent="0.25">
      <c r="B309" s="48">
        <v>386702384</v>
      </c>
      <c r="C309" s="17">
        <v>74044</v>
      </c>
      <c r="D309" s="18">
        <v>3.3261042538997522E-3</v>
      </c>
      <c r="E309" s="18">
        <v>0.98210586098075525</v>
      </c>
      <c r="F309" s="19" t="s">
        <v>60</v>
      </c>
      <c r="G309" s="19" t="s">
        <v>60</v>
      </c>
      <c r="H309" s="19" t="b">
        <v>1</v>
      </c>
      <c r="I309" s="19" t="s">
        <v>70</v>
      </c>
      <c r="J309" s="19" t="s">
        <v>758</v>
      </c>
      <c r="L309" s="66"/>
      <c r="M309" s="66"/>
      <c r="N309" s="66"/>
      <c r="O309" s="66"/>
      <c r="P309" s="66"/>
      <c r="Q309" s="52"/>
      <c r="R309" s="52"/>
      <c r="S309" s="52"/>
      <c r="T309" s="52"/>
    </row>
    <row r="310" spans="2:20" ht="14.25" customHeight="1" x14ac:dyDescent="0.25">
      <c r="B310" s="51">
        <v>152155977</v>
      </c>
      <c r="C310" s="17">
        <v>51678</v>
      </c>
      <c r="D310" s="18">
        <v>2.3214091031417993E-3</v>
      </c>
      <c r="E310" s="18">
        <v>0.98442727008389708</v>
      </c>
      <c r="F310" s="19" t="s">
        <v>60</v>
      </c>
      <c r="G310" s="19" t="s">
        <v>60</v>
      </c>
      <c r="H310" s="19" t="b">
        <v>1</v>
      </c>
      <c r="I310" s="19" t="s">
        <v>70</v>
      </c>
      <c r="J310" s="19" t="s">
        <v>758</v>
      </c>
      <c r="L310" s="66"/>
      <c r="M310" s="66"/>
      <c r="N310" s="66"/>
      <c r="O310" s="66"/>
      <c r="P310" s="66"/>
      <c r="Q310" s="52"/>
      <c r="R310" s="52"/>
      <c r="S310" s="52"/>
      <c r="T310" s="52"/>
    </row>
    <row r="311" spans="2:20" ht="14.25" customHeight="1" x14ac:dyDescent="0.25">
      <c r="B311" s="48">
        <v>399382897</v>
      </c>
      <c r="C311" s="17">
        <v>49330</v>
      </c>
      <c r="D311" s="18">
        <v>2.2159354281896543E-3</v>
      </c>
      <c r="E311" s="18">
        <v>0.98664320551208673</v>
      </c>
      <c r="F311" s="19" t="s">
        <v>60</v>
      </c>
      <c r="G311" s="19" t="s">
        <v>60</v>
      </c>
      <c r="H311" s="19" t="b">
        <v>1</v>
      </c>
      <c r="I311" s="19" t="s">
        <v>70</v>
      </c>
      <c r="J311" s="19" t="s">
        <v>758</v>
      </c>
      <c r="L311" s="66"/>
      <c r="M311" s="66"/>
      <c r="N311" s="66"/>
      <c r="O311" s="66"/>
      <c r="P311" s="66"/>
      <c r="Q311" s="52"/>
      <c r="R311" s="52"/>
      <c r="S311" s="52"/>
      <c r="T311" s="52"/>
    </row>
    <row r="312" spans="2:20" ht="14.25" customHeight="1" x14ac:dyDescent="0.25">
      <c r="B312" s="48">
        <v>303442333</v>
      </c>
      <c r="C312" s="17">
        <v>47160</v>
      </c>
      <c r="D312" s="18">
        <v>2.1184576280848188E-3</v>
      </c>
      <c r="E312" s="18">
        <v>0.98876166314017155</v>
      </c>
      <c r="F312" s="19" t="s">
        <v>60</v>
      </c>
      <c r="G312" s="19" t="s">
        <v>60</v>
      </c>
      <c r="H312" s="19" t="b">
        <v>1</v>
      </c>
      <c r="I312" s="19" t="s">
        <v>70</v>
      </c>
      <c r="J312" s="19" t="s">
        <v>758</v>
      </c>
      <c r="L312" s="66"/>
      <c r="M312" s="66"/>
      <c r="N312" s="66"/>
      <c r="O312" s="66"/>
      <c r="P312" s="66"/>
      <c r="Q312" s="52"/>
      <c r="R312" s="52"/>
      <c r="S312" s="52"/>
      <c r="T312" s="52"/>
    </row>
    <row r="313" spans="2:20" ht="14.25" customHeight="1" x14ac:dyDescent="0.25">
      <c r="B313" s="48">
        <v>293320706</v>
      </c>
      <c r="C313" s="17">
        <v>32998</v>
      </c>
      <c r="D313" s="18">
        <v>1.4822914506264387E-3</v>
      </c>
      <c r="E313" s="18">
        <v>0.99024395459079795</v>
      </c>
      <c r="F313" s="19" t="s">
        <v>60</v>
      </c>
      <c r="G313" s="19" t="s">
        <v>60</v>
      </c>
      <c r="H313" s="19" t="b">
        <v>1</v>
      </c>
      <c r="I313" s="19" t="s">
        <v>70</v>
      </c>
      <c r="J313" s="19" t="s">
        <v>758</v>
      </c>
      <c r="L313" s="66"/>
      <c r="M313" s="66"/>
      <c r="N313" s="66"/>
      <c r="O313" s="66"/>
      <c r="P313" s="66"/>
      <c r="Q313" s="52"/>
      <c r="R313" s="52"/>
      <c r="S313" s="52"/>
      <c r="T313" s="52"/>
    </row>
    <row r="314" spans="2:20" ht="14.25" customHeight="1" x14ac:dyDescent="0.25">
      <c r="B314" s="51">
        <v>486575472</v>
      </c>
      <c r="C314" s="17">
        <v>26130</v>
      </c>
      <c r="D314" s="18">
        <v>1.1737764593268939E-3</v>
      </c>
      <c r="E314" s="18">
        <v>0.99141773105012487</v>
      </c>
      <c r="F314" s="19" t="s">
        <v>60</v>
      </c>
      <c r="G314" s="19" t="s">
        <v>627</v>
      </c>
      <c r="H314" s="19" t="b">
        <v>0</v>
      </c>
      <c r="I314" s="19" t="s">
        <v>70</v>
      </c>
      <c r="J314" s="19" t="s">
        <v>758</v>
      </c>
      <c r="L314" s="66"/>
      <c r="M314" s="66"/>
      <c r="N314" s="66"/>
      <c r="O314" s="66"/>
      <c r="P314" s="66"/>
      <c r="Q314" s="52"/>
      <c r="R314" s="52"/>
      <c r="S314" s="52"/>
      <c r="T314" s="52"/>
    </row>
    <row r="315" spans="2:20" ht="14.25" customHeight="1" x14ac:dyDescent="0.25">
      <c r="B315" s="48">
        <v>376665664</v>
      </c>
      <c r="C315" s="17">
        <v>19842</v>
      </c>
      <c r="D315" s="18">
        <v>8.9131544224891799E-4</v>
      </c>
      <c r="E315" s="18">
        <v>0.99230904649237384</v>
      </c>
      <c r="F315" s="19" t="s">
        <v>60</v>
      </c>
      <c r="G315" s="19" t="s">
        <v>60</v>
      </c>
      <c r="H315" s="19" t="b">
        <v>1</v>
      </c>
      <c r="I315" s="19" t="s">
        <v>70</v>
      </c>
      <c r="J315" s="19" t="s">
        <v>758</v>
      </c>
      <c r="L315" s="66"/>
      <c r="M315" s="66"/>
      <c r="N315" s="66"/>
      <c r="O315" s="66"/>
      <c r="P315" s="66"/>
      <c r="Q315" s="52"/>
      <c r="R315" s="52"/>
      <c r="S315" s="52"/>
      <c r="T315" s="52"/>
    </row>
    <row r="316" spans="2:20" ht="14.25" customHeight="1" x14ac:dyDescent="0.25">
      <c r="B316" s="51">
        <v>485198069</v>
      </c>
      <c r="C316" s="17">
        <v>19226</v>
      </c>
      <c r="D316" s="18">
        <v>8.6364432479980326E-4</v>
      </c>
      <c r="E316" s="18">
        <v>0.99317269081717363</v>
      </c>
      <c r="F316" s="19" t="s">
        <v>60</v>
      </c>
      <c r="G316" s="19" t="s">
        <v>627</v>
      </c>
      <c r="H316" s="19" t="b">
        <v>0</v>
      </c>
      <c r="I316" s="19" t="s">
        <v>70</v>
      </c>
      <c r="J316" s="19" t="s">
        <v>758</v>
      </c>
      <c r="L316" s="66"/>
      <c r="M316" s="66"/>
      <c r="N316" s="66"/>
      <c r="O316" s="66"/>
      <c r="P316" s="66"/>
      <c r="Q316" s="52"/>
      <c r="R316" s="52"/>
      <c r="S316" s="52"/>
      <c r="T316" s="52"/>
    </row>
    <row r="317" spans="2:20" ht="14.25" customHeight="1" x14ac:dyDescent="0.25">
      <c r="B317" s="51">
        <v>431632351</v>
      </c>
      <c r="C317" s="17">
        <v>17560</v>
      </c>
      <c r="D317" s="18">
        <v>7.8880652988060681E-4</v>
      </c>
      <c r="E317" s="18">
        <v>0.99396149734705419</v>
      </c>
      <c r="F317" s="19" t="s">
        <v>60</v>
      </c>
      <c r="G317" s="19" t="s">
        <v>60</v>
      </c>
      <c r="H317" s="19" t="b">
        <v>1</v>
      </c>
      <c r="I317" s="19" t="s">
        <v>70</v>
      </c>
      <c r="J317" s="19" t="s">
        <v>758</v>
      </c>
      <c r="L317" s="66"/>
      <c r="M317" s="66"/>
      <c r="N317" s="66"/>
      <c r="O317" s="66"/>
      <c r="P317" s="66"/>
      <c r="Q317" s="52"/>
      <c r="R317" s="52"/>
      <c r="S317" s="52"/>
      <c r="T317" s="52"/>
    </row>
    <row r="318" spans="2:20" ht="14.25" customHeight="1" x14ac:dyDescent="0.25">
      <c r="B318" s="51">
        <v>481238317</v>
      </c>
      <c r="C318" s="17">
        <v>15872</v>
      </c>
      <c r="D318" s="18">
        <v>7.1298048076679898E-4</v>
      </c>
      <c r="E318" s="18">
        <v>0.99467447782782104</v>
      </c>
      <c r="F318" s="19" t="s">
        <v>60</v>
      </c>
      <c r="G318" s="19" t="s">
        <v>627</v>
      </c>
      <c r="H318" s="19" t="b">
        <v>0</v>
      </c>
      <c r="I318" s="19" t="s">
        <v>70</v>
      </c>
      <c r="J318" s="19" t="s">
        <v>758</v>
      </c>
      <c r="L318" s="66"/>
      <c r="M318" s="66"/>
      <c r="N318" s="66"/>
      <c r="O318" s="66"/>
      <c r="P318" s="66"/>
      <c r="Q318" s="52"/>
      <c r="R318" s="52"/>
      <c r="S318" s="52"/>
      <c r="T318" s="52"/>
    </row>
    <row r="319" spans="2:20" ht="14.25" customHeight="1" x14ac:dyDescent="0.25">
      <c r="B319" s="48">
        <v>273525998</v>
      </c>
      <c r="C319" s="17">
        <v>15596</v>
      </c>
      <c r="D319" s="18">
        <v>7.0058238268894894E-4</v>
      </c>
      <c r="E319" s="18">
        <v>0.99537506021051003</v>
      </c>
      <c r="F319" s="19" t="s">
        <v>60</v>
      </c>
      <c r="G319" s="19" t="s">
        <v>627</v>
      </c>
      <c r="H319" s="19" t="b">
        <v>0</v>
      </c>
      <c r="I319" s="19" t="s">
        <v>70</v>
      </c>
      <c r="J319" s="19" t="s">
        <v>758</v>
      </c>
      <c r="L319" s="66"/>
      <c r="M319" s="66"/>
      <c r="N319" s="66"/>
      <c r="O319" s="66"/>
      <c r="P319" s="66"/>
      <c r="Q319" s="52"/>
      <c r="R319" s="52"/>
      <c r="S319" s="52"/>
      <c r="T319" s="52"/>
    </row>
    <row r="320" spans="2:20" ht="14.25" customHeight="1" x14ac:dyDescent="0.25">
      <c r="B320" s="51">
        <v>460056037</v>
      </c>
      <c r="C320" s="17">
        <v>14454</v>
      </c>
      <c r="D320" s="18">
        <v>6.4928300585958372E-4</v>
      </c>
      <c r="E320" s="18">
        <v>0.99602434321636957</v>
      </c>
      <c r="F320" s="19" t="s">
        <v>60</v>
      </c>
      <c r="G320" s="19" t="s">
        <v>627</v>
      </c>
      <c r="H320" s="19" t="b">
        <v>0</v>
      </c>
      <c r="I320" s="19" t="s">
        <v>70</v>
      </c>
      <c r="J320" s="19" t="s">
        <v>758</v>
      </c>
      <c r="L320" s="66"/>
      <c r="M320" s="66"/>
      <c r="N320" s="66"/>
      <c r="O320" s="66"/>
      <c r="P320" s="66"/>
      <c r="Q320" s="52"/>
      <c r="R320" s="52"/>
      <c r="S320" s="52"/>
      <c r="T320" s="52"/>
    </row>
    <row r="321" spans="2:20" ht="14.25" customHeight="1" x14ac:dyDescent="0.25">
      <c r="B321" s="51">
        <v>300965838</v>
      </c>
      <c r="C321" s="17">
        <v>14263</v>
      </c>
      <c r="D321" s="18">
        <v>6.4070316262454974E-4</v>
      </c>
      <c r="E321" s="18">
        <v>0.99666504637899411</v>
      </c>
      <c r="F321" s="19" t="s">
        <v>60</v>
      </c>
      <c r="G321" s="19" t="s">
        <v>60</v>
      </c>
      <c r="H321" s="19" t="b">
        <v>1</v>
      </c>
      <c r="I321" s="19" t="s">
        <v>70</v>
      </c>
      <c r="J321" s="19" t="s">
        <v>758</v>
      </c>
      <c r="L321" s="66"/>
      <c r="M321" s="66"/>
      <c r="N321" s="66"/>
      <c r="O321" s="66"/>
      <c r="P321" s="66"/>
      <c r="Q321" s="52"/>
      <c r="R321" s="52"/>
      <c r="S321" s="52"/>
      <c r="T321" s="52"/>
    </row>
    <row r="322" spans="2:20" ht="14.25" customHeight="1" x14ac:dyDescent="0.25">
      <c r="B322" s="48">
        <v>482100353</v>
      </c>
      <c r="C322" s="17">
        <v>9522</v>
      </c>
      <c r="D322" s="18">
        <v>4.2773438368582788E-4</v>
      </c>
      <c r="E322" s="18">
        <v>0.99709278076267993</v>
      </c>
      <c r="F322" s="19" t="s">
        <v>60</v>
      </c>
      <c r="G322" s="19" t="s">
        <v>627</v>
      </c>
      <c r="H322" s="19" t="b">
        <v>0</v>
      </c>
      <c r="I322" s="19" t="s">
        <v>70</v>
      </c>
      <c r="J322" s="19" t="s">
        <v>758</v>
      </c>
      <c r="L322" s="66"/>
      <c r="M322" s="66"/>
      <c r="N322" s="66"/>
      <c r="O322" s="66"/>
      <c r="P322" s="66"/>
      <c r="Q322" s="52"/>
      <c r="R322" s="52"/>
      <c r="S322" s="52"/>
      <c r="T322" s="52"/>
    </row>
    <row r="323" spans="2:20" ht="14.25" customHeight="1" x14ac:dyDescent="0.25">
      <c r="B323" s="51">
        <v>276068101</v>
      </c>
      <c r="C323" s="17">
        <v>9181</v>
      </c>
      <c r="D323" s="18">
        <v>4.1241644366935367E-4</v>
      </c>
      <c r="E323" s="18">
        <v>0.99750519720634934</v>
      </c>
      <c r="F323" s="19" t="s">
        <v>60</v>
      </c>
      <c r="G323" s="19" t="s">
        <v>60</v>
      </c>
      <c r="H323" s="19" t="b">
        <v>1</v>
      </c>
      <c r="I323" s="19" t="s">
        <v>70</v>
      </c>
      <c r="J323" s="19" t="s">
        <v>758</v>
      </c>
      <c r="L323" s="66"/>
      <c r="M323" s="66"/>
      <c r="N323" s="66"/>
      <c r="O323" s="66"/>
      <c r="P323" s="66"/>
      <c r="Q323" s="52"/>
      <c r="R323" s="52"/>
      <c r="S323" s="52"/>
      <c r="T323" s="52"/>
    </row>
    <row r="324" spans="2:20" ht="14.25" customHeight="1" x14ac:dyDescent="0.25">
      <c r="B324" s="48">
        <v>399655167</v>
      </c>
      <c r="C324" s="17">
        <v>9015</v>
      </c>
      <c r="D324" s="18">
        <v>4.0495961656455981E-4</v>
      </c>
      <c r="E324" s="18">
        <v>0.99791015682291395</v>
      </c>
      <c r="F324" s="19" t="s">
        <v>60</v>
      </c>
      <c r="G324" s="19" t="s">
        <v>36</v>
      </c>
      <c r="H324" s="19" t="b">
        <v>0</v>
      </c>
      <c r="I324" s="19" t="s">
        <v>70</v>
      </c>
      <c r="J324" s="19" t="s">
        <v>758</v>
      </c>
      <c r="L324" s="66"/>
      <c r="M324" s="66"/>
      <c r="N324" s="66"/>
      <c r="O324" s="66"/>
      <c r="P324" s="66"/>
      <c r="Q324" s="52"/>
      <c r="R324" s="52"/>
      <c r="S324" s="52"/>
      <c r="T324" s="52"/>
    </row>
    <row r="325" spans="2:20" ht="14.25" customHeight="1" x14ac:dyDescent="0.25">
      <c r="B325" s="48">
        <v>273508707</v>
      </c>
      <c r="C325" s="17">
        <v>8234</v>
      </c>
      <c r="D325" s="18">
        <v>3.6987659265586085E-4</v>
      </c>
      <c r="E325" s="18">
        <v>0.99828003341556981</v>
      </c>
      <c r="F325" s="19" t="s">
        <v>60</v>
      </c>
      <c r="G325" s="19" t="s">
        <v>60</v>
      </c>
      <c r="H325" s="19" t="b">
        <v>1</v>
      </c>
      <c r="I325" s="19" t="s">
        <v>70</v>
      </c>
      <c r="J325" s="19" t="s">
        <v>758</v>
      </c>
      <c r="L325" s="66"/>
      <c r="M325" s="66"/>
      <c r="N325" s="66"/>
      <c r="O325" s="66"/>
      <c r="P325" s="66"/>
      <c r="Q325" s="52"/>
      <c r="R325" s="52"/>
      <c r="S325" s="52"/>
      <c r="T325" s="52"/>
    </row>
    <row r="326" spans="2:20" ht="14.25" customHeight="1" x14ac:dyDescent="0.25">
      <c r="B326" s="51">
        <v>268333027</v>
      </c>
      <c r="C326" s="17">
        <v>8216</v>
      </c>
      <c r="D326" s="18">
        <v>3.69068021042088E-4</v>
      </c>
      <c r="E326" s="18">
        <v>0.9986491014366119</v>
      </c>
      <c r="F326" s="19" t="s">
        <v>60</v>
      </c>
      <c r="G326" s="19" t="s">
        <v>60</v>
      </c>
      <c r="H326" s="19" t="b">
        <v>1</v>
      </c>
      <c r="I326" s="19" t="s">
        <v>70</v>
      </c>
      <c r="J326" s="19" t="s">
        <v>758</v>
      </c>
      <c r="L326" s="66"/>
      <c r="M326" s="66"/>
      <c r="N326" s="66"/>
      <c r="O326" s="66"/>
      <c r="P326" s="66"/>
      <c r="Q326" s="52"/>
      <c r="R326" s="52"/>
      <c r="S326" s="52"/>
      <c r="T326" s="52"/>
    </row>
    <row r="327" spans="2:20" ht="14.25" customHeight="1" x14ac:dyDescent="0.25">
      <c r="B327" s="48">
        <v>453211281</v>
      </c>
      <c r="C327" s="17">
        <v>8070</v>
      </c>
      <c r="D327" s="18">
        <v>3.6250960684148614E-4</v>
      </c>
      <c r="E327" s="18">
        <v>0.99901161104345337</v>
      </c>
      <c r="F327" s="19" t="s">
        <v>60</v>
      </c>
      <c r="G327" s="19" t="s">
        <v>627</v>
      </c>
      <c r="H327" s="19" t="b">
        <v>0</v>
      </c>
      <c r="I327" s="19" t="s">
        <v>70</v>
      </c>
      <c r="J327" s="19" t="s">
        <v>758</v>
      </c>
      <c r="L327" s="66"/>
      <c r="M327" s="66"/>
      <c r="N327" s="66"/>
      <c r="O327" s="66"/>
      <c r="P327" s="66"/>
      <c r="Q327" s="52"/>
      <c r="R327" s="52"/>
      <c r="S327" s="52"/>
      <c r="T327" s="52"/>
    </row>
    <row r="328" spans="2:20" ht="14.25" customHeight="1" x14ac:dyDescent="0.25">
      <c r="B328" s="48">
        <v>482089841</v>
      </c>
      <c r="C328" s="17">
        <v>7254</v>
      </c>
      <c r="D328" s="18">
        <v>3.2585436035045113E-4</v>
      </c>
      <c r="E328" s="18">
        <v>0.99933746540380386</v>
      </c>
      <c r="F328" s="19" t="s">
        <v>60</v>
      </c>
      <c r="G328" s="19" t="s">
        <v>627</v>
      </c>
      <c r="H328" s="19" t="b">
        <v>0</v>
      </c>
      <c r="I328" s="19" t="s">
        <v>70</v>
      </c>
      <c r="J328" s="19" t="s">
        <v>758</v>
      </c>
      <c r="L328" s="66"/>
      <c r="M328" s="66"/>
      <c r="N328" s="66"/>
      <c r="O328" s="66"/>
      <c r="P328" s="66"/>
      <c r="Q328" s="52"/>
      <c r="R328" s="52"/>
      <c r="S328" s="52"/>
      <c r="T328" s="52"/>
    </row>
    <row r="329" spans="2:20" ht="14.25" customHeight="1" x14ac:dyDescent="0.25">
      <c r="B329" s="51">
        <v>486573541</v>
      </c>
      <c r="C329" s="17">
        <v>7133</v>
      </c>
      <c r="D329" s="18">
        <v>3.2041896228008932E-4</v>
      </c>
      <c r="E329" s="18">
        <v>0.99965788436608394</v>
      </c>
      <c r="F329" s="19" t="s">
        <v>60</v>
      </c>
      <c r="G329" s="19" t="s">
        <v>627</v>
      </c>
      <c r="H329" s="19" t="b">
        <v>0</v>
      </c>
      <c r="I329" s="19" t="s">
        <v>70</v>
      </c>
      <c r="J329" s="19" t="s">
        <v>758</v>
      </c>
      <c r="L329" s="66"/>
      <c r="M329" s="66"/>
      <c r="N329" s="66"/>
      <c r="O329" s="66"/>
      <c r="P329" s="66"/>
      <c r="Q329" s="52"/>
      <c r="R329" s="52"/>
      <c r="S329" s="52"/>
      <c r="T329" s="52"/>
    </row>
    <row r="330" spans="2:20" ht="14.25" customHeight="1" x14ac:dyDescent="0.25">
      <c r="B330" s="51">
        <v>453213368</v>
      </c>
      <c r="C330" s="17">
        <v>2648</v>
      </c>
      <c r="D330" s="18">
        <v>1.1894986851502544E-4</v>
      </c>
      <c r="E330" s="18">
        <v>0.99977683423459895</v>
      </c>
      <c r="F330" s="19" t="s">
        <v>60</v>
      </c>
      <c r="G330" s="19" t="s">
        <v>627</v>
      </c>
      <c r="H330" s="19" t="b">
        <v>0</v>
      </c>
      <c r="I330" s="19" t="s">
        <v>70</v>
      </c>
      <c r="J330" s="19" t="s">
        <v>758</v>
      </c>
      <c r="L330" s="66"/>
      <c r="M330" s="66"/>
      <c r="N330" s="66"/>
      <c r="O330" s="66"/>
      <c r="P330" s="66"/>
      <c r="Q330" s="52"/>
      <c r="R330" s="52"/>
      <c r="S330" s="52"/>
      <c r="T330" s="52"/>
    </row>
    <row r="331" spans="2:20" ht="14.25" customHeight="1" x14ac:dyDescent="0.25">
      <c r="B331" s="48">
        <v>486570793</v>
      </c>
      <c r="C331" s="17">
        <v>1982</v>
      </c>
      <c r="D331" s="18">
        <v>8.9032718805430675E-5</v>
      </c>
      <c r="E331" s="18">
        <v>0.9998658669534044</v>
      </c>
      <c r="F331" s="19" t="s">
        <v>60</v>
      </c>
      <c r="G331" s="19" t="s">
        <v>627</v>
      </c>
      <c r="H331" s="19" t="b">
        <v>0</v>
      </c>
      <c r="I331" s="19" t="s">
        <v>70</v>
      </c>
      <c r="J331" s="19" t="s">
        <v>758</v>
      </c>
      <c r="L331" s="66"/>
      <c r="M331" s="66"/>
      <c r="N331" s="66"/>
      <c r="O331" s="66"/>
      <c r="P331" s="66"/>
      <c r="Q331" s="52"/>
      <c r="R331" s="52"/>
      <c r="S331" s="52"/>
      <c r="T331" s="52"/>
    </row>
    <row r="332" spans="2:20" ht="14.25" customHeight="1" x14ac:dyDescent="0.25">
      <c r="B332" s="51">
        <v>453209328</v>
      </c>
      <c r="C332" s="17">
        <v>1620</v>
      </c>
      <c r="D332" s="18">
        <v>7.2771445239554832E-5</v>
      </c>
      <c r="E332" s="18">
        <v>0.99993863839864394</v>
      </c>
      <c r="F332" s="19" t="s">
        <v>60</v>
      </c>
      <c r="G332" s="19" t="s">
        <v>627</v>
      </c>
      <c r="H332" s="19" t="b">
        <v>0</v>
      </c>
      <c r="I332" s="19" t="s">
        <v>70</v>
      </c>
      <c r="J332" s="19" t="s">
        <v>758</v>
      </c>
      <c r="L332" s="66"/>
      <c r="M332" s="66"/>
      <c r="N332" s="66"/>
      <c r="O332" s="66"/>
      <c r="P332" s="66"/>
      <c r="Q332" s="52"/>
      <c r="R332" s="52"/>
      <c r="S332" s="52"/>
      <c r="T332" s="52"/>
    </row>
    <row r="333" spans="2:20" ht="14.25" customHeight="1" x14ac:dyDescent="0.25">
      <c r="B333" s="51">
        <v>478456400</v>
      </c>
      <c r="C333" s="17">
        <v>870</v>
      </c>
      <c r="D333" s="18">
        <v>3.9080961332353523E-5</v>
      </c>
      <c r="E333" s="18">
        <v>0.99997771935997626</v>
      </c>
      <c r="F333" s="19" t="s">
        <v>60</v>
      </c>
      <c r="G333" s="19" t="s">
        <v>627</v>
      </c>
      <c r="H333" s="19" t="b">
        <v>0</v>
      </c>
      <c r="I333" s="19" t="s">
        <v>70</v>
      </c>
      <c r="J333" s="19" t="s">
        <v>758</v>
      </c>
      <c r="L333" s="66"/>
      <c r="M333" s="66"/>
      <c r="N333" s="66"/>
      <c r="O333" s="66"/>
      <c r="P333" s="66"/>
      <c r="Q333" s="52"/>
      <c r="R333" s="52"/>
      <c r="S333" s="52"/>
      <c r="T333" s="52"/>
    </row>
    <row r="334" spans="2:20" ht="14.25" customHeight="1" x14ac:dyDescent="0.25">
      <c r="B334" s="51">
        <v>299561922</v>
      </c>
      <c r="C334" s="17">
        <v>496</v>
      </c>
      <c r="D334" s="18">
        <v>2.2280640023962468E-5</v>
      </c>
      <c r="E334" s="18">
        <v>1.0000000000000002</v>
      </c>
      <c r="F334" s="19" t="s">
        <v>60</v>
      </c>
      <c r="G334" s="19" t="s">
        <v>60</v>
      </c>
      <c r="H334" s="19" t="b">
        <v>1</v>
      </c>
      <c r="I334" s="19" t="s">
        <v>70</v>
      </c>
      <c r="J334" s="19" t="s">
        <v>758</v>
      </c>
      <c r="L334" s="66"/>
      <c r="M334" s="66"/>
      <c r="N334" s="66"/>
      <c r="O334" s="66"/>
      <c r="P334" s="66"/>
      <c r="Q334" s="52"/>
      <c r="R334" s="52"/>
      <c r="S334" s="52"/>
      <c r="T334" s="52"/>
    </row>
    <row r="335" spans="2:20" ht="14.25" customHeight="1" x14ac:dyDescent="0.25">
      <c r="B335" s="65">
        <v>418749948</v>
      </c>
      <c r="C335" s="17">
        <v>0</v>
      </c>
      <c r="D335" s="38">
        <v>0</v>
      </c>
      <c r="E335" s="18">
        <v>1.0000000000000002</v>
      </c>
      <c r="F335" s="39" t="s">
        <v>60</v>
      </c>
      <c r="G335" s="19">
        <v>0</v>
      </c>
      <c r="H335" s="39" t="b">
        <v>0</v>
      </c>
      <c r="I335" s="19" t="s">
        <v>70</v>
      </c>
      <c r="J335" s="39" t="s">
        <v>758</v>
      </c>
      <c r="L335" s="66"/>
      <c r="M335" s="66"/>
      <c r="N335" s="66"/>
      <c r="O335" s="66"/>
      <c r="P335" s="66"/>
      <c r="Q335" s="52"/>
      <c r="R335" s="52"/>
      <c r="S335" s="52"/>
      <c r="T335" s="52"/>
    </row>
    <row r="336" spans="2:20" ht="14.25" customHeight="1" x14ac:dyDescent="0.25">
      <c r="B336" s="51">
        <v>273520672</v>
      </c>
      <c r="C336" s="17">
        <v>0</v>
      </c>
      <c r="D336" s="18">
        <v>0</v>
      </c>
      <c r="E336" s="18">
        <v>1.0000000000000002</v>
      </c>
      <c r="F336" s="19" t="s">
        <v>60</v>
      </c>
      <c r="G336" s="19">
        <v>0</v>
      </c>
      <c r="H336" s="19" t="b">
        <v>0</v>
      </c>
      <c r="I336" s="19" t="s">
        <v>70</v>
      </c>
      <c r="J336" s="19" t="s">
        <v>758</v>
      </c>
      <c r="L336" s="66"/>
      <c r="M336" s="66"/>
      <c r="N336" s="66"/>
      <c r="O336" s="66"/>
      <c r="P336" s="66"/>
      <c r="Q336" s="52"/>
      <c r="R336" s="52"/>
      <c r="S336" s="52"/>
      <c r="T336" s="52"/>
    </row>
    <row r="337" spans="2:20" ht="14.25" customHeight="1" x14ac:dyDescent="0.25">
      <c r="B337" s="48">
        <v>432647017</v>
      </c>
      <c r="C337" s="17">
        <v>0</v>
      </c>
      <c r="D337" s="18">
        <v>0</v>
      </c>
      <c r="E337" s="18">
        <v>1.0000000000000002</v>
      </c>
      <c r="F337" s="19" t="s">
        <v>60</v>
      </c>
      <c r="G337" s="19">
        <v>0</v>
      </c>
      <c r="H337" s="19" t="b">
        <v>0</v>
      </c>
      <c r="I337" s="19" t="s">
        <v>70</v>
      </c>
      <c r="J337" s="19" t="s">
        <v>758</v>
      </c>
      <c r="L337" s="66"/>
      <c r="M337" s="66"/>
      <c r="N337" s="66"/>
      <c r="O337" s="66"/>
      <c r="P337" s="66"/>
      <c r="Q337" s="52"/>
      <c r="R337" s="52"/>
      <c r="S337" s="52"/>
      <c r="T337" s="52"/>
    </row>
    <row r="338" spans="2:20" ht="14.25" customHeight="1" x14ac:dyDescent="0.25">
      <c r="B338" s="48">
        <v>174538699</v>
      </c>
      <c r="C338" s="17">
        <v>0</v>
      </c>
      <c r="D338" s="18">
        <v>0</v>
      </c>
      <c r="E338" s="18">
        <v>1.0000000000000002</v>
      </c>
      <c r="F338" s="19" t="s">
        <v>60</v>
      </c>
      <c r="G338" s="19">
        <v>0</v>
      </c>
      <c r="H338" s="19" t="b">
        <v>0</v>
      </c>
      <c r="I338" s="19" t="s">
        <v>70</v>
      </c>
      <c r="J338" s="19" t="s">
        <v>758</v>
      </c>
      <c r="L338" s="66"/>
      <c r="M338" s="66"/>
      <c r="N338" s="66"/>
      <c r="O338" s="66"/>
      <c r="P338" s="66"/>
      <c r="Q338" s="52"/>
      <c r="R338" s="52"/>
      <c r="S338" s="52"/>
      <c r="T338" s="52"/>
    </row>
    <row r="339" spans="2:20" ht="14.25" customHeight="1" x14ac:dyDescent="0.25">
      <c r="B339" s="48">
        <v>235322445</v>
      </c>
      <c r="C339" s="17">
        <v>0</v>
      </c>
      <c r="D339" s="18">
        <v>0</v>
      </c>
      <c r="E339" s="18">
        <v>1.0000000000000002</v>
      </c>
      <c r="F339" s="19" t="s">
        <v>60</v>
      </c>
      <c r="G339" s="19">
        <v>0</v>
      </c>
      <c r="H339" s="19" t="b">
        <v>0</v>
      </c>
      <c r="I339" s="19" t="s">
        <v>70</v>
      </c>
      <c r="J339" s="19" t="s">
        <v>758</v>
      </c>
      <c r="L339" s="66"/>
      <c r="M339" s="66"/>
      <c r="N339" s="66"/>
      <c r="O339" s="66"/>
      <c r="P339" s="66"/>
      <c r="Q339" s="52"/>
      <c r="R339" s="52"/>
      <c r="S339" s="52"/>
      <c r="T339" s="52"/>
    </row>
    <row r="340" spans="2:20" ht="14.25" customHeight="1" x14ac:dyDescent="0.25">
      <c r="C340" s="53"/>
      <c r="L340" s="66"/>
      <c r="M340" s="66"/>
      <c r="N340" s="66"/>
      <c r="O340" s="66"/>
      <c r="P340" s="66"/>
      <c r="Q340" s="52"/>
      <c r="R340" s="52"/>
      <c r="S340" s="52"/>
      <c r="T340" s="52"/>
    </row>
    <row r="341" spans="2:20" ht="14.25" customHeight="1" x14ac:dyDescent="0.25">
      <c r="C341" s="53"/>
      <c r="L341" s="66"/>
      <c r="M341" s="66"/>
      <c r="N341" s="66"/>
      <c r="O341" s="66"/>
      <c r="P341" s="66"/>
      <c r="Q341" s="52"/>
      <c r="R341" s="52"/>
      <c r="S341" s="52"/>
      <c r="T341" s="52"/>
    </row>
    <row r="342" spans="2:20" ht="14.25" customHeight="1" x14ac:dyDescent="0.25">
      <c r="C342" s="53"/>
      <c r="L342" s="66"/>
      <c r="M342" s="66"/>
      <c r="N342" s="66"/>
      <c r="O342" s="66"/>
      <c r="P342" s="66"/>
      <c r="Q342" s="52"/>
      <c r="R342" s="52"/>
      <c r="S342" s="52"/>
      <c r="T342" s="52"/>
    </row>
    <row r="343" spans="2:20" ht="14.25" customHeight="1" x14ac:dyDescent="0.25">
      <c r="C343" s="53"/>
      <c r="L343" s="66"/>
      <c r="M343" s="66"/>
      <c r="N343" s="66"/>
      <c r="O343" s="66"/>
      <c r="P343" s="66"/>
      <c r="Q343" s="52"/>
      <c r="R343" s="52"/>
      <c r="S343" s="52"/>
      <c r="T343" s="52"/>
    </row>
    <row r="344" spans="2:20" ht="14.25" customHeight="1" x14ac:dyDescent="0.25">
      <c r="C344" s="53"/>
      <c r="L344" s="66"/>
      <c r="M344" s="66"/>
      <c r="N344" s="66"/>
      <c r="O344" s="66"/>
      <c r="P344" s="66"/>
      <c r="Q344" s="52"/>
      <c r="R344" s="52"/>
      <c r="S344" s="52"/>
      <c r="T344" s="52"/>
    </row>
    <row r="345" spans="2:20" ht="14.25" customHeight="1" x14ac:dyDescent="0.25">
      <c r="C345" s="53"/>
      <c r="L345" s="66"/>
      <c r="M345" s="66"/>
      <c r="N345" s="66"/>
      <c r="O345" s="66"/>
      <c r="P345" s="66"/>
      <c r="Q345" s="52"/>
      <c r="R345" s="52"/>
      <c r="S345" s="52"/>
      <c r="T345" s="52"/>
    </row>
    <row r="346" spans="2:20" ht="14.25" customHeight="1" x14ac:dyDescent="0.25">
      <c r="C346" s="53"/>
      <c r="L346" s="66"/>
      <c r="M346" s="66"/>
      <c r="N346" s="66"/>
      <c r="O346" s="66"/>
      <c r="P346" s="66"/>
      <c r="Q346" s="52"/>
      <c r="R346" s="52"/>
      <c r="S346" s="52"/>
      <c r="T346" s="52"/>
    </row>
    <row r="347" spans="2:20" ht="14.25" customHeight="1" x14ac:dyDescent="0.25">
      <c r="C347" s="53"/>
      <c r="L347" s="66"/>
      <c r="M347" s="66"/>
      <c r="N347" s="66"/>
      <c r="O347" s="66"/>
      <c r="P347" s="66"/>
      <c r="Q347" s="52"/>
      <c r="R347" s="52"/>
      <c r="S347" s="52"/>
      <c r="T347" s="52"/>
    </row>
    <row r="348" spans="2:20" ht="14.25" customHeight="1" x14ac:dyDescent="0.25">
      <c r="C348" s="53"/>
      <c r="L348" s="66"/>
      <c r="M348" s="66"/>
      <c r="N348" s="66"/>
      <c r="O348" s="66"/>
      <c r="P348" s="66"/>
      <c r="Q348" s="52"/>
      <c r="R348" s="52"/>
      <c r="S348" s="52"/>
      <c r="T348" s="52"/>
    </row>
    <row r="349" spans="2:20" ht="14.25" customHeight="1" x14ac:dyDescent="0.25">
      <c r="C349" s="53"/>
      <c r="L349" s="66"/>
      <c r="M349" s="66"/>
      <c r="N349" s="66"/>
      <c r="O349" s="66"/>
      <c r="P349" s="66"/>
      <c r="Q349" s="52"/>
      <c r="R349" s="52"/>
      <c r="S349" s="52"/>
      <c r="T349" s="52"/>
    </row>
    <row r="350" spans="2:20" ht="14.25" customHeight="1" x14ac:dyDescent="0.25">
      <c r="C350" s="53"/>
      <c r="L350" s="66"/>
      <c r="M350" s="66"/>
      <c r="N350" s="66"/>
      <c r="O350" s="66"/>
      <c r="P350" s="66"/>
      <c r="Q350" s="52"/>
      <c r="R350" s="52"/>
      <c r="S350" s="52"/>
      <c r="T350" s="52"/>
    </row>
    <row r="351" spans="2:20" ht="14.25" customHeight="1" x14ac:dyDescent="0.25">
      <c r="C351" s="53"/>
      <c r="L351" s="66"/>
      <c r="M351" s="66"/>
      <c r="N351" s="66"/>
      <c r="O351" s="66"/>
      <c r="P351" s="66"/>
      <c r="Q351" s="52"/>
      <c r="R351" s="52"/>
      <c r="S351" s="52"/>
      <c r="T351" s="52"/>
    </row>
    <row r="352" spans="2:20" ht="14.25" customHeight="1" x14ac:dyDescent="0.25">
      <c r="C352" s="53"/>
      <c r="L352" s="66"/>
      <c r="M352" s="66"/>
      <c r="N352" s="66"/>
      <c r="O352" s="66"/>
      <c r="P352" s="66"/>
      <c r="Q352" s="52"/>
      <c r="R352" s="52"/>
      <c r="S352" s="52"/>
      <c r="T352" s="52"/>
    </row>
    <row r="353" spans="3:20" ht="14.25" customHeight="1" x14ac:dyDescent="0.25">
      <c r="C353" s="53"/>
      <c r="L353" s="66"/>
      <c r="M353" s="66"/>
      <c r="N353" s="66"/>
      <c r="O353" s="66"/>
      <c r="P353" s="66"/>
      <c r="Q353" s="52"/>
      <c r="R353" s="52"/>
      <c r="S353" s="52"/>
      <c r="T353" s="52"/>
    </row>
    <row r="354" spans="3:20" ht="14.25" customHeight="1" x14ac:dyDescent="0.25">
      <c r="C354" s="53"/>
      <c r="L354" s="66"/>
      <c r="M354" s="66"/>
      <c r="N354" s="66"/>
      <c r="O354" s="66"/>
      <c r="P354" s="66"/>
      <c r="Q354" s="52"/>
      <c r="R354" s="52"/>
      <c r="S354" s="52"/>
      <c r="T354" s="52"/>
    </row>
    <row r="355" spans="3:20" ht="14.25" customHeight="1" x14ac:dyDescent="0.25">
      <c r="C355" s="53"/>
      <c r="L355" s="66"/>
      <c r="M355" s="66"/>
      <c r="N355" s="66"/>
      <c r="O355" s="66"/>
      <c r="P355" s="66"/>
      <c r="Q355" s="52"/>
      <c r="R355" s="52"/>
      <c r="S355" s="52"/>
      <c r="T355" s="52"/>
    </row>
    <row r="356" spans="3:20" ht="14.25" customHeight="1" x14ac:dyDescent="0.25">
      <c r="C356" s="53"/>
      <c r="L356" s="66"/>
      <c r="M356" s="66"/>
      <c r="N356" s="66"/>
      <c r="O356" s="66"/>
      <c r="P356" s="66"/>
      <c r="Q356" s="52"/>
      <c r="R356" s="52"/>
      <c r="S356" s="52"/>
      <c r="T356" s="52"/>
    </row>
    <row r="357" spans="3:20" ht="14.25" customHeight="1" x14ac:dyDescent="0.25">
      <c r="C357" s="53"/>
      <c r="L357" s="66"/>
      <c r="M357" s="66"/>
      <c r="N357" s="66"/>
      <c r="O357" s="66"/>
      <c r="P357" s="66"/>
      <c r="Q357" s="52"/>
      <c r="R357" s="52"/>
      <c r="S357" s="52"/>
      <c r="T357" s="52"/>
    </row>
    <row r="358" spans="3:20" ht="14.25" customHeight="1" x14ac:dyDescent="0.25">
      <c r="C358" s="53"/>
      <c r="L358" s="66"/>
      <c r="M358" s="66"/>
      <c r="N358" s="66"/>
      <c r="O358" s="66"/>
      <c r="P358" s="66"/>
      <c r="Q358" s="52"/>
      <c r="R358" s="52"/>
      <c r="S358" s="52"/>
      <c r="T358" s="52"/>
    </row>
    <row r="359" spans="3:20" ht="14.25" customHeight="1" x14ac:dyDescent="0.25">
      <c r="C359" s="53"/>
      <c r="L359" s="66"/>
      <c r="M359" s="66"/>
      <c r="N359" s="66"/>
      <c r="O359" s="66"/>
      <c r="P359" s="66"/>
      <c r="Q359" s="52"/>
      <c r="R359" s="52"/>
      <c r="S359" s="52"/>
      <c r="T359" s="52"/>
    </row>
    <row r="360" spans="3:20" ht="14.25" customHeight="1" x14ac:dyDescent="0.25">
      <c r="C360" s="53"/>
      <c r="L360" s="66"/>
      <c r="M360" s="66"/>
      <c r="N360" s="66"/>
      <c r="O360" s="66"/>
      <c r="P360" s="66"/>
      <c r="Q360" s="52"/>
      <c r="R360" s="52"/>
      <c r="S360" s="52"/>
      <c r="T360" s="52"/>
    </row>
    <row r="361" spans="3:20" ht="14.25" customHeight="1" x14ac:dyDescent="0.25">
      <c r="C361" s="53"/>
      <c r="L361" s="66"/>
      <c r="M361" s="66"/>
      <c r="N361" s="66"/>
      <c r="O361" s="66"/>
      <c r="P361" s="66"/>
      <c r="Q361" s="52"/>
      <c r="R361" s="52"/>
      <c r="S361" s="52"/>
      <c r="T361" s="52"/>
    </row>
    <row r="362" spans="3:20" ht="14.25" customHeight="1" x14ac:dyDescent="0.25">
      <c r="C362" s="53"/>
      <c r="L362" s="66"/>
      <c r="M362" s="66"/>
      <c r="N362" s="66"/>
      <c r="O362" s="66"/>
      <c r="P362" s="66"/>
      <c r="Q362" s="52"/>
      <c r="R362" s="52"/>
      <c r="S362" s="52"/>
      <c r="T362" s="52"/>
    </row>
    <row r="363" spans="3:20" ht="14.25" customHeight="1" x14ac:dyDescent="0.25">
      <c r="C363" s="53"/>
      <c r="L363" s="66"/>
      <c r="M363" s="66"/>
      <c r="N363" s="66"/>
      <c r="O363" s="66"/>
      <c r="P363" s="66"/>
      <c r="Q363" s="52"/>
      <c r="R363" s="52"/>
      <c r="S363" s="52"/>
      <c r="T363" s="52"/>
    </row>
    <row r="364" spans="3:20" ht="14.25" customHeight="1" x14ac:dyDescent="0.25">
      <c r="C364" s="53"/>
      <c r="L364" s="66"/>
      <c r="M364" s="66"/>
      <c r="N364" s="66"/>
      <c r="O364" s="66"/>
      <c r="P364" s="66"/>
      <c r="Q364" s="52"/>
      <c r="R364" s="52"/>
      <c r="S364" s="52"/>
      <c r="T364" s="52"/>
    </row>
    <row r="365" spans="3:20" ht="14.25" customHeight="1" x14ac:dyDescent="0.25">
      <c r="C365" s="53"/>
      <c r="L365" s="66"/>
      <c r="M365" s="66"/>
      <c r="N365" s="66"/>
      <c r="O365" s="66"/>
      <c r="P365" s="66"/>
      <c r="Q365" s="52"/>
      <c r="R365" s="52"/>
      <c r="S365" s="52"/>
      <c r="T365" s="52"/>
    </row>
    <row r="366" spans="3:20" ht="14.25" customHeight="1" x14ac:dyDescent="0.25">
      <c r="C366" s="53"/>
      <c r="L366" s="66"/>
      <c r="M366" s="66"/>
      <c r="N366" s="66"/>
      <c r="O366" s="66"/>
      <c r="P366" s="66"/>
      <c r="Q366" s="52"/>
      <c r="R366" s="52"/>
      <c r="S366" s="52"/>
      <c r="T366" s="52"/>
    </row>
    <row r="367" spans="3:20" ht="14.25" customHeight="1" x14ac:dyDescent="0.25">
      <c r="C367" s="53"/>
      <c r="L367" s="66"/>
      <c r="M367" s="66"/>
      <c r="N367" s="66"/>
      <c r="O367" s="66"/>
      <c r="P367" s="66"/>
      <c r="Q367" s="52"/>
      <c r="R367" s="52"/>
      <c r="S367" s="52"/>
      <c r="T367" s="52"/>
    </row>
    <row r="368" spans="3:20" ht="14.25" customHeight="1" x14ac:dyDescent="0.25">
      <c r="C368" s="53"/>
      <c r="L368" s="66"/>
      <c r="M368" s="66"/>
      <c r="N368" s="66"/>
      <c r="O368" s="66"/>
      <c r="P368" s="66"/>
      <c r="Q368" s="52"/>
      <c r="R368" s="52"/>
      <c r="S368" s="52"/>
      <c r="T368" s="52"/>
    </row>
    <row r="369" spans="3:20" ht="14.25" customHeight="1" x14ac:dyDescent="0.25">
      <c r="C369" s="53"/>
      <c r="L369" s="66"/>
      <c r="M369" s="66"/>
      <c r="N369" s="66"/>
      <c r="O369" s="66"/>
      <c r="P369" s="66"/>
      <c r="Q369" s="52"/>
      <c r="R369" s="52"/>
      <c r="S369" s="52"/>
      <c r="T369" s="52"/>
    </row>
    <row r="370" spans="3:20" ht="14.25" customHeight="1" x14ac:dyDescent="0.25">
      <c r="C370" s="53"/>
      <c r="L370" s="66"/>
      <c r="M370" s="66"/>
      <c r="N370" s="66"/>
      <c r="O370" s="66"/>
      <c r="P370" s="66"/>
      <c r="Q370" s="52"/>
      <c r="R370" s="52"/>
      <c r="S370" s="52"/>
      <c r="T370" s="52"/>
    </row>
    <row r="371" spans="3:20" ht="14.25" customHeight="1" x14ac:dyDescent="0.25">
      <c r="C371" s="53"/>
      <c r="L371" s="66"/>
      <c r="M371" s="66"/>
      <c r="N371" s="66"/>
      <c r="O371" s="66"/>
      <c r="P371" s="66"/>
      <c r="Q371" s="52"/>
      <c r="R371" s="52"/>
      <c r="S371" s="52"/>
      <c r="T371" s="52"/>
    </row>
    <row r="372" spans="3:20" ht="14.25" customHeight="1" x14ac:dyDescent="0.25">
      <c r="C372" s="53"/>
      <c r="L372" s="66"/>
      <c r="M372" s="66"/>
      <c r="N372" s="66"/>
      <c r="O372" s="66"/>
      <c r="P372" s="66"/>
      <c r="Q372" s="52"/>
      <c r="R372" s="52"/>
      <c r="S372" s="52"/>
      <c r="T372" s="52"/>
    </row>
    <row r="373" spans="3:20" ht="14.25" customHeight="1" x14ac:dyDescent="0.25">
      <c r="C373" s="53"/>
      <c r="L373" s="66"/>
      <c r="M373" s="66"/>
      <c r="N373" s="66"/>
      <c r="O373" s="66"/>
      <c r="P373" s="66"/>
      <c r="Q373" s="52"/>
      <c r="R373" s="52"/>
      <c r="S373" s="52"/>
      <c r="T373" s="52"/>
    </row>
    <row r="374" spans="3:20" ht="14.25" customHeight="1" x14ac:dyDescent="0.25">
      <c r="C374" s="53"/>
      <c r="L374" s="66"/>
      <c r="M374" s="66"/>
      <c r="N374" s="66"/>
      <c r="O374" s="66"/>
      <c r="P374" s="66"/>
      <c r="Q374" s="52"/>
      <c r="R374" s="52"/>
      <c r="S374" s="52"/>
      <c r="T374" s="52"/>
    </row>
    <row r="375" spans="3:20" ht="14.25" customHeight="1" x14ac:dyDescent="0.25">
      <c r="C375" s="53"/>
      <c r="L375" s="66"/>
      <c r="M375" s="66"/>
      <c r="N375" s="66"/>
      <c r="O375" s="66"/>
      <c r="P375" s="66"/>
      <c r="Q375" s="52"/>
      <c r="R375" s="52"/>
      <c r="S375" s="52"/>
      <c r="T375" s="52"/>
    </row>
    <row r="376" spans="3:20" ht="14.25" customHeight="1" x14ac:dyDescent="0.25">
      <c r="C376" s="53"/>
      <c r="L376" s="66"/>
      <c r="M376" s="66"/>
      <c r="N376" s="66"/>
      <c r="O376" s="66"/>
      <c r="P376" s="66"/>
      <c r="Q376" s="52"/>
      <c r="R376" s="52"/>
      <c r="S376" s="52"/>
      <c r="T376" s="52"/>
    </row>
    <row r="377" spans="3:20" ht="14.25" customHeight="1" x14ac:dyDescent="0.25">
      <c r="C377" s="53"/>
      <c r="L377" s="66"/>
      <c r="M377" s="66"/>
      <c r="N377" s="66"/>
      <c r="O377" s="66"/>
      <c r="P377" s="66"/>
      <c r="Q377" s="52"/>
      <c r="R377" s="52"/>
      <c r="S377" s="52"/>
      <c r="T377" s="52"/>
    </row>
    <row r="378" spans="3:20" ht="14.25" customHeight="1" x14ac:dyDescent="0.25">
      <c r="C378" s="53"/>
      <c r="L378" s="66"/>
      <c r="M378" s="66"/>
      <c r="N378" s="66"/>
      <c r="O378" s="66"/>
      <c r="P378" s="66"/>
      <c r="Q378" s="52"/>
      <c r="R378" s="52"/>
      <c r="S378" s="52"/>
      <c r="T378" s="52"/>
    </row>
    <row r="379" spans="3:20" ht="14.25" customHeight="1" x14ac:dyDescent="0.25">
      <c r="C379" s="53"/>
      <c r="L379" s="66"/>
      <c r="M379" s="66"/>
      <c r="N379" s="66"/>
      <c r="O379" s="66"/>
      <c r="P379" s="66"/>
      <c r="Q379" s="52"/>
      <c r="R379" s="52"/>
      <c r="S379" s="52"/>
      <c r="T379" s="52"/>
    </row>
    <row r="380" spans="3:20" ht="14.25" customHeight="1" x14ac:dyDescent="0.25">
      <c r="C380" s="53"/>
      <c r="L380" s="66"/>
      <c r="M380" s="66"/>
      <c r="N380" s="66"/>
      <c r="O380" s="66"/>
      <c r="P380" s="66"/>
      <c r="Q380" s="52"/>
      <c r="R380" s="52"/>
      <c r="S380" s="52"/>
      <c r="T380" s="52"/>
    </row>
    <row r="381" spans="3:20" ht="14.25" customHeight="1" x14ac:dyDescent="0.25">
      <c r="C381" s="53"/>
      <c r="L381" s="66"/>
      <c r="M381" s="66"/>
      <c r="N381" s="66"/>
      <c r="O381" s="66"/>
      <c r="P381" s="66"/>
      <c r="Q381" s="52"/>
      <c r="R381" s="52"/>
      <c r="S381" s="52"/>
      <c r="T381" s="52"/>
    </row>
    <row r="382" spans="3:20" ht="14.25" customHeight="1" x14ac:dyDescent="0.25">
      <c r="C382" s="53"/>
      <c r="L382" s="66"/>
      <c r="M382" s="66"/>
      <c r="N382" s="66"/>
      <c r="O382" s="66"/>
      <c r="P382" s="66"/>
      <c r="Q382" s="52"/>
      <c r="R382" s="52"/>
      <c r="S382" s="52"/>
      <c r="T382" s="52"/>
    </row>
    <row r="383" spans="3:20" ht="14.25" customHeight="1" x14ac:dyDescent="0.25">
      <c r="C383" s="53"/>
      <c r="L383" s="66"/>
      <c r="M383" s="66"/>
      <c r="N383" s="66"/>
      <c r="O383" s="66"/>
      <c r="P383" s="66"/>
      <c r="Q383" s="52"/>
      <c r="R383" s="52"/>
      <c r="S383" s="52"/>
      <c r="T383" s="52"/>
    </row>
    <row r="384" spans="3:20" ht="14.25" customHeight="1" x14ac:dyDescent="0.25">
      <c r="C384" s="53"/>
      <c r="L384" s="66"/>
      <c r="M384" s="66"/>
      <c r="N384" s="66"/>
      <c r="O384" s="66"/>
      <c r="P384" s="66"/>
      <c r="Q384" s="52"/>
      <c r="R384" s="52"/>
      <c r="S384" s="52"/>
      <c r="T384" s="52"/>
    </row>
    <row r="385" spans="3:20" ht="14.25" customHeight="1" x14ac:dyDescent="0.25">
      <c r="C385" s="53"/>
      <c r="L385" s="66"/>
      <c r="M385" s="66"/>
      <c r="N385" s="66"/>
      <c r="O385" s="66"/>
      <c r="P385" s="66"/>
      <c r="Q385" s="52"/>
      <c r="R385" s="52"/>
      <c r="S385" s="52"/>
      <c r="T385" s="52"/>
    </row>
    <row r="386" spans="3:20" ht="14.25" customHeight="1" x14ac:dyDescent="0.25">
      <c r="C386" s="53"/>
      <c r="L386" s="66"/>
      <c r="M386" s="66"/>
      <c r="N386" s="66"/>
      <c r="O386" s="66"/>
      <c r="P386" s="66"/>
      <c r="Q386" s="52"/>
      <c r="R386" s="52"/>
      <c r="S386" s="52"/>
      <c r="T386" s="52"/>
    </row>
    <row r="387" spans="3:20" ht="14.25" customHeight="1" x14ac:dyDescent="0.25">
      <c r="C387" s="53"/>
      <c r="L387" s="66"/>
      <c r="M387" s="66"/>
      <c r="N387" s="66"/>
      <c r="O387" s="66"/>
      <c r="P387" s="66"/>
      <c r="Q387" s="52"/>
      <c r="R387" s="52"/>
      <c r="S387" s="52"/>
      <c r="T387" s="52"/>
    </row>
    <row r="388" spans="3:20" ht="14.25" customHeight="1" x14ac:dyDescent="0.25">
      <c r="C388" s="53"/>
      <c r="L388" s="66"/>
      <c r="M388" s="66"/>
      <c r="N388" s="66"/>
      <c r="O388" s="66"/>
      <c r="P388" s="66"/>
      <c r="Q388" s="52"/>
      <c r="R388" s="52"/>
      <c r="S388" s="52"/>
      <c r="T388" s="52"/>
    </row>
    <row r="389" spans="3:20" ht="14.25" customHeight="1" x14ac:dyDescent="0.25">
      <c r="C389" s="53"/>
      <c r="L389" s="66"/>
      <c r="M389" s="66"/>
      <c r="N389" s="66"/>
      <c r="O389" s="66"/>
      <c r="P389" s="66"/>
      <c r="Q389" s="52"/>
      <c r="R389" s="52"/>
      <c r="S389" s="52"/>
      <c r="T389" s="52"/>
    </row>
    <row r="390" spans="3:20" ht="14.25" customHeight="1" x14ac:dyDescent="0.25">
      <c r="C390" s="53"/>
      <c r="L390" s="66"/>
      <c r="M390" s="66"/>
      <c r="N390" s="66"/>
      <c r="O390" s="66"/>
      <c r="P390" s="66"/>
      <c r="Q390" s="52"/>
      <c r="R390" s="52"/>
      <c r="S390" s="52"/>
      <c r="T390" s="52"/>
    </row>
    <row r="391" spans="3:20" ht="14.25" customHeight="1" x14ac:dyDescent="0.25">
      <c r="C391" s="53"/>
      <c r="L391" s="66"/>
      <c r="M391" s="66"/>
      <c r="N391" s="66"/>
      <c r="O391" s="66"/>
      <c r="P391" s="66"/>
      <c r="Q391" s="52"/>
      <c r="R391" s="52"/>
      <c r="S391" s="52"/>
      <c r="T391" s="52"/>
    </row>
    <row r="392" spans="3:20" ht="14.25" customHeight="1" x14ac:dyDescent="0.25">
      <c r="C392" s="53"/>
      <c r="L392" s="66"/>
      <c r="M392" s="66"/>
      <c r="N392" s="66"/>
      <c r="O392" s="66"/>
      <c r="P392" s="66"/>
      <c r="Q392" s="52"/>
      <c r="R392" s="52"/>
      <c r="S392" s="52"/>
      <c r="T392" s="52"/>
    </row>
    <row r="393" spans="3:20" ht="14.25" customHeight="1" x14ac:dyDescent="0.25">
      <c r="C393" s="53"/>
      <c r="L393" s="66"/>
      <c r="M393" s="66"/>
      <c r="N393" s="66"/>
      <c r="O393" s="66"/>
      <c r="P393" s="66"/>
      <c r="Q393" s="52"/>
      <c r="R393" s="52"/>
      <c r="S393" s="52"/>
      <c r="T393" s="52"/>
    </row>
    <row r="394" spans="3:20" ht="14.25" customHeight="1" x14ac:dyDescent="0.25">
      <c r="C394" s="53"/>
      <c r="L394" s="66"/>
      <c r="M394" s="66"/>
      <c r="N394" s="66"/>
      <c r="O394" s="66"/>
      <c r="P394" s="66"/>
      <c r="Q394" s="52"/>
      <c r="R394" s="52"/>
      <c r="S394" s="52"/>
      <c r="T394" s="52"/>
    </row>
    <row r="395" spans="3:20" ht="14.25" customHeight="1" x14ac:dyDescent="0.25">
      <c r="C395" s="53"/>
      <c r="L395" s="66"/>
      <c r="M395" s="66"/>
      <c r="N395" s="66"/>
      <c r="O395" s="66"/>
      <c r="P395" s="66"/>
      <c r="Q395" s="52"/>
      <c r="R395" s="52"/>
      <c r="S395" s="52"/>
      <c r="T395" s="52"/>
    </row>
    <row r="396" spans="3:20" ht="14.25" customHeight="1" x14ac:dyDescent="0.25">
      <c r="C396" s="53"/>
      <c r="L396" s="66"/>
      <c r="M396" s="66"/>
      <c r="N396" s="66"/>
      <c r="O396" s="66"/>
      <c r="P396" s="66"/>
      <c r="Q396" s="52"/>
      <c r="R396" s="52"/>
      <c r="S396" s="52"/>
      <c r="T396" s="52"/>
    </row>
    <row r="397" spans="3:20" ht="14.25" customHeight="1" x14ac:dyDescent="0.25">
      <c r="C397" s="53"/>
      <c r="L397" s="66"/>
      <c r="M397" s="66"/>
      <c r="N397" s="66"/>
      <c r="O397" s="66"/>
      <c r="P397" s="66"/>
      <c r="Q397" s="52"/>
      <c r="R397" s="52"/>
      <c r="S397" s="52"/>
      <c r="T397" s="52"/>
    </row>
    <row r="398" spans="3:20" ht="14.25" customHeight="1" x14ac:dyDescent="0.25">
      <c r="C398" s="53"/>
      <c r="L398" s="66"/>
      <c r="M398" s="66"/>
      <c r="N398" s="66"/>
      <c r="O398" s="66"/>
      <c r="P398" s="66"/>
      <c r="Q398" s="52"/>
      <c r="R398" s="52"/>
      <c r="S398" s="52"/>
      <c r="T398" s="52"/>
    </row>
    <row r="399" spans="3:20" ht="14.25" customHeight="1" x14ac:dyDescent="0.25">
      <c r="C399" s="53"/>
      <c r="L399" s="66"/>
      <c r="M399" s="66"/>
      <c r="N399" s="66"/>
      <c r="O399" s="66"/>
      <c r="P399" s="66"/>
      <c r="Q399" s="52"/>
      <c r="R399" s="52"/>
      <c r="S399" s="52"/>
      <c r="T399" s="52"/>
    </row>
    <row r="400" spans="3:20" ht="14.25" customHeight="1" x14ac:dyDescent="0.25">
      <c r="C400" s="53"/>
      <c r="L400" s="66"/>
      <c r="M400" s="66"/>
      <c r="N400" s="66"/>
      <c r="O400" s="66"/>
      <c r="P400" s="66"/>
      <c r="Q400" s="52"/>
      <c r="R400" s="52"/>
      <c r="S400" s="52"/>
      <c r="T400" s="52"/>
    </row>
    <row r="401" spans="3:20" ht="14.25" customHeight="1" x14ac:dyDescent="0.25">
      <c r="C401" s="53"/>
      <c r="L401" s="66"/>
      <c r="M401" s="66"/>
      <c r="N401" s="66"/>
      <c r="O401" s="66"/>
      <c r="P401" s="66"/>
      <c r="Q401" s="52"/>
      <c r="R401" s="52"/>
      <c r="S401" s="52"/>
      <c r="T401" s="52"/>
    </row>
    <row r="402" spans="3:20" ht="14.25" customHeight="1" x14ac:dyDescent="0.25">
      <c r="C402" s="53"/>
      <c r="L402" s="66"/>
      <c r="M402" s="66"/>
      <c r="N402" s="66"/>
      <c r="O402" s="66"/>
      <c r="P402" s="66"/>
      <c r="Q402" s="52"/>
      <c r="R402" s="52"/>
      <c r="S402" s="52"/>
      <c r="T402" s="52"/>
    </row>
    <row r="403" spans="3:20" ht="14.25" customHeight="1" x14ac:dyDescent="0.25">
      <c r="C403" s="53"/>
      <c r="L403" s="66"/>
      <c r="M403" s="66"/>
      <c r="N403" s="66"/>
      <c r="O403" s="66"/>
      <c r="P403" s="66"/>
      <c r="Q403" s="52"/>
      <c r="R403" s="52"/>
      <c r="S403" s="52"/>
      <c r="T403" s="52"/>
    </row>
    <row r="404" spans="3:20" ht="14.25" customHeight="1" x14ac:dyDescent="0.25">
      <c r="C404" s="53"/>
      <c r="L404" s="66"/>
      <c r="M404" s="66"/>
      <c r="N404" s="66"/>
      <c r="O404" s="66"/>
      <c r="P404" s="66"/>
      <c r="Q404" s="52"/>
      <c r="R404" s="52"/>
      <c r="S404" s="52"/>
      <c r="T404" s="52"/>
    </row>
    <row r="405" spans="3:20" ht="14.25" customHeight="1" x14ac:dyDescent="0.25">
      <c r="C405" s="53"/>
      <c r="L405" s="66"/>
      <c r="M405" s="66"/>
      <c r="N405" s="66"/>
      <c r="O405" s="66"/>
      <c r="P405" s="66"/>
      <c r="Q405" s="52"/>
      <c r="R405" s="52"/>
      <c r="S405" s="52"/>
      <c r="T405" s="52"/>
    </row>
    <row r="406" spans="3:20" ht="14.25" customHeight="1" x14ac:dyDescent="0.25">
      <c r="C406" s="53"/>
      <c r="L406" s="66"/>
      <c r="M406" s="66"/>
      <c r="N406" s="66"/>
      <c r="O406" s="66"/>
      <c r="P406" s="66"/>
      <c r="Q406" s="52"/>
      <c r="R406" s="52"/>
      <c r="S406" s="52"/>
      <c r="T406" s="52"/>
    </row>
    <row r="407" spans="3:20" ht="14.25" customHeight="1" x14ac:dyDescent="0.25">
      <c r="C407" s="53"/>
      <c r="L407" s="66"/>
      <c r="M407" s="66"/>
      <c r="N407" s="66"/>
      <c r="O407" s="66"/>
      <c r="P407" s="66"/>
      <c r="Q407" s="52"/>
      <c r="R407" s="52"/>
      <c r="S407" s="52"/>
      <c r="T407" s="52"/>
    </row>
    <row r="408" spans="3:20" ht="14.25" customHeight="1" x14ac:dyDescent="0.25">
      <c r="C408" s="53"/>
      <c r="L408" s="66"/>
      <c r="M408" s="66"/>
      <c r="N408" s="66"/>
      <c r="O408" s="66"/>
      <c r="P408" s="66"/>
      <c r="Q408" s="52"/>
      <c r="R408" s="52"/>
      <c r="S408" s="52"/>
      <c r="T408" s="52"/>
    </row>
    <row r="409" spans="3:20" ht="14.25" customHeight="1" x14ac:dyDescent="0.25">
      <c r="C409" s="53"/>
      <c r="L409" s="66"/>
      <c r="M409" s="66"/>
      <c r="N409" s="66"/>
      <c r="O409" s="66"/>
      <c r="P409" s="66"/>
      <c r="Q409" s="52"/>
      <c r="R409" s="52"/>
      <c r="S409" s="52"/>
      <c r="T409" s="52"/>
    </row>
    <row r="410" spans="3:20" ht="14.25" customHeight="1" x14ac:dyDescent="0.25">
      <c r="C410" s="53"/>
      <c r="L410" s="66"/>
      <c r="M410" s="66"/>
      <c r="N410" s="66"/>
      <c r="O410" s="66"/>
      <c r="P410" s="66"/>
      <c r="Q410" s="52"/>
      <c r="R410" s="52"/>
      <c r="S410" s="52"/>
      <c r="T410" s="52"/>
    </row>
    <row r="411" spans="3:20" ht="14.25" customHeight="1" x14ac:dyDescent="0.25">
      <c r="C411" s="53"/>
      <c r="L411" s="66"/>
      <c r="M411" s="66"/>
      <c r="N411" s="66"/>
      <c r="O411" s="66"/>
      <c r="P411" s="66"/>
      <c r="Q411" s="52"/>
      <c r="R411" s="52"/>
      <c r="S411" s="52"/>
      <c r="T411" s="52"/>
    </row>
    <row r="412" spans="3:20" ht="14.25" customHeight="1" x14ac:dyDescent="0.25">
      <c r="C412" s="53"/>
      <c r="L412" s="66"/>
      <c r="M412" s="66"/>
      <c r="N412" s="66"/>
      <c r="O412" s="66"/>
      <c r="P412" s="66"/>
      <c r="Q412" s="52"/>
      <c r="R412" s="52"/>
      <c r="S412" s="52"/>
      <c r="T412" s="52"/>
    </row>
    <row r="413" spans="3:20" ht="14.25" customHeight="1" x14ac:dyDescent="0.25">
      <c r="C413" s="53"/>
      <c r="L413" s="66"/>
      <c r="M413" s="66"/>
      <c r="N413" s="66"/>
      <c r="O413" s="66"/>
      <c r="P413" s="66"/>
      <c r="Q413" s="52"/>
      <c r="R413" s="52"/>
      <c r="S413" s="52"/>
      <c r="T413" s="52"/>
    </row>
    <row r="414" spans="3:20" ht="14.25" customHeight="1" x14ac:dyDescent="0.25">
      <c r="C414" s="53"/>
      <c r="L414" s="66"/>
      <c r="M414" s="66"/>
      <c r="N414" s="66"/>
      <c r="O414" s="66"/>
      <c r="P414" s="66"/>
      <c r="Q414" s="52"/>
      <c r="R414" s="52"/>
      <c r="S414" s="52"/>
      <c r="T414" s="52"/>
    </row>
    <row r="415" spans="3:20" ht="14.25" customHeight="1" x14ac:dyDescent="0.25">
      <c r="C415" s="53"/>
      <c r="L415" s="66"/>
      <c r="M415" s="66"/>
      <c r="N415" s="66"/>
      <c r="O415" s="66"/>
      <c r="P415" s="66"/>
      <c r="Q415" s="52"/>
      <c r="R415" s="52"/>
      <c r="S415" s="52"/>
      <c r="T415" s="52"/>
    </row>
    <row r="416" spans="3:20" ht="14.25" customHeight="1" x14ac:dyDescent="0.25">
      <c r="C416" s="53"/>
      <c r="L416" s="66"/>
      <c r="M416" s="66"/>
      <c r="N416" s="66"/>
      <c r="O416" s="66"/>
      <c r="P416" s="66"/>
      <c r="Q416" s="52"/>
      <c r="R416" s="52"/>
      <c r="S416" s="52"/>
      <c r="T416" s="52"/>
    </row>
    <row r="417" spans="3:20" ht="14.25" customHeight="1" x14ac:dyDescent="0.25">
      <c r="C417" s="53"/>
      <c r="L417" s="66"/>
      <c r="M417" s="66"/>
      <c r="N417" s="66"/>
      <c r="O417" s="66"/>
      <c r="P417" s="66"/>
      <c r="Q417" s="52"/>
      <c r="R417" s="52"/>
      <c r="S417" s="52"/>
      <c r="T417" s="52"/>
    </row>
    <row r="418" spans="3:20" ht="14.25" customHeight="1" x14ac:dyDescent="0.25">
      <c r="C418" s="53"/>
      <c r="L418" s="66"/>
      <c r="M418" s="66"/>
      <c r="N418" s="66"/>
      <c r="O418" s="66"/>
      <c r="P418" s="66"/>
      <c r="Q418" s="52"/>
      <c r="R418" s="52"/>
      <c r="S418" s="52"/>
      <c r="T418" s="52"/>
    </row>
    <row r="419" spans="3:20" ht="14.25" customHeight="1" x14ac:dyDescent="0.25">
      <c r="C419" s="53"/>
      <c r="L419" s="66"/>
      <c r="M419" s="66"/>
      <c r="N419" s="66"/>
      <c r="O419" s="66"/>
      <c r="P419" s="66"/>
      <c r="Q419" s="52"/>
      <c r="R419" s="52"/>
      <c r="S419" s="52"/>
      <c r="T419" s="52"/>
    </row>
    <row r="420" spans="3:20" ht="14.25" customHeight="1" x14ac:dyDescent="0.25">
      <c r="C420" s="53"/>
      <c r="L420" s="66"/>
      <c r="M420" s="66"/>
      <c r="N420" s="66"/>
      <c r="O420" s="66"/>
      <c r="P420" s="66"/>
      <c r="Q420" s="52"/>
      <c r="R420" s="52"/>
      <c r="S420" s="52"/>
      <c r="T420" s="52"/>
    </row>
    <row r="421" spans="3:20" ht="14.25" customHeight="1" x14ac:dyDescent="0.25">
      <c r="C421" s="53"/>
      <c r="L421" s="66"/>
      <c r="M421" s="66"/>
      <c r="N421" s="66"/>
      <c r="O421" s="66"/>
      <c r="P421" s="66"/>
      <c r="Q421" s="52"/>
      <c r="R421" s="52"/>
      <c r="S421" s="52"/>
      <c r="T421" s="52"/>
    </row>
    <row r="422" spans="3:20" ht="14.25" customHeight="1" x14ac:dyDescent="0.25">
      <c r="C422" s="53"/>
      <c r="L422" s="66"/>
      <c r="M422" s="66"/>
      <c r="N422" s="66"/>
      <c r="O422" s="66"/>
      <c r="P422" s="66"/>
      <c r="Q422" s="52"/>
      <c r="R422" s="52"/>
      <c r="S422" s="52"/>
      <c r="T422" s="52"/>
    </row>
    <row r="423" spans="3:20" ht="14.25" customHeight="1" x14ac:dyDescent="0.25">
      <c r="C423" s="53"/>
      <c r="L423" s="66"/>
      <c r="M423" s="66"/>
      <c r="N423" s="66"/>
      <c r="O423" s="66"/>
      <c r="P423" s="66"/>
      <c r="Q423" s="52"/>
      <c r="R423" s="52"/>
      <c r="S423" s="52"/>
      <c r="T423" s="52"/>
    </row>
    <row r="424" spans="3:20" ht="14.25" customHeight="1" x14ac:dyDescent="0.25">
      <c r="C424" s="53"/>
      <c r="L424" s="66"/>
      <c r="M424" s="66"/>
      <c r="N424" s="66"/>
      <c r="O424" s="66"/>
      <c r="P424" s="66"/>
      <c r="Q424" s="52"/>
      <c r="R424" s="52"/>
      <c r="S424" s="52"/>
      <c r="T424" s="52"/>
    </row>
    <row r="425" spans="3:20" ht="14.25" customHeight="1" x14ac:dyDescent="0.25">
      <c r="C425" s="53"/>
      <c r="L425" s="66"/>
      <c r="M425" s="66"/>
      <c r="N425" s="66"/>
      <c r="O425" s="66"/>
      <c r="P425" s="66"/>
      <c r="Q425" s="52"/>
      <c r="R425" s="52"/>
      <c r="S425" s="52"/>
      <c r="T425" s="52"/>
    </row>
    <row r="426" spans="3:20" ht="14.25" customHeight="1" x14ac:dyDescent="0.25">
      <c r="C426" s="53"/>
      <c r="L426" s="66"/>
      <c r="M426" s="66"/>
      <c r="N426" s="66"/>
      <c r="O426" s="66"/>
      <c r="P426" s="66"/>
      <c r="Q426" s="52"/>
      <c r="R426" s="52"/>
      <c r="S426" s="52"/>
      <c r="T426" s="52"/>
    </row>
    <row r="427" spans="3:20" ht="14.25" customHeight="1" x14ac:dyDescent="0.25">
      <c r="C427" s="53"/>
      <c r="L427" s="66"/>
      <c r="M427" s="66"/>
      <c r="N427" s="66"/>
      <c r="O427" s="66"/>
      <c r="P427" s="66"/>
      <c r="Q427" s="52"/>
      <c r="R427" s="52"/>
      <c r="S427" s="52"/>
      <c r="T427" s="52"/>
    </row>
    <row r="428" spans="3:20" ht="14.25" customHeight="1" x14ac:dyDescent="0.25">
      <c r="C428" s="53"/>
      <c r="L428" s="66"/>
      <c r="M428" s="66"/>
      <c r="N428" s="66"/>
      <c r="O428" s="66"/>
      <c r="P428" s="66"/>
      <c r="Q428" s="52"/>
      <c r="R428" s="52"/>
      <c r="S428" s="52"/>
      <c r="T428" s="52"/>
    </row>
    <row r="429" spans="3:20" ht="14.25" customHeight="1" x14ac:dyDescent="0.25">
      <c r="C429" s="53"/>
      <c r="L429" s="66"/>
      <c r="M429" s="66"/>
      <c r="N429" s="66"/>
      <c r="O429" s="66"/>
      <c r="P429" s="66"/>
      <c r="Q429" s="52"/>
      <c r="R429" s="52"/>
      <c r="S429" s="52"/>
      <c r="T429" s="52"/>
    </row>
    <row r="430" spans="3:20" ht="14.25" customHeight="1" x14ac:dyDescent="0.25">
      <c r="C430" s="53"/>
      <c r="L430" s="66"/>
      <c r="M430" s="66"/>
      <c r="N430" s="66"/>
      <c r="O430" s="66"/>
      <c r="P430" s="66"/>
      <c r="Q430" s="52"/>
      <c r="R430" s="52"/>
      <c r="S430" s="52"/>
      <c r="T430" s="52"/>
    </row>
    <row r="431" spans="3:20" ht="14.25" customHeight="1" x14ac:dyDescent="0.25">
      <c r="C431" s="53"/>
      <c r="L431" s="66"/>
      <c r="M431" s="66"/>
      <c r="N431" s="66"/>
      <c r="O431" s="66"/>
      <c r="P431" s="66"/>
      <c r="Q431" s="52"/>
      <c r="R431" s="52"/>
      <c r="S431" s="52"/>
      <c r="T431" s="52"/>
    </row>
    <row r="432" spans="3:20" ht="14.25" customHeight="1" x14ac:dyDescent="0.25">
      <c r="C432" s="53"/>
      <c r="L432" s="66"/>
      <c r="M432" s="66"/>
      <c r="N432" s="66"/>
      <c r="O432" s="66"/>
      <c r="P432" s="66"/>
      <c r="Q432" s="52"/>
      <c r="R432" s="52"/>
      <c r="S432" s="52"/>
      <c r="T432" s="52"/>
    </row>
    <row r="433" spans="3:20" ht="14.25" customHeight="1" x14ac:dyDescent="0.25">
      <c r="C433" s="53"/>
      <c r="L433" s="66"/>
      <c r="M433" s="66"/>
      <c r="N433" s="66"/>
      <c r="O433" s="66"/>
      <c r="P433" s="66"/>
      <c r="Q433" s="52"/>
      <c r="R433" s="52"/>
      <c r="S433" s="52"/>
      <c r="T433" s="52"/>
    </row>
    <row r="434" spans="3:20" ht="14.25" customHeight="1" x14ac:dyDescent="0.25">
      <c r="C434" s="53"/>
      <c r="L434" s="66"/>
      <c r="M434" s="66"/>
      <c r="N434" s="66"/>
      <c r="O434" s="66"/>
      <c r="P434" s="66"/>
      <c r="Q434" s="52"/>
      <c r="R434" s="52"/>
      <c r="S434" s="52"/>
      <c r="T434" s="52"/>
    </row>
    <row r="435" spans="3:20" ht="14.25" customHeight="1" x14ac:dyDescent="0.25">
      <c r="C435" s="53"/>
      <c r="L435" s="66"/>
      <c r="M435" s="66"/>
      <c r="N435" s="66"/>
      <c r="O435" s="66"/>
      <c r="P435" s="66"/>
      <c r="Q435" s="52"/>
      <c r="R435" s="52"/>
      <c r="S435" s="52"/>
      <c r="T435" s="52"/>
    </row>
    <row r="436" spans="3:20" ht="14.25" customHeight="1" x14ac:dyDescent="0.25">
      <c r="C436" s="53"/>
      <c r="L436" s="66"/>
      <c r="M436" s="66"/>
      <c r="N436" s="66"/>
      <c r="O436" s="66"/>
      <c r="P436" s="66"/>
      <c r="Q436" s="52"/>
      <c r="R436" s="52"/>
      <c r="S436" s="52"/>
      <c r="T436" s="52"/>
    </row>
    <row r="437" spans="3:20" ht="14.25" customHeight="1" x14ac:dyDescent="0.25">
      <c r="C437" s="53"/>
      <c r="L437" s="66"/>
      <c r="M437" s="66"/>
      <c r="N437" s="66"/>
      <c r="O437" s="66"/>
      <c r="P437" s="66"/>
      <c r="Q437" s="52"/>
      <c r="R437" s="52"/>
      <c r="S437" s="52"/>
      <c r="T437" s="52"/>
    </row>
    <row r="438" spans="3:20" ht="14.25" customHeight="1" x14ac:dyDescent="0.25">
      <c r="C438" s="53"/>
      <c r="L438" s="66"/>
      <c r="M438" s="66"/>
      <c r="N438" s="66"/>
      <c r="O438" s="66"/>
      <c r="P438" s="66"/>
      <c r="Q438" s="52"/>
      <c r="R438" s="52"/>
      <c r="S438" s="52"/>
      <c r="T438" s="52"/>
    </row>
    <row r="439" spans="3:20" ht="14.25" customHeight="1" x14ac:dyDescent="0.25">
      <c r="C439" s="53"/>
      <c r="L439" s="66"/>
      <c r="M439" s="66"/>
      <c r="N439" s="66"/>
      <c r="O439" s="66"/>
      <c r="P439" s="66"/>
      <c r="Q439" s="52"/>
      <c r="R439" s="52"/>
      <c r="S439" s="52"/>
      <c r="T439" s="52"/>
    </row>
    <row r="440" spans="3:20" ht="14.25" customHeight="1" x14ac:dyDescent="0.25">
      <c r="C440" s="53"/>
      <c r="L440" s="66"/>
      <c r="M440" s="66"/>
      <c r="N440" s="66"/>
      <c r="O440" s="66"/>
      <c r="P440" s="66"/>
      <c r="Q440" s="52"/>
      <c r="R440" s="52"/>
      <c r="S440" s="52"/>
      <c r="T440" s="52"/>
    </row>
    <row r="441" spans="3:20" ht="14.25" customHeight="1" x14ac:dyDescent="0.25">
      <c r="C441" s="53"/>
      <c r="L441" s="66"/>
      <c r="M441" s="66"/>
      <c r="N441" s="66"/>
      <c r="O441" s="66"/>
      <c r="P441" s="66"/>
      <c r="Q441" s="52"/>
      <c r="R441" s="52"/>
      <c r="S441" s="52"/>
      <c r="T441" s="52"/>
    </row>
    <row r="442" spans="3:20" ht="14.25" customHeight="1" x14ac:dyDescent="0.25">
      <c r="C442" s="53"/>
      <c r="L442" s="66"/>
      <c r="M442" s="66"/>
      <c r="N442" s="66"/>
      <c r="O442" s="66"/>
      <c r="P442" s="66"/>
      <c r="Q442" s="52"/>
      <c r="R442" s="52"/>
      <c r="S442" s="52"/>
      <c r="T442" s="52"/>
    </row>
    <row r="443" spans="3:20" ht="14.25" customHeight="1" x14ac:dyDescent="0.25">
      <c r="C443" s="53"/>
      <c r="L443" s="66"/>
      <c r="M443" s="66"/>
      <c r="N443" s="66"/>
      <c r="O443" s="66"/>
      <c r="P443" s="66"/>
      <c r="Q443" s="52"/>
      <c r="R443" s="52"/>
      <c r="S443" s="52"/>
      <c r="T443" s="52"/>
    </row>
    <row r="444" spans="3:20" ht="14.25" customHeight="1" x14ac:dyDescent="0.25">
      <c r="C444" s="53"/>
      <c r="L444" s="66"/>
      <c r="M444" s="66"/>
      <c r="N444" s="66"/>
      <c r="O444" s="66"/>
      <c r="P444" s="66"/>
      <c r="Q444" s="52"/>
      <c r="R444" s="52"/>
      <c r="S444" s="52"/>
      <c r="T444" s="52"/>
    </row>
    <row r="445" spans="3:20" ht="14.25" customHeight="1" x14ac:dyDescent="0.25">
      <c r="C445" s="53"/>
      <c r="L445" s="66"/>
      <c r="M445" s="66"/>
      <c r="N445" s="66"/>
      <c r="O445" s="66"/>
      <c r="P445" s="66"/>
      <c r="Q445" s="52"/>
      <c r="R445" s="52"/>
      <c r="S445" s="52"/>
      <c r="T445" s="52"/>
    </row>
    <row r="446" spans="3:20" ht="14.25" customHeight="1" x14ac:dyDescent="0.25">
      <c r="C446" s="53"/>
      <c r="L446" s="66"/>
      <c r="M446" s="66"/>
      <c r="N446" s="66"/>
      <c r="O446" s="66"/>
      <c r="P446" s="66"/>
      <c r="Q446" s="52"/>
      <c r="R446" s="52"/>
      <c r="S446" s="52"/>
      <c r="T446" s="52"/>
    </row>
    <row r="447" spans="3:20" ht="14.25" customHeight="1" x14ac:dyDescent="0.25">
      <c r="C447" s="53"/>
      <c r="L447" s="66"/>
      <c r="M447" s="66"/>
      <c r="N447" s="66"/>
      <c r="O447" s="66"/>
      <c r="P447" s="66"/>
      <c r="Q447" s="52"/>
      <c r="R447" s="52"/>
      <c r="S447" s="52"/>
      <c r="T447" s="52"/>
    </row>
    <row r="448" spans="3:20" ht="14.25" customHeight="1" x14ac:dyDescent="0.25">
      <c r="C448" s="53"/>
      <c r="L448" s="66"/>
      <c r="M448" s="66"/>
      <c r="N448" s="66"/>
      <c r="O448" s="66"/>
      <c r="P448" s="66"/>
      <c r="Q448" s="52"/>
      <c r="R448" s="52"/>
      <c r="S448" s="52"/>
      <c r="T448" s="52"/>
    </row>
    <row r="449" spans="3:20" ht="14.25" customHeight="1" x14ac:dyDescent="0.25">
      <c r="C449" s="53"/>
      <c r="L449" s="66"/>
      <c r="M449" s="66"/>
      <c r="N449" s="66"/>
      <c r="O449" s="66"/>
      <c r="P449" s="66"/>
      <c r="Q449" s="52"/>
      <c r="R449" s="52"/>
      <c r="S449" s="52"/>
      <c r="T449" s="52"/>
    </row>
    <row r="450" spans="3:20" ht="14.25" customHeight="1" x14ac:dyDescent="0.25">
      <c r="C450" s="53"/>
      <c r="L450" s="66"/>
      <c r="M450" s="66"/>
      <c r="N450" s="66"/>
      <c r="O450" s="66"/>
      <c r="P450" s="66"/>
      <c r="Q450" s="52"/>
      <c r="R450" s="52"/>
      <c r="S450" s="52"/>
      <c r="T450" s="52"/>
    </row>
    <row r="451" spans="3:20" ht="14.25" customHeight="1" x14ac:dyDescent="0.25">
      <c r="C451" s="53"/>
      <c r="L451" s="66"/>
      <c r="M451" s="66"/>
      <c r="N451" s="66"/>
      <c r="O451" s="66"/>
      <c r="P451" s="66"/>
      <c r="Q451" s="52"/>
      <c r="R451" s="52"/>
      <c r="S451" s="52"/>
      <c r="T451" s="52"/>
    </row>
    <row r="452" spans="3:20" ht="14.25" customHeight="1" x14ac:dyDescent="0.25">
      <c r="C452" s="53"/>
      <c r="L452" s="66"/>
      <c r="M452" s="66"/>
      <c r="N452" s="66"/>
      <c r="O452" s="66"/>
      <c r="P452" s="66"/>
      <c r="Q452" s="52"/>
      <c r="R452" s="52"/>
      <c r="S452" s="52"/>
      <c r="T452" s="52"/>
    </row>
    <row r="453" spans="3:20" ht="14.25" customHeight="1" x14ac:dyDescent="0.25">
      <c r="C453" s="53"/>
      <c r="L453" s="66"/>
      <c r="M453" s="66"/>
      <c r="N453" s="66"/>
      <c r="O453" s="66"/>
      <c r="P453" s="66"/>
      <c r="Q453" s="52"/>
      <c r="R453" s="52"/>
      <c r="S453" s="52"/>
      <c r="T453" s="52"/>
    </row>
    <row r="454" spans="3:20" ht="14.25" customHeight="1" x14ac:dyDescent="0.25">
      <c r="C454" s="53"/>
      <c r="L454" s="66"/>
      <c r="M454" s="66"/>
      <c r="N454" s="66"/>
      <c r="O454" s="66"/>
      <c r="P454" s="66"/>
      <c r="Q454" s="52"/>
      <c r="R454" s="52"/>
      <c r="S454" s="52"/>
      <c r="T454" s="52"/>
    </row>
    <row r="455" spans="3:20" ht="14.25" customHeight="1" x14ac:dyDescent="0.25">
      <c r="C455" s="53"/>
      <c r="L455" s="66"/>
      <c r="M455" s="66"/>
      <c r="N455" s="66"/>
      <c r="O455" s="66"/>
      <c r="P455" s="66"/>
      <c r="Q455" s="52"/>
      <c r="R455" s="52"/>
      <c r="S455" s="52"/>
      <c r="T455" s="52"/>
    </row>
    <row r="456" spans="3:20" ht="14.25" customHeight="1" x14ac:dyDescent="0.25">
      <c r="C456" s="53"/>
      <c r="L456" s="66"/>
      <c r="M456" s="66"/>
      <c r="N456" s="66"/>
      <c r="O456" s="66"/>
      <c r="P456" s="66"/>
      <c r="Q456" s="52"/>
      <c r="R456" s="52"/>
      <c r="S456" s="52"/>
      <c r="T456" s="52"/>
    </row>
    <row r="457" spans="3:20" ht="14.25" customHeight="1" x14ac:dyDescent="0.25">
      <c r="C457" s="53"/>
      <c r="L457" s="66"/>
      <c r="M457" s="66"/>
      <c r="N457" s="66"/>
      <c r="O457" s="66"/>
      <c r="P457" s="66"/>
      <c r="Q457" s="52"/>
      <c r="R457" s="52"/>
      <c r="S457" s="52"/>
      <c r="T457" s="52"/>
    </row>
    <row r="458" spans="3:20" ht="14.25" customHeight="1" x14ac:dyDescent="0.25">
      <c r="C458" s="53"/>
      <c r="L458" s="66"/>
      <c r="M458" s="66"/>
      <c r="N458" s="66"/>
      <c r="O458" s="66"/>
      <c r="P458" s="66"/>
      <c r="Q458" s="52"/>
      <c r="R458" s="52"/>
      <c r="S458" s="52"/>
      <c r="T458" s="52"/>
    </row>
    <row r="459" spans="3:20" ht="14.25" customHeight="1" x14ac:dyDescent="0.25">
      <c r="C459" s="53"/>
      <c r="L459" s="66"/>
      <c r="M459" s="66"/>
      <c r="N459" s="66"/>
      <c r="O459" s="66"/>
      <c r="P459" s="66"/>
      <c r="Q459" s="52"/>
      <c r="R459" s="52"/>
      <c r="S459" s="52"/>
      <c r="T459" s="52"/>
    </row>
    <row r="460" spans="3:20" ht="14.25" customHeight="1" x14ac:dyDescent="0.25">
      <c r="C460" s="53"/>
      <c r="L460" s="66"/>
      <c r="M460" s="66"/>
      <c r="N460" s="66"/>
      <c r="O460" s="66"/>
      <c r="P460" s="66"/>
      <c r="Q460" s="52"/>
      <c r="R460" s="52"/>
      <c r="S460" s="52"/>
      <c r="T460" s="52"/>
    </row>
    <row r="461" spans="3:20" ht="14.25" customHeight="1" x14ac:dyDescent="0.25">
      <c r="C461" s="53"/>
      <c r="L461" s="66"/>
      <c r="M461" s="66"/>
      <c r="N461" s="66"/>
      <c r="O461" s="66"/>
      <c r="P461" s="66"/>
      <c r="Q461" s="52"/>
      <c r="R461" s="52"/>
      <c r="S461" s="52"/>
      <c r="T461" s="52"/>
    </row>
    <row r="462" spans="3:20" ht="14.25" customHeight="1" x14ac:dyDescent="0.25">
      <c r="C462" s="53"/>
      <c r="L462" s="66"/>
      <c r="M462" s="66"/>
      <c r="N462" s="66"/>
      <c r="O462" s="66"/>
      <c r="P462" s="66"/>
      <c r="Q462" s="52"/>
      <c r="R462" s="52"/>
      <c r="S462" s="52"/>
      <c r="T462" s="52"/>
    </row>
    <row r="463" spans="3:20" ht="14.25" customHeight="1" x14ac:dyDescent="0.25">
      <c r="C463" s="53"/>
      <c r="L463" s="66"/>
      <c r="M463" s="66"/>
      <c r="N463" s="66"/>
      <c r="O463" s="66"/>
      <c r="P463" s="66"/>
      <c r="Q463" s="52"/>
      <c r="R463" s="52"/>
      <c r="S463" s="52"/>
      <c r="T463" s="52"/>
    </row>
    <row r="464" spans="3:20" ht="14.25" customHeight="1" x14ac:dyDescent="0.25">
      <c r="C464" s="53"/>
      <c r="L464" s="66"/>
      <c r="M464" s="66"/>
      <c r="N464" s="66"/>
      <c r="O464" s="66"/>
      <c r="P464" s="66"/>
      <c r="Q464" s="52"/>
      <c r="R464" s="52"/>
      <c r="S464" s="52"/>
      <c r="T464" s="52"/>
    </row>
    <row r="465" spans="3:20" ht="14.25" customHeight="1" x14ac:dyDescent="0.25">
      <c r="C465" s="53"/>
      <c r="L465" s="66"/>
      <c r="M465" s="66"/>
      <c r="N465" s="66"/>
      <c r="O465" s="66"/>
      <c r="P465" s="66"/>
      <c r="Q465" s="52"/>
      <c r="R465" s="52"/>
      <c r="S465" s="52"/>
      <c r="T465" s="52"/>
    </row>
    <row r="466" spans="3:20" ht="14.25" customHeight="1" x14ac:dyDescent="0.25">
      <c r="C466" s="53"/>
      <c r="L466" s="66"/>
      <c r="M466" s="66"/>
      <c r="N466" s="66"/>
      <c r="O466" s="66"/>
      <c r="P466" s="66"/>
      <c r="Q466" s="52"/>
      <c r="R466" s="52"/>
      <c r="S466" s="52"/>
      <c r="T466" s="52"/>
    </row>
    <row r="467" spans="3:20" ht="14.25" customHeight="1" x14ac:dyDescent="0.25">
      <c r="C467" s="53"/>
      <c r="L467" s="66"/>
      <c r="M467" s="66"/>
      <c r="N467" s="66"/>
      <c r="O467" s="66"/>
      <c r="P467" s="66"/>
      <c r="Q467" s="52"/>
      <c r="R467" s="52"/>
      <c r="S467" s="52"/>
      <c r="T467" s="52"/>
    </row>
    <row r="468" spans="3:20" ht="14.25" customHeight="1" x14ac:dyDescent="0.25">
      <c r="C468" s="53"/>
      <c r="L468" s="66"/>
      <c r="M468" s="66"/>
      <c r="N468" s="66"/>
      <c r="O468" s="66"/>
      <c r="P468" s="66"/>
      <c r="Q468" s="52"/>
      <c r="R468" s="52"/>
      <c r="S468" s="52"/>
      <c r="T468" s="52"/>
    </row>
    <row r="469" spans="3:20" ht="14.25" customHeight="1" x14ac:dyDescent="0.25">
      <c r="C469" s="53"/>
      <c r="L469" s="66"/>
      <c r="M469" s="66"/>
      <c r="N469" s="66"/>
      <c r="O469" s="66"/>
      <c r="P469" s="66"/>
      <c r="Q469" s="52"/>
      <c r="R469" s="52"/>
      <c r="S469" s="52"/>
      <c r="T469" s="52"/>
    </row>
    <row r="470" spans="3:20" ht="14.25" customHeight="1" x14ac:dyDescent="0.25">
      <c r="C470" s="53"/>
      <c r="L470" s="66"/>
      <c r="M470" s="66"/>
      <c r="N470" s="66"/>
      <c r="O470" s="66"/>
      <c r="P470" s="66"/>
      <c r="Q470" s="52"/>
      <c r="R470" s="52"/>
      <c r="S470" s="52"/>
      <c r="T470" s="52"/>
    </row>
    <row r="471" spans="3:20" ht="14.25" customHeight="1" x14ac:dyDescent="0.25">
      <c r="C471" s="53"/>
      <c r="L471" s="66"/>
      <c r="M471" s="66"/>
      <c r="N471" s="66"/>
      <c r="O471" s="66"/>
      <c r="P471" s="66"/>
      <c r="Q471" s="52"/>
      <c r="R471" s="52"/>
      <c r="S471" s="52"/>
      <c r="T471" s="52"/>
    </row>
    <row r="472" spans="3:20" ht="14.25" customHeight="1" x14ac:dyDescent="0.25">
      <c r="C472" s="53"/>
      <c r="L472" s="66"/>
      <c r="M472" s="66"/>
      <c r="N472" s="66"/>
      <c r="O472" s="66"/>
      <c r="P472" s="66"/>
      <c r="Q472" s="52"/>
      <c r="R472" s="52"/>
      <c r="S472" s="52"/>
      <c r="T472" s="52"/>
    </row>
    <row r="473" spans="3:20" ht="14.25" customHeight="1" x14ac:dyDescent="0.25">
      <c r="C473" s="53"/>
      <c r="L473" s="66"/>
      <c r="M473" s="66"/>
      <c r="N473" s="66"/>
      <c r="O473" s="66"/>
      <c r="P473" s="66"/>
      <c r="Q473" s="52"/>
      <c r="R473" s="52"/>
      <c r="S473" s="52"/>
      <c r="T473" s="52"/>
    </row>
    <row r="474" spans="3:20" ht="14.25" customHeight="1" x14ac:dyDescent="0.25">
      <c r="C474" s="53"/>
      <c r="L474" s="66"/>
      <c r="M474" s="66"/>
      <c r="N474" s="66"/>
      <c r="O474" s="66"/>
      <c r="P474" s="66"/>
      <c r="Q474" s="52"/>
      <c r="R474" s="52"/>
      <c r="S474" s="52"/>
      <c r="T474" s="52"/>
    </row>
    <row r="475" spans="3:20" ht="14.25" customHeight="1" x14ac:dyDescent="0.25">
      <c r="C475" s="53"/>
      <c r="L475" s="66"/>
      <c r="M475" s="66"/>
      <c r="N475" s="66"/>
      <c r="O475" s="66"/>
      <c r="P475" s="66"/>
      <c r="Q475" s="52"/>
      <c r="R475" s="52"/>
      <c r="S475" s="52"/>
      <c r="T475" s="52"/>
    </row>
    <row r="476" spans="3:20" ht="14.25" customHeight="1" x14ac:dyDescent="0.25">
      <c r="C476" s="53"/>
      <c r="L476" s="66"/>
      <c r="M476" s="66"/>
      <c r="N476" s="66"/>
      <c r="O476" s="66"/>
      <c r="P476" s="66"/>
      <c r="Q476" s="52"/>
      <c r="R476" s="52"/>
      <c r="S476" s="52"/>
      <c r="T476" s="52"/>
    </row>
    <row r="477" spans="3:20" ht="14.25" customHeight="1" x14ac:dyDescent="0.25">
      <c r="C477" s="53"/>
      <c r="L477" s="66"/>
      <c r="M477" s="66"/>
      <c r="N477" s="66"/>
      <c r="O477" s="66"/>
      <c r="P477" s="66"/>
      <c r="Q477" s="52"/>
      <c r="R477" s="52"/>
      <c r="S477" s="52"/>
      <c r="T477" s="52"/>
    </row>
    <row r="478" spans="3:20" ht="14.25" customHeight="1" x14ac:dyDescent="0.25">
      <c r="C478" s="53"/>
      <c r="L478" s="66"/>
      <c r="M478" s="66"/>
      <c r="N478" s="66"/>
      <c r="O478" s="66"/>
      <c r="P478" s="66"/>
      <c r="Q478" s="52"/>
      <c r="R478" s="52"/>
      <c r="S478" s="52"/>
      <c r="T478" s="52"/>
    </row>
    <row r="479" spans="3:20" ht="14.25" customHeight="1" x14ac:dyDescent="0.25">
      <c r="C479" s="53"/>
      <c r="L479" s="66"/>
      <c r="M479" s="66"/>
      <c r="N479" s="66"/>
      <c r="O479" s="66"/>
      <c r="P479" s="66"/>
      <c r="Q479" s="52"/>
      <c r="R479" s="52"/>
      <c r="S479" s="52"/>
      <c r="T479" s="52"/>
    </row>
    <row r="480" spans="3:20" ht="14.25" customHeight="1" x14ac:dyDescent="0.25">
      <c r="C480" s="53"/>
      <c r="L480" s="66"/>
      <c r="M480" s="66"/>
      <c r="N480" s="66"/>
      <c r="O480" s="66"/>
      <c r="P480" s="66"/>
      <c r="Q480" s="52"/>
      <c r="R480" s="52"/>
      <c r="S480" s="52"/>
      <c r="T480" s="52"/>
    </row>
    <row r="481" spans="3:20" ht="14.25" customHeight="1" x14ac:dyDescent="0.25">
      <c r="C481" s="53"/>
      <c r="L481" s="66"/>
      <c r="M481" s="66"/>
      <c r="N481" s="66"/>
      <c r="O481" s="66"/>
      <c r="P481" s="66"/>
      <c r="Q481" s="52"/>
      <c r="R481" s="52"/>
      <c r="S481" s="52"/>
      <c r="T481" s="52"/>
    </row>
    <row r="482" spans="3:20" ht="14.25" customHeight="1" x14ac:dyDescent="0.25">
      <c r="C482" s="53"/>
      <c r="L482" s="66"/>
      <c r="M482" s="66"/>
      <c r="N482" s="66"/>
      <c r="O482" s="66"/>
      <c r="P482" s="66"/>
      <c r="Q482" s="52"/>
      <c r="R482" s="52"/>
      <c r="S482" s="52"/>
      <c r="T482" s="52"/>
    </row>
    <row r="483" spans="3:20" ht="14.25" customHeight="1" x14ac:dyDescent="0.25">
      <c r="C483" s="53"/>
      <c r="L483" s="66"/>
      <c r="M483" s="66"/>
      <c r="N483" s="66"/>
      <c r="O483" s="66"/>
      <c r="P483" s="66"/>
      <c r="Q483" s="52"/>
      <c r="R483" s="52"/>
      <c r="S483" s="52"/>
      <c r="T483" s="52"/>
    </row>
    <row r="484" spans="3:20" ht="14.25" customHeight="1" x14ac:dyDescent="0.25">
      <c r="C484" s="53"/>
      <c r="L484" s="66"/>
      <c r="M484" s="66"/>
      <c r="N484" s="66"/>
      <c r="O484" s="66"/>
      <c r="P484" s="66"/>
      <c r="Q484" s="52"/>
      <c r="R484" s="52"/>
      <c r="S484" s="52"/>
      <c r="T484" s="52"/>
    </row>
    <row r="485" spans="3:20" ht="14.25" customHeight="1" x14ac:dyDescent="0.25">
      <c r="C485" s="53"/>
      <c r="L485" s="66"/>
      <c r="M485" s="66"/>
      <c r="N485" s="66"/>
      <c r="O485" s="66"/>
      <c r="P485" s="66"/>
      <c r="Q485" s="52"/>
      <c r="R485" s="52"/>
      <c r="S485" s="52"/>
      <c r="T485" s="52"/>
    </row>
    <row r="486" spans="3:20" ht="14.25" customHeight="1" x14ac:dyDescent="0.25">
      <c r="C486" s="53"/>
      <c r="L486" s="66"/>
      <c r="M486" s="66"/>
      <c r="N486" s="66"/>
      <c r="O486" s="66"/>
      <c r="P486" s="66"/>
      <c r="Q486" s="52"/>
      <c r="R486" s="52"/>
      <c r="S486" s="52"/>
      <c r="T486" s="52"/>
    </row>
    <row r="487" spans="3:20" ht="14.25" customHeight="1" x14ac:dyDescent="0.25">
      <c r="C487" s="53"/>
      <c r="L487" s="66"/>
      <c r="M487" s="66"/>
      <c r="N487" s="66"/>
      <c r="O487" s="66"/>
      <c r="P487" s="66"/>
      <c r="Q487" s="52"/>
      <c r="R487" s="52"/>
      <c r="S487" s="52"/>
      <c r="T487" s="52"/>
    </row>
    <row r="488" spans="3:20" ht="14.25" customHeight="1" x14ac:dyDescent="0.25">
      <c r="C488" s="53"/>
      <c r="L488" s="66"/>
      <c r="M488" s="66"/>
      <c r="N488" s="66"/>
      <c r="O488" s="66"/>
      <c r="P488" s="66"/>
      <c r="Q488" s="52"/>
      <c r="R488" s="52"/>
      <c r="S488" s="52"/>
      <c r="T488" s="52"/>
    </row>
    <row r="489" spans="3:20" ht="14.25" customHeight="1" x14ac:dyDescent="0.25">
      <c r="C489" s="53"/>
      <c r="L489" s="66"/>
      <c r="M489" s="66"/>
      <c r="N489" s="66"/>
      <c r="O489" s="66"/>
      <c r="P489" s="66"/>
      <c r="Q489" s="52"/>
      <c r="R489" s="52"/>
      <c r="S489" s="52"/>
      <c r="T489" s="52"/>
    </row>
    <row r="490" spans="3:20" ht="14.25" customHeight="1" x14ac:dyDescent="0.25">
      <c r="C490" s="53"/>
      <c r="L490" s="66"/>
      <c r="M490" s="66"/>
      <c r="N490" s="66"/>
      <c r="O490" s="66"/>
      <c r="P490" s="66"/>
      <c r="Q490" s="52"/>
      <c r="R490" s="52"/>
      <c r="S490" s="52"/>
      <c r="T490" s="52"/>
    </row>
    <row r="491" spans="3:20" ht="14.25" customHeight="1" x14ac:dyDescent="0.25">
      <c r="C491" s="53"/>
      <c r="L491" s="66"/>
      <c r="M491" s="66"/>
      <c r="N491" s="66"/>
      <c r="O491" s="66"/>
      <c r="P491" s="66"/>
      <c r="Q491" s="52"/>
      <c r="R491" s="52"/>
      <c r="S491" s="52"/>
      <c r="T491" s="52"/>
    </row>
    <row r="492" spans="3:20" ht="14.25" customHeight="1" x14ac:dyDescent="0.25">
      <c r="C492" s="53"/>
      <c r="L492" s="66"/>
      <c r="M492" s="66"/>
      <c r="N492" s="66"/>
      <c r="O492" s="66"/>
      <c r="P492" s="66"/>
      <c r="Q492" s="52"/>
      <c r="R492" s="52"/>
      <c r="S492" s="52"/>
      <c r="T492" s="52"/>
    </row>
    <row r="493" spans="3:20" ht="14.25" customHeight="1" x14ac:dyDescent="0.25">
      <c r="C493" s="53"/>
      <c r="L493" s="66"/>
      <c r="M493" s="66"/>
      <c r="N493" s="66"/>
      <c r="O493" s="66"/>
      <c r="P493" s="66"/>
      <c r="Q493" s="52"/>
      <c r="R493" s="52"/>
      <c r="S493" s="52"/>
      <c r="T493" s="52"/>
    </row>
    <row r="494" spans="3:20" ht="14.25" customHeight="1" x14ac:dyDescent="0.25">
      <c r="C494" s="53"/>
      <c r="L494" s="66"/>
      <c r="M494" s="66"/>
      <c r="N494" s="66"/>
      <c r="O494" s="66"/>
      <c r="P494" s="66"/>
      <c r="Q494" s="52"/>
      <c r="R494" s="52"/>
      <c r="S494" s="52"/>
      <c r="T494" s="52"/>
    </row>
    <row r="495" spans="3:20" ht="14.25" customHeight="1" x14ac:dyDescent="0.25">
      <c r="C495" s="53"/>
      <c r="L495" s="66"/>
      <c r="M495" s="66"/>
      <c r="N495" s="66"/>
      <c r="O495" s="66"/>
      <c r="P495" s="66"/>
      <c r="Q495" s="52"/>
      <c r="R495" s="52"/>
      <c r="S495" s="52"/>
      <c r="T495" s="52"/>
    </row>
    <row r="496" spans="3:20" ht="14.25" customHeight="1" x14ac:dyDescent="0.25">
      <c r="C496" s="53"/>
      <c r="L496" s="66"/>
      <c r="M496" s="66"/>
      <c r="N496" s="66"/>
      <c r="O496" s="66"/>
      <c r="P496" s="66"/>
      <c r="Q496" s="52"/>
      <c r="R496" s="52"/>
      <c r="S496" s="52"/>
      <c r="T496" s="52"/>
    </row>
    <row r="497" spans="3:20" ht="14.25" customHeight="1" x14ac:dyDescent="0.25">
      <c r="C497" s="53"/>
      <c r="L497" s="66"/>
      <c r="M497" s="66"/>
      <c r="N497" s="66"/>
      <c r="O497" s="66"/>
      <c r="P497" s="66"/>
      <c r="Q497" s="52"/>
      <c r="R497" s="52"/>
      <c r="S497" s="52"/>
      <c r="T497" s="52"/>
    </row>
    <row r="498" spans="3:20" ht="14.25" customHeight="1" x14ac:dyDescent="0.25">
      <c r="C498" s="53"/>
      <c r="L498" s="66"/>
      <c r="M498" s="66"/>
      <c r="N498" s="66"/>
      <c r="O498" s="66"/>
      <c r="P498" s="66"/>
      <c r="Q498" s="52"/>
      <c r="R498" s="52"/>
      <c r="S498" s="52"/>
      <c r="T498" s="52"/>
    </row>
    <row r="499" spans="3:20" ht="14.25" customHeight="1" x14ac:dyDescent="0.25">
      <c r="C499" s="53"/>
      <c r="L499" s="66"/>
      <c r="M499" s="66"/>
      <c r="N499" s="66"/>
      <c r="O499" s="66"/>
      <c r="P499" s="66"/>
      <c r="Q499" s="52"/>
      <c r="R499" s="52"/>
      <c r="S499" s="52"/>
      <c r="T499" s="52"/>
    </row>
    <row r="500" spans="3:20" ht="14.25" customHeight="1" x14ac:dyDescent="0.25">
      <c r="C500" s="53"/>
      <c r="L500" s="66"/>
      <c r="M500" s="66"/>
      <c r="N500" s="66"/>
      <c r="O500" s="66"/>
      <c r="P500" s="66"/>
      <c r="Q500" s="52"/>
      <c r="R500" s="52"/>
      <c r="S500" s="52"/>
      <c r="T500" s="52"/>
    </row>
    <row r="501" spans="3:20" ht="14.25" customHeight="1" x14ac:dyDescent="0.25">
      <c r="C501" s="53"/>
      <c r="L501" s="66"/>
      <c r="M501" s="66"/>
      <c r="N501" s="66"/>
      <c r="O501" s="66"/>
      <c r="P501" s="66"/>
      <c r="Q501" s="52"/>
      <c r="R501" s="52"/>
      <c r="S501" s="52"/>
      <c r="T501" s="52"/>
    </row>
    <row r="502" spans="3:20" ht="14.25" customHeight="1" x14ac:dyDescent="0.25">
      <c r="C502" s="53"/>
      <c r="L502" s="66"/>
      <c r="M502" s="66"/>
      <c r="N502" s="66"/>
      <c r="O502" s="66"/>
      <c r="P502" s="66"/>
      <c r="Q502" s="52"/>
      <c r="R502" s="52"/>
      <c r="S502" s="52"/>
      <c r="T502" s="52"/>
    </row>
    <row r="503" spans="3:20" ht="14.25" customHeight="1" x14ac:dyDescent="0.25">
      <c r="C503" s="53"/>
      <c r="L503" s="66"/>
      <c r="M503" s="66"/>
      <c r="N503" s="66"/>
      <c r="O503" s="66"/>
      <c r="P503" s="66"/>
      <c r="Q503" s="52"/>
      <c r="R503" s="52"/>
      <c r="S503" s="52"/>
      <c r="T503" s="52"/>
    </row>
    <row r="504" spans="3:20" ht="14.25" customHeight="1" x14ac:dyDescent="0.25">
      <c r="C504" s="53"/>
      <c r="L504" s="66"/>
      <c r="M504" s="66"/>
      <c r="N504" s="66"/>
      <c r="O504" s="66"/>
      <c r="P504" s="66"/>
      <c r="Q504" s="52"/>
      <c r="R504" s="52"/>
      <c r="S504" s="52"/>
      <c r="T504" s="52"/>
    </row>
    <row r="505" spans="3:20" ht="14.25" customHeight="1" x14ac:dyDescent="0.25">
      <c r="C505" s="53"/>
      <c r="L505" s="66"/>
      <c r="M505" s="66"/>
      <c r="N505" s="66"/>
      <c r="O505" s="66"/>
      <c r="P505" s="66"/>
      <c r="Q505" s="52"/>
      <c r="R505" s="52"/>
      <c r="S505" s="52"/>
      <c r="T505" s="52"/>
    </row>
    <row r="506" spans="3:20" ht="14.25" customHeight="1" x14ac:dyDescent="0.25">
      <c r="C506" s="53"/>
      <c r="L506" s="66"/>
      <c r="M506" s="66"/>
      <c r="N506" s="66"/>
      <c r="O506" s="66"/>
      <c r="P506" s="66"/>
      <c r="Q506" s="52"/>
      <c r="R506" s="52"/>
      <c r="S506" s="52"/>
      <c r="T506" s="52"/>
    </row>
    <row r="507" spans="3:20" ht="14.25" customHeight="1" x14ac:dyDescent="0.25">
      <c r="C507" s="53"/>
      <c r="L507" s="66"/>
      <c r="M507" s="66"/>
      <c r="N507" s="66"/>
      <c r="O507" s="66"/>
      <c r="P507" s="66"/>
      <c r="Q507" s="52"/>
      <c r="R507" s="52"/>
      <c r="S507" s="52"/>
      <c r="T507" s="52"/>
    </row>
    <row r="508" spans="3:20" ht="14.25" customHeight="1" x14ac:dyDescent="0.25">
      <c r="C508" s="53"/>
      <c r="L508" s="66"/>
      <c r="M508" s="66"/>
      <c r="N508" s="66"/>
      <c r="O508" s="66"/>
      <c r="P508" s="66"/>
      <c r="Q508" s="52"/>
      <c r="R508" s="52"/>
      <c r="S508" s="52"/>
      <c r="T508" s="52"/>
    </row>
    <row r="509" spans="3:20" ht="14.25" customHeight="1" x14ac:dyDescent="0.25">
      <c r="C509" s="53"/>
      <c r="L509" s="66"/>
      <c r="M509" s="66"/>
      <c r="N509" s="66"/>
      <c r="O509" s="66"/>
      <c r="P509" s="66"/>
      <c r="Q509" s="52"/>
      <c r="R509" s="52"/>
      <c r="S509" s="52"/>
      <c r="T509" s="52"/>
    </row>
    <row r="510" spans="3:20" ht="14.25" customHeight="1" x14ac:dyDescent="0.25">
      <c r="C510" s="53"/>
      <c r="L510" s="66"/>
      <c r="M510" s="66"/>
      <c r="N510" s="66"/>
      <c r="O510" s="66"/>
      <c r="P510" s="66"/>
      <c r="Q510" s="52"/>
      <c r="R510" s="52"/>
      <c r="S510" s="52"/>
      <c r="T510" s="52"/>
    </row>
    <row r="511" spans="3:20" ht="14.25" customHeight="1" x14ac:dyDescent="0.25">
      <c r="C511" s="53"/>
      <c r="L511" s="66"/>
      <c r="M511" s="66"/>
      <c r="N511" s="66"/>
      <c r="O511" s="66"/>
      <c r="P511" s="66"/>
      <c r="Q511" s="52"/>
      <c r="R511" s="52"/>
      <c r="S511" s="52"/>
      <c r="T511" s="52"/>
    </row>
    <row r="512" spans="3:20" ht="14.25" customHeight="1" x14ac:dyDescent="0.25">
      <c r="C512" s="53"/>
      <c r="L512" s="66"/>
      <c r="M512" s="66"/>
      <c r="N512" s="66"/>
      <c r="O512" s="66"/>
      <c r="P512" s="66"/>
      <c r="Q512" s="52"/>
      <c r="R512" s="52"/>
      <c r="S512" s="52"/>
      <c r="T512" s="52"/>
    </row>
    <row r="513" spans="3:20" ht="14.25" customHeight="1" x14ac:dyDescent="0.25">
      <c r="C513" s="53"/>
      <c r="L513" s="66"/>
      <c r="M513" s="66"/>
      <c r="N513" s="66"/>
      <c r="O513" s="66"/>
      <c r="P513" s="66"/>
      <c r="Q513" s="52"/>
      <c r="R513" s="52"/>
      <c r="S513" s="52"/>
      <c r="T513" s="52"/>
    </row>
    <row r="514" spans="3:20" ht="14.25" customHeight="1" x14ac:dyDescent="0.25">
      <c r="C514" s="53"/>
      <c r="L514" s="66"/>
      <c r="M514" s="66"/>
      <c r="N514" s="66"/>
      <c r="O514" s="66"/>
      <c r="P514" s="66"/>
      <c r="Q514" s="52"/>
      <c r="R514" s="52"/>
      <c r="S514" s="52"/>
      <c r="T514" s="52"/>
    </row>
    <row r="515" spans="3:20" ht="14.25" customHeight="1" x14ac:dyDescent="0.25">
      <c r="C515" s="53"/>
      <c r="L515" s="66"/>
      <c r="M515" s="66"/>
      <c r="N515" s="66"/>
      <c r="O515" s="66"/>
      <c r="P515" s="66"/>
      <c r="Q515" s="52"/>
      <c r="R515" s="52"/>
      <c r="S515" s="52"/>
      <c r="T515" s="52"/>
    </row>
    <row r="516" spans="3:20" ht="14.25" customHeight="1" x14ac:dyDescent="0.25">
      <c r="C516" s="53"/>
      <c r="L516" s="66"/>
      <c r="M516" s="66"/>
      <c r="N516" s="66"/>
      <c r="O516" s="66"/>
      <c r="P516" s="66"/>
      <c r="Q516" s="52"/>
      <c r="R516" s="52"/>
      <c r="S516" s="52"/>
      <c r="T516" s="52"/>
    </row>
    <row r="517" spans="3:20" ht="14.25" customHeight="1" x14ac:dyDescent="0.25">
      <c r="C517" s="53"/>
      <c r="L517" s="66"/>
      <c r="M517" s="66"/>
      <c r="N517" s="66"/>
      <c r="O517" s="66"/>
      <c r="P517" s="66"/>
      <c r="Q517" s="52"/>
      <c r="R517" s="52"/>
      <c r="S517" s="52"/>
      <c r="T517" s="52"/>
    </row>
    <row r="518" spans="3:20" ht="14.25" customHeight="1" x14ac:dyDescent="0.25">
      <c r="C518" s="53"/>
      <c r="L518" s="66"/>
      <c r="M518" s="66"/>
      <c r="N518" s="66"/>
      <c r="O518" s="66"/>
      <c r="P518" s="66"/>
      <c r="Q518" s="52"/>
      <c r="R518" s="52"/>
      <c r="S518" s="52"/>
      <c r="T518" s="52"/>
    </row>
    <row r="519" spans="3:20" ht="14.25" customHeight="1" x14ac:dyDescent="0.25">
      <c r="C519" s="53"/>
      <c r="L519" s="66"/>
      <c r="M519" s="66"/>
      <c r="N519" s="66"/>
      <c r="O519" s="66"/>
      <c r="P519" s="66"/>
      <c r="Q519" s="52"/>
      <c r="R519" s="52"/>
      <c r="S519" s="52"/>
      <c r="T519" s="52"/>
    </row>
    <row r="520" spans="3:20" ht="14.25" customHeight="1" x14ac:dyDescent="0.25">
      <c r="C520" s="53"/>
      <c r="L520" s="66"/>
      <c r="M520" s="66"/>
      <c r="N520" s="66"/>
      <c r="O520" s="66"/>
      <c r="P520" s="66"/>
      <c r="Q520" s="52"/>
      <c r="R520" s="52"/>
      <c r="S520" s="52"/>
      <c r="T520" s="52"/>
    </row>
    <row r="521" spans="3:20" ht="14.25" customHeight="1" x14ac:dyDescent="0.25">
      <c r="C521" s="53"/>
      <c r="L521" s="66"/>
      <c r="M521" s="66"/>
      <c r="N521" s="66"/>
      <c r="O521" s="66"/>
      <c r="P521" s="66"/>
      <c r="Q521" s="52"/>
      <c r="R521" s="52"/>
      <c r="S521" s="52"/>
      <c r="T521" s="52"/>
    </row>
    <row r="522" spans="3:20" ht="14.25" customHeight="1" x14ac:dyDescent="0.25">
      <c r="C522" s="53"/>
      <c r="L522" s="66"/>
      <c r="M522" s="66"/>
      <c r="N522" s="66"/>
      <c r="O522" s="66"/>
      <c r="P522" s="66"/>
      <c r="Q522" s="52"/>
      <c r="R522" s="52"/>
      <c r="S522" s="52"/>
      <c r="T522" s="52"/>
    </row>
    <row r="523" spans="3:20" ht="14.25" customHeight="1" x14ac:dyDescent="0.25">
      <c r="C523" s="53"/>
      <c r="L523" s="66"/>
      <c r="M523" s="66"/>
      <c r="N523" s="66"/>
      <c r="O523" s="66"/>
      <c r="P523" s="66"/>
      <c r="Q523" s="52"/>
      <c r="R523" s="52"/>
      <c r="S523" s="52"/>
      <c r="T523" s="52"/>
    </row>
    <row r="524" spans="3:20" ht="14.25" customHeight="1" x14ac:dyDescent="0.25">
      <c r="C524" s="53"/>
      <c r="L524" s="66"/>
      <c r="M524" s="66"/>
      <c r="N524" s="66"/>
      <c r="O524" s="66"/>
      <c r="P524" s="66"/>
      <c r="Q524" s="52"/>
      <c r="R524" s="52"/>
      <c r="S524" s="52"/>
      <c r="T524" s="52"/>
    </row>
    <row r="525" spans="3:20" ht="14.25" customHeight="1" x14ac:dyDescent="0.25">
      <c r="C525" s="53"/>
      <c r="L525" s="66"/>
      <c r="M525" s="66"/>
      <c r="N525" s="66"/>
      <c r="O525" s="66"/>
      <c r="P525" s="66"/>
      <c r="Q525" s="52"/>
      <c r="R525" s="52"/>
      <c r="S525" s="52"/>
      <c r="T525" s="52"/>
    </row>
    <row r="526" spans="3:20" ht="14.25" customHeight="1" x14ac:dyDescent="0.25">
      <c r="C526" s="53"/>
      <c r="L526" s="66"/>
      <c r="M526" s="66"/>
      <c r="N526" s="66"/>
      <c r="O526" s="66"/>
      <c r="P526" s="66"/>
      <c r="Q526" s="52"/>
      <c r="R526" s="52"/>
      <c r="S526" s="52"/>
      <c r="T526" s="52"/>
    </row>
    <row r="527" spans="3:20" ht="14.25" customHeight="1" x14ac:dyDescent="0.25">
      <c r="C527" s="53"/>
      <c r="L527" s="66"/>
      <c r="M527" s="66"/>
      <c r="N527" s="66"/>
      <c r="O527" s="66"/>
      <c r="P527" s="66"/>
      <c r="Q527" s="52"/>
      <c r="R527" s="52"/>
      <c r="S527" s="52"/>
      <c r="T527" s="52"/>
    </row>
    <row r="528" spans="3:20" ht="14.25" customHeight="1" x14ac:dyDescent="0.25">
      <c r="C528" s="53"/>
      <c r="L528" s="66"/>
      <c r="M528" s="66"/>
      <c r="N528" s="66"/>
      <c r="O528" s="66"/>
      <c r="P528" s="66"/>
      <c r="Q528" s="52"/>
      <c r="R528" s="52"/>
      <c r="S528" s="52"/>
      <c r="T528" s="52"/>
    </row>
    <row r="529" spans="3:20" ht="14.25" customHeight="1" x14ac:dyDescent="0.25">
      <c r="C529" s="53"/>
      <c r="L529" s="66"/>
      <c r="M529" s="66"/>
      <c r="N529" s="66"/>
      <c r="O529" s="66"/>
      <c r="P529" s="66"/>
      <c r="Q529" s="52"/>
      <c r="R529" s="52"/>
      <c r="S529" s="52"/>
      <c r="T529" s="52"/>
    </row>
    <row r="530" spans="3:20" ht="14.25" customHeight="1" x14ac:dyDescent="0.25">
      <c r="C530" s="53"/>
      <c r="L530" s="66"/>
      <c r="M530" s="66"/>
      <c r="N530" s="66"/>
      <c r="O530" s="66"/>
      <c r="P530" s="66"/>
      <c r="Q530" s="52"/>
      <c r="R530" s="52"/>
      <c r="S530" s="52"/>
      <c r="T530" s="52"/>
    </row>
    <row r="531" spans="3:20" ht="14.25" customHeight="1" x14ac:dyDescent="0.25">
      <c r="C531" s="53"/>
      <c r="L531" s="66"/>
      <c r="M531" s="66"/>
      <c r="N531" s="66"/>
      <c r="O531" s="66"/>
      <c r="P531" s="66"/>
      <c r="Q531" s="52"/>
      <c r="R531" s="52"/>
      <c r="S531" s="52"/>
      <c r="T531" s="52"/>
    </row>
    <row r="532" spans="3:20" ht="14.25" customHeight="1" x14ac:dyDescent="0.25">
      <c r="C532" s="53"/>
      <c r="L532" s="66"/>
      <c r="M532" s="66"/>
      <c r="N532" s="66"/>
      <c r="O532" s="66"/>
      <c r="P532" s="66"/>
      <c r="Q532" s="52"/>
      <c r="R532" s="52"/>
      <c r="S532" s="52"/>
      <c r="T532" s="52"/>
    </row>
    <row r="533" spans="3:20" ht="14.25" customHeight="1" x14ac:dyDescent="0.25">
      <c r="C533" s="53"/>
      <c r="L533" s="66"/>
      <c r="M533" s="66"/>
      <c r="N533" s="66"/>
      <c r="O533" s="66"/>
      <c r="P533" s="66"/>
      <c r="Q533" s="52"/>
      <c r="R533" s="52"/>
      <c r="S533" s="52"/>
      <c r="T533" s="52"/>
    </row>
    <row r="534" spans="3:20" ht="14.25" customHeight="1" x14ac:dyDescent="0.25">
      <c r="C534" s="53"/>
      <c r="L534" s="66"/>
      <c r="M534" s="66"/>
      <c r="N534" s="66"/>
      <c r="O534" s="66"/>
      <c r="P534" s="66"/>
      <c r="Q534" s="52"/>
      <c r="R534" s="52"/>
      <c r="S534" s="52"/>
      <c r="T534" s="52"/>
    </row>
    <row r="535" spans="3:20" ht="14.25" customHeight="1" x14ac:dyDescent="0.25">
      <c r="C535" s="53"/>
      <c r="L535" s="66"/>
      <c r="M535" s="66"/>
      <c r="N535" s="66"/>
      <c r="O535" s="66"/>
      <c r="P535" s="66"/>
      <c r="Q535" s="52"/>
      <c r="R535" s="52"/>
      <c r="S535" s="52"/>
      <c r="T535" s="52"/>
    </row>
    <row r="536" spans="3:20" ht="14.25" customHeight="1" x14ac:dyDescent="0.25">
      <c r="C536" s="53"/>
      <c r="L536" s="66"/>
      <c r="M536" s="66"/>
      <c r="N536" s="66"/>
      <c r="O536" s="66"/>
      <c r="P536" s="66"/>
      <c r="Q536" s="52"/>
      <c r="R536" s="52"/>
      <c r="S536" s="52"/>
      <c r="T536" s="52"/>
    </row>
    <row r="537" spans="3:20" ht="14.25" customHeight="1" x14ac:dyDescent="0.25">
      <c r="C537" s="53"/>
      <c r="L537" s="66"/>
      <c r="M537" s="66"/>
      <c r="N537" s="66"/>
      <c r="O537" s="66"/>
      <c r="P537" s="66"/>
      <c r="Q537" s="52"/>
      <c r="R537" s="52"/>
      <c r="S537" s="52"/>
      <c r="T537" s="52"/>
    </row>
    <row r="538" spans="3:20" ht="14.25" customHeight="1" x14ac:dyDescent="0.25">
      <c r="C538" s="53"/>
      <c r="L538" s="66"/>
      <c r="M538" s="66"/>
      <c r="N538" s="66"/>
      <c r="O538" s="66"/>
      <c r="P538" s="66"/>
      <c r="Q538" s="52"/>
      <c r="R538" s="52"/>
      <c r="S538" s="52"/>
      <c r="T538" s="52"/>
    </row>
    <row r="539" spans="3:20" ht="14.25" customHeight="1" x14ac:dyDescent="0.25">
      <c r="C539" s="53"/>
      <c r="L539" s="66"/>
      <c r="M539" s="66"/>
      <c r="N539" s="66"/>
      <c r="O539" s="66"/>
      <c r="P539" s="66"/>
      <c r="Q539" s="52"/>
      <c r="R539" s="52"/>
      <c r="S539" s="52"/>
      <c r="T539" s="52"/>
    </row>
    <row r="540" spans="3:20" ht="14.25" customHeight="1" x14ac:dyDescent="0.25">
      <c r="C540" s="53"/>
      <c r="L540" s="66"/>
      <c r="M540" s="66"/>
      <c r="N540" s="66"/>
      <c r="O540" s="66"/>
      <c r="P540" s="66"/>
      <c r="Q540" s="52"/>
      <c r="R540" s="52"/>
      <c r="S540" s="52"/>
      <c r="T540" s="52"/>
    </row>
    <row r="541" spans="3:20" ht="14.25" customHeight="1" x14ac:dyDescent="0.25">
      <c r="C541" s="53"/>
      <c r="L541" s="66"/>
      <c r="M541" s="66"/>
      <c r="N541" s="66"/>
      <c r="O541" s="66"/>
      <c r="P541" s="66"/>
      <c r="Q541" s="52"/>
      <c r="R541" s="52"/>
      <c r="S541" s="52"/>
      <c r="T541" s="52"/>
    </row>
    <row r="542" spans="3:20" ht="14.25" customHeight="1" x14ac:dyDescent="0.25">
      <c r="C542" s="53"/>
      <c r="L542" s="66"/>
      <c r="M542" s="66"/>
      <c r="N542" s="66"/>
      <c r="O542" s="66"/>
      <c r="P542" s="66"/>
      <c r="Q542" s="52"/>
      <c r="R542" s="52"/>
      <c r="S542" s="52"/>
      <c r="T542" s="52"/>
    </row>
    <row r="543" spans="3:20" ht="14.25" customHeight="1" x14ac:dyDescent="0.25">
      <c r="C543" s="53"/>
      <c r="L543" s="66"/>
      <c r="M543" s="66"/>
      <c r="N543" s="66"/>
      <c r="O543" s="66"/>
      <c r="P543" s="66"/>
      <c r="Q543" s="52"/>
      <c r="R543" s="52"/>
      <c r="S543" s="52"/>
      <c r="T543" s="52"/>
    </row>
    <row r="544" spans="3:20" ht="14.25" customHeight="1" x14ac:dyDescent="0.25">
      <c r="C544" s="53"/>
      <c r="L544" s="66"/>
      <c r="M544" s="66"/>
      <c r="N544" s="66"/>
      <c r="O544" s="66"/>
      <c r="P544" s="66"/>
      <c r="Q544" s="52"/>
      <c r="R544" s="52"/>
      <c r="S544" s="52"/>
      <c r="T544" s="52"/>
    </row>
    <row r="545" spans="3:20" ht="14.25" customHeight="1" x14ac:dyDescent="0.25">
      <c r="C545" s="53"/>
      <c r="L545" s="66"/>
      <c r="M545" s="66"/>
      <c r="N545" s="66"/>
      <c r="O545" s="66"/>
      <c r="P545" s="66"/>
      <c r="Q545" s="52"/>
      <c r="R545" s="52"/>
      <c r="S545" s="52"/>
      <c r="T545" s="52"/>
    </row>
    <row r="546" spans="3:20" ht="14.25" customHeight="1" x14ac:dyDescent="0.25">
      <c r="C546" s="53"/>
      <c r="L546" s="66"/>
      <c r="M546" s="66"/>
      <c r="N546" s="66"/>
      <c r="O546" s="66"/>
      <c r="P546" s="66"/>
      <c r="Q546" s="52"/>
      <c r="R546" s="52"/>
      <c r="S546" s="52"/>
      <c r="T546" s="52"/>
    </row>
    <row r="547" spans="3:20" ht="14.25" customHeight="1" x14ac:dyDescent="0.25">
      <c r="C547" s="53"/>
      <c r="L547" s="66"/>
      <c r="M547" s="66"/>
      <c r="N547" s="66"/>
      <c r="O547" s="66"/>
      <c r="P547" s="66"/>
      <c r="Q547" s="52"/>
      <c r="R547" s="52"/>
      <c r="S547" s="52"/>
      <c r="T547" s="52"/>
    </row>
    <row r="548" spans="3:20" ht="14.25" customHeight="1" x14ac:dyDescent="0.25">
      <c r="C548" s="53"/>
      <c r="L548" s="66"/>
      <c r="M548" s="66"/>
      <c r="N548" s="66"/>
      <c r="O548" s="66"/>
      <c r="P548" s="66"/>
      <c r="Q548" s="52"/>
      <c r="R548" s="52"/>
      <c r="S548" s="52"/>
      <c r="T548" s="52"/>
    </row>
    <row r="549" spans="3:20" ht="14.25" customHeight="1" x14ac:dyDescent="0.25">
      <c r="C549" s="53"/>
      <c r="L549" s="66"/>
      <c r="M549" s="66"/>
      <c r="N549" s="66"/>
      <c r="O549" s="66"/>
      <c r="P549" s="66"/>
      <c r="Q549" s="52"/>
      <c r="R549" s="52"/>
      <c r="S549" s="52"/>
      <c r="T549" s="52"/>
    </row>
    <row r="550" spans="3:20" ht="14.25" customHeight="1" x14ac:dyDescent="0.25">
      <c r="C550" s="53"/>
      <c r="L550" s="66"/>
      <c r="M550" s="66"/>
      <c r="N550" s="66"/>
      <c r="O550" s="66"/>
      <c r="P550" s="66"/>
      <c r="Q550" s="52"/>
      <c r="R550" s="52"/>
      <c r="S550" s="52"/>
      <c r="T550" s="52"/>
    </row>
    <row r="551" spans="3:20" ht="14.25" customHeight="1" x14ac:dyDescent="0.25">
      <c r="C551" s="53"/>
      <c r="L551" s="66"/>
      <c r="M551" s="66"/>
      <c r="N551" s="66"/>
      <c r="O551" s="66"/>
      <c r="P551" s="66"/>
      <c r="Q551" s="52"/>
      <c r="R551" s="52"/>
      <c r="S551" s="52"/>
      <c r="T551" s="52"/>
    </row>
    <row r="552" spans="3:20" ht="14.25" customHeight="1" x14ac:dyDescent="0.25">
      <c r="C552" s="53"/>
      <c r="L552" s="66"/>
      <c r="M552" s="66"/>
      <c r="N552" s="66"/>
      <c r="O552" s="66"/>
      <c r="P552" s="66"/>
      <c r="Q552" s="52"/>
      <c r="R552" s="52"/>
      <c r="S552" s="52"/>
      <c r="T552" s="52"/>
    </row>
    <row r="553" spans="3:20" ht="14.25" customHeight="1" x14ac:dyDescent="0.25">
      <c r="C553" s="53"/>
      <c r="L553" s="66"/>
      <c r="M553" s="66"/>
      <c r="N553" s="66"/>
      <c r="O553" s="66"/>
      <c r="P553" s="66"/>
      <c r="Q553" s="52"/>
      <c r="R553" s="52"/>
      <c r="S553" s="52"/>
      <c r="T553" s="52"/>
    </row>
    <row r="554" spans="3:20" ht="14.25" customHeight="1" x14ac:dyDescent="0.25">
      <c r="C554" s="53"/>
      <c r="L554" s="66"/>
      <c r="M554" s="66"/>
      <c r="N554" s="66"/>
      <c r="O554" s="66"/>
      <c r="P554" s="66"/>
      <c r="Q554" s="52"/>
      <c r="R554" s="52"/>
      <c r="S554" s="52"/>
      <c r="T554" s="52"/>
    </row>
    <row r="555" spans="3:20" ht="14.25" customHeight="1" x14ac:dyDescent="0.25">
      <c r="C555" s="53"/>
      <c r="L555" s="66"/>
      <c r="M555" s="66"/>
      <c r="N555" s="66"/>
      <c r="O555" s="66"/>
      <c r="P555" s="66"/>
      <c r="Q555" s="52"/>
      <c r="R555" s="52"/>
      <c r="S555" s="52"/>
      <c r="T555" s="52"/>
    </row>
    <row r="556" spans="3:20" ht="14.25" customHeight="1" x14ac:dyDescent="0.25">
      <c r="C556" s="53"/>
      <c r="L556" s="66"/>
      <c r="M556" s="66"/>
      <c r="N556" s="66"/>
      <c r="O556" s="66"/>
      <c r="P556" s="66"/>
      <c r="Q556" s="52"/>
      <c r="R556" s="52"/>
      <c r="S556" s="52"/>
      <c r="T556" s="52"/>
    </row>
    <row r="557" spans="3:20" ht="14.25" customHeight="1" x14ac:dyDescent="0.25">
      <c r="C557" s="53"/>
      <c r="L557" s="66"/>
      <c r="M557" s="66"/>
      <c r="N557" s="66"/>
      <c r="O557" s="66"/>
      <c r="P557" s="66"/>
      <c r="Q557" s="52"/>
      <c r="R557" s="52"/>
      <c r="S557" s="52"/>
      <c r="T557" s="52"/>
    </row>
    <row r="558" spans="3:20" ht="14.25" customHeight="1" x14ac:dyDescent="0.25">
      <c r="C558" s="53"/>
      <c r="L558" s="66"/>
      <c r="M558" s="66"/>
      <c r="N558" s="66"/>
      <c r="O558" s="66"/>
      <c r="P558" s="66"/>
      <c r="Q558" s="52"/>
      <c r="R558" s="52"/>
      <c r="S558" s="52"/>
      <c r="T558" s="52"/>
    </row>
    <row r="559" spans="3:20" ht="14.25" customHeight="1" x14ac:dyDescent="0.25">
      <c r="C559" s="53"/>
      <c r="L559" s="66"/>
      <c r="M559" s="66"/>
      <c r="N559" s="66"/>
      <c r="O559" s="66"/>
      <c r="P559" s="66"/>
      <c r="Q559" s="52"/>
      <c r="R559" s="52"/>
      <c r="S559" s="52"/>
      <c r="T559" s="52"/>
    </row>
    <row r="560" spans="3:20" ht="14.25" customHeight="1" x14ac:dyDescent="0.25">
      <c r="C560" s="53"/>
      <c r="L560" s="66"/>
      <c r="M560" s="66"/>
      <c r="N560" s="66"/>
      <c r="O560" s="66"/>
      <c r="P560" s="66"/>
      <c r="Q560" s="52"/>
      <c r="R560" s="52"/>
      <c r="S560" s="52"/>
      <c r="T560" s="52"/>
    </row>
    <row r="561" spans="3:20" ht="14.25" customHeight="1" x14ac:dyDescent="0.25">
      <c r="C561" s="53"/>
      <c r="L561" s="66"/>
      <c r="M561" s="66"/>
      <c r="N561" s="66"/>
      <c r="O561" s="66"/>
      <c r="P561" s="66"/>
      <c r="Q561" s="52"/>
      <c r="R561" s="52"/>
      <c r="S561" s="52"/>
      <c r="T561" s="52"/>
    </row>
    <row r="562" spans="3:20" ht="14.25" customHeight="1" x14ac:dyDescent="0.25">
      <c r="C562" s="53"/>
      <c r="L562" s="66"/>
      <c r="M562" s="66"/>
      <c r="N562" s="66"/>
      <c r="O562" s="66"/>
      <c r="P562" s="66"/>
      <c r="Q562" s="52"/>
      <c r="R562" s="52"/>
      <c r="S562" s="52"/>
      <c r="T562" s="52"/>
    </row>
    <row r="563" spans="3:20" ht="14.25" customHeight="1" x14ac:dyDescent="0.25">
      <c r="C563" s="53"/>
      <c r="L563" s="66"/>
      <c r="M563" s="66"/>
      <c r="N563" s="66"/>
      <c r="O563" s="66"/>
      <c r="P563" s="66"/>
      <c r="Q563" s="52"/>
      <c r="R563" s="52"/>
      <c r="S563" s="52"/>
      <c r="T563" s="52"/>
    </row>
    <row r="564" spans="3:20" ht="14.25" customHeight="1" x14ac:dyDescent="0.25">
      <c r="C564" s="53"/>
      <c r="L564" s="66"/>
      <c r="M564" s="66"/>
      <c r="N564" s="66"/>
      <c r="O564" s="66"/>
      <c r="P564" s="66"/>
      <c r="Q564" s="52"/>
      <c r="R564" s="52"/>
      <c r="S564" s="52"/>
      <c r="T564" s="52"/>
    </row>
    <row r="565" spans="3:20" ht="14.25" customHeight="1" x14ac:dyDescent="0.25">
      <c r="C565" s="53"/>
      <c r="L565" s="66"/>
      <c r="M565" s="66"/>
      <c r="N565" s="66"/>
      <c r="O565" s="66"/>
      <c r="P565" s="66"/>
      <c r="Q565" s="52"/>
      <c r="R565" s="52"/>
      <c r="S565" s="52"/>
      <c r="T565" s="52"/>
    </row>
    <row r="566" spans="3:20" ht="14.25" customHeight="1" x14ac:dyDescent="0.25">
      <c r="C566" s="53"/>
      <c r="L566" s="66"/>
      <c r="M566" s="66"/>
      <c r="N566" s="66"/>
      <c r="O566" s="66"/>
      <c r="P566" s="66"/>
      <c r="Q566" s="52"/>
      <c r="R566" s="52"/>
      <c r="S566" s="52"/>
      <c r="T566" s="52"/>
    </row>
    <row r="567" spans="3:20" ht="14.25" customHeight="1" x14ac:dyDescent="0.25">
      <c r="C567" s="53"/>
      <c r="L567" s="66"/>
      <c r="M567" s="66"/>
      <c r="N567" s="66"/>
      <c r="O567" s="66"/>
      <c r="P567" s="66"/>
      <c r="Q567" s="52"/>
      <c r="R567" s="52"/>
      <c r="S567" s="52"/>
      <c r="T567" s="52"/>
    </row>
    <row r="568" spans="3:20" ht="14.25" customHeight="1" x14ac:dyDescent="0.25">
      <c r="C568" s="53"/>
      <c r="L568" s="66"/>
      <c r="M568" s="66"/>
      <c r="N568" s="66"/>
      <c r="O568" s="66"/>
      <c r="P568" s="66"/>
      <c r="Q568" s="52"/>
      <c r="R568" s="52"/>
      <c r="S568" s="52"/>
      <c r="T568" s="52"/>
    </row>
    <row r="569" spans="3:20" ht="14.25" customHeight="1" x14ac:dyDescent="0.25">
      <c r="C569" s="53"/>
      <c r="L569" s="66"/>
      <c r="M569" s="66"/>
      <c r="N569" s="66"/>
      <c r="O569" s="66"/>
      <c r="P569" s="66"/>
      <c r="Q569" s="52"/>
      <c r="R569" s="52"/>
      <c r="S569" s="52"/>
      <c r="T569" s="52"/>
    </row>
    <row r="570" spans="3:20" ht="14.25" customHeight="1" x14ac:dyDescent="0.25">
      <c r="C570" s="53"/>
      <c r="L570" s="66"/>
      <c r="M570" s="66"/>
      <c r="N570" s="66"/>
      <c r="O570" s="66"/>
      <c r="P570" s="66"/>
      <c r="Q570" s="52"/>
      <c r="R570" s="52"/>
      <c r="S570" s="52"/>
      <c r="T570" s="52"/>
    </row>
    <row r="571" spans="3:20" ht="14.25" customHeight="1" x14ac:dyDescent="0.25">
      <c r="C571" s="53"/>
      <c r="L571" s="66"/>
      <c r="M571" s="66"/>
      <c r="N571" s="66"/>
      <c r="O571" s="66"/>
      <c r="P571" s="66"/>
      <c r="Q571" s="52"/>
      <c r="R571" s="52"/>
      <c r="S571" s="52"/>
      <c r="T571" s="52"/>
    </row>
    <row r="572" spans="3:20" ht="14.25" customHeight="1" x14ac:dyDescent="0.25">
      <c r="C572" s="53"/>
      <c r="L572" s="66"/>
      <c r="M572" s="66"/>
      <c r="N572" s="66"/>
      <c r="O572" s="66"/>
      <c r="P572" s="66"/>
      <c r="Q572" s="52"/>
      <c r="R572" s="52"/>
      <c r="S572" s="52"/>
      <c r="T572" s="52"/>
    </row>
    <row r="573" spans="3:20" ht="14.25" customHeight="1" x14ac:dyDescent="0.25">
      <c r="C573" s="53"/>
      <c r="L573" s="66"/>
      <c r="M573" s="66"/>
      <c r="N573" s="66"/>
      <c r="O573" s="66"/>
      <c r="P573" s="66"/>
      <c r="Q573" s="52"/>
      <c r="R573" s="52"/>
      <c r="S573" s="52"/>
      <c r="T573" s="52"/>
    </row>
    <row r="574" spans="3:20" ht="14.25" customHeight="1" x14ac:dyDescent="0.25">
      <c r="C574" s="53"/>
      <c r="L574" s="66"/>
      <c r="M574" s="66"/>
      <c r="N574" s="66"/>
      <c r="O574" s="66"/>
      <c r="P574" s="66"/>
      <c r="Q574" s="52"/>
      <c r="R574" s="52"/>
      <c r="S574" s="52"/>
      <c r="T574" s="52"/>
    </row>
    <row r="575" spans="3:20" ht="14.25" customHeight="1" x14ac:dyDescent="0.25">
      <c r="C575" s="53"/>
      <c r="L575" s="66"/>
      <c r="M575" s="66"/>
      <c r="N575" s="66"/>
      <c r="O575" s="66"/>
      <c r="P575" s="66"/>
      <c r="Q575" s="52"/>
      <c r="R575" s="52"/>
      <c r="S575" s="52"/>
      <c r="T575" s="52"/>
    </row>
    <row r="576" spans="3:20" ht="14.25" customHeight="1" x14ac:dyDescent="0.25">
      <c r="C576" s="53"/>
      <c r="L576" s="66"/>
      <c r="M576" s="66"/>
      <c r="N576" s="66"/>
      <c r="O576" s="66"/>
      <c r="P576" s="66"/>
      <c r="Q576" s="52"/>
      <c r="R576" s="52"/>
      <c r="S576" s="52"/>
      <c r="T576" s="52"/>
    </row>
    <row r="577" spans="3:20" ht="14.25" customHeight="1" x14ac:dyDescent="0.25">
      <c r="C577" s="53"/>
      <c r="L577" s="66"/>
      <c r="M577" s="66"/>
      <c r="N577" s="66"/>
      <c r="O577" s="66"/>
      <c r="P577" s="66"/>
      <c r="Q577" s="52"/>
      <c r="R577" s="52"/>
      <c r="S577" s="52"/>
      <c r="T577" s="52"/>
    </row>
    <row r="578" spans="3:20" ht="14.25" customHeight="1" x14ac:dyDescent="0.25">
      <c r="C578" s="53"/>
      <c r="L578" s="66"/>
      <c r="M578" s="66"/>
      <c r="N578" s="66"/>
      <c r="O578" s="66"/>
      <c r="P578" s="66"/>
      <c r="Q578" s="52"/>
      <c r="R578" s="52"/>
      <c r="S578" s="52"/>
      <c r="T578" s="52"/>
    </row>
    <row r="579" spans="3:20" ht="14.25" customHeight="1" x14ac:dyDescent="0.25">
      <c r="C579" s="53"/>
      <c r="L579" s="66"/>
      <c r="M579" s="66"/>
      <c r="N579" s="66"/>
      <c r="O579" s="66"/>
      <c r="P579" s="66"/>
      <c r="Q579" s="52"/>
      <c r="R579" s="52"/>
      <c r="S579" s="52"/>
      <c r="T579" s="52"/>
    </row>
    <row r="580" spans="3:20" ht="14.25" customHeight="1" x14ac:dyDescent="0.25">
      <c r="C580" s="53"/>
      <c r="L580" s="66"/>
      <c r="M580" s="66"/>
      <c r="N580" s="66"/>
      <c r="O580" s="66"/>
      <c r="P580" s="66"/>
      <c r="Q580" s="52"/>
      <c r="R580" s="52"/>
      <c r="S580" s="52"/>
      <c r="T580" s="52"/>
    </row>
    <row r="581" spans="3:20" ht="14.25" customHeight="1" x14ac:dyDescent="0.25">
      <c r="C581" s="53"/>
      <c r="L581" s="66"/>
      <c r="M581" s="66"/>
      <c r="N581" s="66"/>
      <c r="O581" s="66"/>
      <c r="P581" s="66"/>
      <c r="Q581" s="52"/>
      <c r="R581" s="52"/>
      <c r="S581" s="52"/>
      <c r="T581" s="52"/>
    </row>
    <row r="582" spans="3:20" ht="14.25" customHeight="1" x14ac:dyDescent="0.25">
      <c r="C582" s="53"/>
      <c r="L582" s="66"/>
      <c r="M582" s="66"/>
      <c r="N582" s="66"/>
      <c r="O582" s="66"/>
      <c r="P582" s="66"/>
      <c r="Q582" s="52"/>
      <c r="R582" s="52"/>
      <c r="S582" s="52"/>
      <c r="T582" s="52"/>
    </row>
    <row r="583" spans="3:20" ht="14.25" customHeight="1" x14ac:dyDescent="0.25">
      <c r="C583" s="53"/>
      <c r="L583" s="66"/>
      <c r="M583" s="66"/>
      <c r="N583" s="66"/>
      <c r="O583" s="66"/>
      <c r="P583" s="66"/>
      <c r="Q583" s="52"/>
      <c r="R583" s="52"/>
      <c r="S583" s="52"/>
      <c r="T583" s="52"/>
    </row>
    <row r="584" spans="3:20" ht="14.25" customHeight="1" x14ac:dyDescent="0.25">
      <c r="C584" s="53"/>
      <c r="L584" s="66"/>
      <c r="M584" s="66"/>
      <c r="N584" s="66"/>
      <c r="O584" s="66"/>
      <c r="P584" s="66"/>
      <c r="Q584" s="52"/>
      <c r="R584" s="52"/>
      <c r="S584" s="52"/>
      <c r="T584" s="52"/>
    </row>
    <row r="585" spans="3:20" ht="14.25" customHeight="1" x14ac:dyDescent="0.25">
      <c r="C585" s="53"/>
      <c r="L585" s="66"/>
      <c r="M585" s="66"/>
      <c r="N585" s="66"/>
      <c r="O585" s="66"/>
      <c r="P585" s="66"/>
      <c r="Q585" s="52"/>
      <c r="R585" s="52"/>
      <c r="S585" s="52"/>
      <c r="T585" s="52"/>
    </row>
    <row r="586" spans="3:20" ht="14.25" customHeight="1" x14ac:dyDescent="0.25">
      <c r="C586" s="53"/>
      <c r="L586" s="66"/>
      <c r="M586" s="66"/>
      <c r="N586" s="66"/>
      <c r="O586" s="66"/>
      <c r="P586" s="66"/>
      <c r="Q586" s="52"/>
      <c r="R586" s="52"/>
      <c r="S586" s="52"/>
      <c r="T586" s="52"/>
    </row>
    <row r="587" spans="3:20" ht="14.25" customHeight="1" x14ac:dyDescent="0.25">
      <c r="C587" s="53"/>
      <c r="L587" s="66"/>
      <c r="M587" s="66"/>
      <c r="N587" s="66"/>
      <c r="O587" s="66"/>
      <c r="P587" s="66"/>
      <c r="Q587" s="52"/>
      <c r="R587" s="52"/>
      <c r="S587" s="52"/>
      <c r="T587" s="52"/>
    </row>
    <row r="588" spans="3:20" ht="14.25" customHeight="1" x14ac:dyDescent="0.25">
      <c r="C588" s="53"/>
      <c r="L588" s="66"/>
      <c r="M588" s="66"/>
      <c r="N588" s="66"/>
      <c r="O588" s="66"/>
      <c r="P588" s="66"/>
      <c r="Q588" s="52"/>
      <c r="R588" s="52"/>
      <c r="S588" s="52"/>
      <c r="T588" s="52"/>
    </row>
    <row r="589" spans="3:20" ht="14.25" customHeight="1" x14ac:dyDescent="0.25">
      <c r="C589" s="53"/>
      <c r="L589" s="66"/>
      <c r="M589" s="66"/>
      <c r="N589" s="66"/>
      <c r="O589" s="66"/>
      <c r="P589" s="66"/>
      <c r="Q589" s="52"/>
      <c r="R589" s="52"/>
      <c r="S589" s="52"/>
      <c r="T589" s="52"/>
    </row>
    <row r="590" spans="3:20" ht="14.25" customHeight="1" x14ac:dyDescent="0.25">
      <c r="C590" s="53"/>
      <c r="L590" s="66"/>
      <c r="M590" s="66"/>
      <c r="N590" s="66"/>
      <c r="O590" s="66"/>
      <c r="P590" s="66"/>
      <c r="Q590" s="52"/>
      <c r="R590" s="52"/>
      <c r="S590" s="52"/>
      <c r="T590" s="52"/>
    </row>
    <row r="591" spans="3:20" ht="14.25" customHeight="1" x14ac:dyDescent="0.25">
      <c r="C591" s="53"/>
      <c r="L591" s="66"/>
      <c r="M591" s="66"/>
      <c r="N591" s="66"/>
      <c r="O591" s="66"/>
      <c r="P591" s="66"/>
      <c r="Q591" s="52"/>
      <c r="R591" s="52"/>
      <c r="S591" s="52"/>
      <c r="T591" s="52"/>
    </row>
    <row r="592" spans="3:20" ht="14.25" customHeight="1" x14ac:dyDescent="0.25">
      <c r="C592" s="53"/>
      <c r="L592" s="66"/>
      <c r="M592" s="66"/>
      <c r="N592" s="66"/>
      <c r="O592" s="66"/>
      <c r="P592" s="66"/>
      <c r="Q592" s="52"/>
      <c r="R592" s="52"/>
      <c r="S592" s="52"/>
      <c r="T592" s="52"/>
    </row>
    <row r="593" spans="3:20" ht="14.25" customHeight="1" x14ac:dyDescent="0.25">
      <c r="C593" s="53"/>
      <c r="L593" s="66"/>
      <c r="M593" s="66"/>
      <c r="N593" s="66"/>
      <c r="O593" s="66"/>
      <c r="P593" s="66"/>
      <c r="Q593" s="52"/>
      <c r="R593" s="52"/>
      <c r="S593" s="52"/>
      <c r="T593" s="52"/>
    </row>
    <row r="594" spans="3:20" ht="14.25" customHeight="1" x14ac:dyDescent="0.25">
      <c r="C594" s="53"/>
      <c r="L594" s="66"/>
      <c r="M594" s="66"/>
      <c r="N594" s="66"/>
      <c r="O594" s="66"/>
      <c r="P594" s="66"/>
      <c r="Q594" s="52"/>
      <c r="R594" s="52"/>
      <c r="S594" s="52"/>
      <c r="T594" s="52"/>
    </row>
    <row r="595" spans="3:20" ht="14.25" customHeight="1" x14ac:dyDescent="0.25">
      <c r="C595" s="53"/>
      <c r="L595" s="66"/>
      <c r="M595" s="66"/>
      <c r="N595" s="66"/>
      <c r="O595" s="66"/>
      <c r="P595" s="66"/>
      <c r="Q595" s="52"/>
      <c r="R595" s="52"/>
      <c r="S595" s="52"/>
      <c r="T595" s="52"/>
    </row>
    <row r="596" spans="3:20" ht="14.25" customHeight="1" x14ac:dyDescent="0.25">
      <c r="C596" s="53"/>
      <c r="L596" s="66"/>
      <c r="M596" s="66"/>
      <c r="N596" s="66"/>
      <c r="O596" s="66"/>
      <c r="P596" s="66"/>
      <c r="Q596" s="52"/>
      <c r="R596" s="52"/>
      <c r="S596" s="52"/>
      <c r="T596" s="52"/>
    </row>
    <row r="597" spans="3:20" ht="14.25" customHeight="1" x14ac:dyDescent="0.25">
      <c r="C597" s="53"/>
      <c r="L597" s="66"/>
      <c r="M597" s="66"/>
      <c r="N597" s="66"/>
      <c r="O597" s="66"/>
      <c r="P597" s="66"/>
      <c r="Q597" s="52"/>
      <c r="R597" s="52"/>
      <c r="S597" s="52"/>
      <c r="T597" s="52"/>
    </row>
    <row r="598" spans="3:20" ht="14.25" customHeight="1" x14ac:dyDescent="0.25">
      <c r="C598" s="53"/>
      <c r="L598" s="66"/>
      <c r="M598" s="66"/>
      <c r="N598" s="66"/>
      <c r="O598" s="66"/>
      <c r="P598" s="66"/>
      <c r="Q598" s="52"/>
      <c r="R598" s="52"/>
      <c r="S598" s="52"/>
      <c r="T598" s="52"/>
    </row>
    <row r="599" spans="3:20" ht="14.25" customHeight="1" x14ac:dyDescent="0.25">
      <c r="C599" s="53"/>
      <c r="L599" s="66"/>
      <c r="M599" s="66"/>
      <c r="N599" s="66"/>
      <c r="O599" s="66"/>
      <c r="P599" s="66"/>
      <c r="Q599" s="52"/>
      <c r="R599" s="52"/>
      <c r="S599" s="52"/>
      <c r="T599" s="52"/>
    </row>
    <row r="600" spans="3:20" ht="14.25" customHeight="1" x14ac:dyDescent="0.25">
      <c r="C600" s="53"/>
      <c r="L600" s="66"/>
      <c r="M600" s="66"/>
      <c r="N600" s="66"/>
      <c r="O600" s="66"/>
      <c r="P600" s="66"/>
      <c r="Q600" s="52"/>
      <c r="R600" s="52"/>
      <c r="S600" s="52"/>
      <c r="T600" s="52"/>
    </row>
    <row r="601" spans="3:20" ht="14.25" customHeight="1" x14ac:dyDescent="0.25">
      <c r="C601" s="53"/>
      <c r="L601" s="66"/>
      <c r="M601" s="66"/>
      <c r="N601" s="66"/>
      <c r="O601" s="66"/>
      <c r="P601" s="66"/>
      <c r="Q601" s="52"/>
      <c r="R601" s="52"/>
      <c r="S601" s="52"/>
      <c r="T601" s="52"/>
    </row>
    <row r="602" spans="3:20" ht="14.25" customHeight="1" x14ac:dyDescent="0.25">
      <c r="C602" s="53"/>
      <c r="L602" s="66"/>
      <c r="M602" s="66"/>
      <c r="N602" s="66"/>
      <c r="O602" s="66"/>
      <c r="P602" s="66"/>
      <c r="Q602" s="52"/>
      <c r="R602" s="52"/>
      <c r="S602" s="52"/>
      <c r="T602" s="52"/>
    </row>
    <row r="603" spans="3:20" ht="14.25" customHeight="1" x14ac:dyDescent="0.25">
      <c r="C603" s="53"/>
      <c r="L603" s="66"/>
      <c r="M603" s="66"/>
      <c r="N603" s="66"/>
      <c r="O603" s="66"/>
      <c r="P603" s="66"/>
      <c r="Q603" s="52"/>
      <c r="R603" s="52"/>
      <c r="S603" s="52"/>
      <c r="T603" s="52"/>
    </row>
    <row r="604" spans="3:20" ht="14.25" customHeight="1" x14ac:dyDescent="0.25">
      <c r="C604" s="53"/>
      <c r="L604" s="66"/>
      <c r="M604" s="66"/>
      <c r="N604" s="66"/>
      <c r="O604" s="66"/>
      <c r="P604" s="66"/>
      <c r="Q604" s="52"/>
      <c r="R604" s="52"/>
      <c r="S604" s="52"/>
      <c r="T604" s="52"/>
    </row>
    <row r="605" spans="3:20" ht="14.25" customHeight="1" x14ac:dyDescent="0.25">
      <c r="C605" s="53"/>
      <c r="L605" s="66"/>
      <c r="M605" s="66"/>
      <c r="N605" s="66"/>
      <c r="O605" s="66"/>
      <c r="P605" s="66"/>
      <c r="Q605" s="52"/>
      <c r="R605" s="52"/>
      <c r="S605" s="52"/>
      <c r="T605" s="52"/>
    </row>
    <row r="606" spans="3:20" ht="14.25" customHeight="1" x14ac:dyDescent="0.25">
      <c r="C606" s="53"/>
      <c r="L606" s="66"/>
      <c r="M606" s="66"/>
      <c r="N606" s="66"/>
      <c r="O606" s="66"/>
      <c r="P606" s="66"/>
      <c r="Q606" s="52"/>
      <c r="R606" s="52"/>
      <c r="S606" s="52"/>
      <c r="T606" s="52"/>
    </row>
    <row r="607" spans="3:20" ht="14.25" customHeight="1" x14ac:dyDescent="0.25">
      <c r="C607" s="53"/>
      <c r="L607" s="66"/>
      <c r="M607" s="66"/>
      <c r="N607" s="66"/>
      <c r="O607" s="66"/>
      <c r="P607" s="66"/>
      <c r="Q607" s="52"/>
      <c r="R607" s="52"/>
      <c r="S607" s="52"/>
      <c r="T607" s="52"/>
    </row>
    <row r="608" spans="3:20" ht="14.25" customHeight="1" x14ac:dyDescent="0.25">
      <c r="C608" s="53"/>
      <c r="L608" s="66"/>
      <c r="M608" s="66"/>
      <c r="N608" s="66"/>
      <c r="O608" s="66"/>
      <c r="P608" s="66"/>
      <c r="Q608" s="52"/>
      <c r="R608" s="52"/>
      <c r="S608" s="52"/>
      <c r="T608" s="52"/>
    </row>
    <row r="609" spans="3:20" ht="14.25" customHeight="1" x14ac:dyDescent="0.25">
      <c r="C609" s="53"/>
      <c r="L609" s="66"/>
      <c r="M609" s="66"/>
      <c r="N609" s="66"/>
      <c r="O609" s="66"/>
      <c r="P609" s="66"/>
      <c r="Q609" s="52"/>
      <c r="R609" s="52"/>
      <c r="S609" s="52"/>
      <c r="T609" s="52"/>
    </row>
    <row r="610" spans="3:20" ht="14.25" customHeight="1" x14ac:dyDescent="0.25">
      <c r="C610" s="53"/>
      <c r="L610" s="66"/>
      <c r="M610" s="66"/>
      <c r="N610" s="66"/>
      <c r="O610" s="66"/>
      <c r="P610" s="66"/>
      <c r="Q610" s="52"/>
      <c r="R610" s="52"/>
      <c r="S610" s="52"/>
      <c r="T610" s="52"/>
    </row>
    <row r="611" spans="3:20" ht="14.25" customHeight="1" x14ac:dyDescent="0.25">
      <c r="C611" s="53"/>
      <c r="L611" s="66"/>
      <c r="M611" s="66"/>
      <c r="N611" s="66"/>
      <c r="O611" s="66"/>
      <c r="P611" s="66"/>
      <c r="Q611" s="52"/>
      <c r="R611" s="52"/>
      <c r="S611" s="52"/>
      <c r="T611" s="52"/>
    </row>
    <row r="612" spans="3:20" ht="14.25" customHeight="1" x14ac:dyDescent="0.25">
      <c r="C612" s="53"/>
      <c r="L612" s="66"/>
      <c r="M612" s="66"/>
      <c r="N612" s="66"/>
      <c r="O612" s="66"/>
      <c r="P612" s="66"/>
      <c r="Q612" s="52"/>
      <c r="R612" s="52"/>
      <c r="S612" s="52"/>
      <c r="T612" s="52"/>
    </row>
    <row r="613" spans="3:20" ht="14.25" customHeight="1" x14ac:dyDescent="0.25">
      <c r="C613" s="53"/>
      <c r="L613" s="66"/>
      <c r="M613" s="66"/>
      <c r="N613" s="66"/>
      <c r="O613" s="66"/>
      <c r="P613" s="66"/>
      <c r="Q613" s="52"/>
      <c r="R613" s="52"/>
      <c r="S613" s="52"/>
      <c r="T613" s="52"/>
    </row>
    <row r="614" spans="3:20" ht="14.25" customHeight="1" x14ac:dyDescent="0.25">
      <c r="C614" s="53"/>
      <c r="L614" s="66"/>
      <c r="M614" s="66"/>
      <c r="N614" s="66"/>
      <c r="O614" s="66"/>
      <c r="P614" s="66"/>
      <c r="Q614" s="52"/>
      <c r="R614" s="52"/>
      <c r="S614" s="52"/>
      <c r="T614" s="52"/>
    </row>
    <row r="615" spans="3:20" ht="14.25" customHeight="1" x14ac:dyDescent="0.25">
      <c r="C615" s="53"/>
      <c r="L615" s="66"/>
      <c r="M615" s="66"/>
      <c r="N615" s="66"/>
      <c r="O615" s="66"/>
      <c r="P615" s="66"/>
      <c r="Q615" s="52"/>
      <c r="R615" s="52"/>
      <c r="S615" s="52"/>
      <c r="T615" s="52"/>
    </row>
    <row r="616" spans="3:20" ht="14.25" customHeight="1" x14ac:dyDescent="0.25">
      <c r="C616" s="53"/>
      <c r="L616" s="66"/>
      <c r="M616" s="66"/>
      <c r="N616" s="66"/>
      <c r="O616" s="66"/>
      <c r="P616" s="66"/>
      <c r="Q616" s="52"/>
      <c r="R616" s="52"/>
      <c r="S616" s="52"/>
      <c r="T616" s="52"/>
    </row>
    <row r="617" spans="3:20" ht="14.25" customHeight="1" x14ac:dyDescent="0.25">
      <c r="C617" s="53"/>
      <c r="L617" s="66"/>
      <c r="M617" s="66"/>
      <c r="N617" s="66"/>
      <c r="O617" s="66"/>
      <c r="P617" s="66"/>
      <c r="Q617" s="52"/>
      <c r="R617" s="52"/>
      <c r="S617" s="52"/>
      <c r="T617" s="52"/>
    </row>
    <row r="618" spans="3:20" ht="14.25" customHeight="1" x14ac:dyDescent="0.25">
      <c r="C618" s="53"/>
      <c r="L618" s="66"/>
      <c r="M618" s="66"/>
      <c r="N618" s="66"/>
      <c r="O618" s="66"/>
      <c r="P618" s="66"/>
      <c r="Q618" s="52"/>
      <c r="R618" s="52"/>
      <c r="S618" s="52"/>
      <c r="T618" s="52"/>
    </row>
    <row r="619" spans="3:20" ht="14.25" customHeight="1" x14ac:dyDescent="0.25">
      <c r="C619" s="53"/>
      <c r="L619" s="66"/>
      <c r="M619" s="66"/>
      <c r="N619" s="66"/>
      <c r="O619" s="66"/>
      <c r="P619" s="66"/>
      <c r="Q619" s="52"/>
      <c r="R619" s="52"/>
      <c r="S619" s="52"/>
      <c r="T619" s="52"/>
    </row>
    <row r="620" spans="3:20" ht="14.25" customHeight="1" x14ac:dyDescent="0.25">
      <c r="C620" s="53"/>
      <c r="L620" s="66"/>
      <c r="M620" s="66"/>
      <c r="N620" s="66"/>
      <c r="O620" s="66"/>
      <c r="P620" s="66"/>
      <c r="Q620" s="52"/>
      <c r="R620" s="52"/>
      <c r="S620" s="52"/>
      <c r="T620" s="52"/>
    </row>
    <row r="621" spans="3:20" ht="14.25" customHeight="1" x14ac:dyDescent="0.25">
      <c r="C621" s="53"/>
      <c r="L621" s="66"/>
      <c r="M621" s="66"/>
      <c r="N621" s="66"/>
      <c r="O621" s="66"/>
      <c r="P621" s="66"/>
      <c r="Q621" s="52"/>
      <c r="R621" s="52"/>
      <c r="S621" s="52"/>
      <c r="T621" s="52"/>
    </row>
    <row r="622" spans="3:20" ht="14.25" customHeight="1" x14ac:dyDescent="0.25">
      <c r="C622" s="53"/>
      <c r="L622" s="66"/>
      <c r="M622" s="66"/>
      <c r="N622" s="66"/>
      <c r="O622" s="66"/>
      <c r="P622" s="66"/>
      <c r="Q622" s="52"/>
      <c r="R622" s="52"/>
      <c r="S622" s="52"/>
      <c r="T622" s="52"/>
    </row>
    <row r="623" spans="3:20" ht="14.25" customHeight="1" x14ac:dyDescent="0.25">
      <c r="C623" s="53"/>
      <c r="L623" s="66"/>
      <c r="M623" s="66"/>
      <c r="N623" s="66"/>
      <c r="O623" s="66"/>
      <c r="P623" s="66"/>
      <c r="Q623" s="52"/>
      <c r="R623" s="52"/>
      <c r="S623" s="52"/>
      <c r="T623" s="52"/>
    </row>
    <row r="624" spans="3:20" ht="14.25" customHeight="1" x14ac:dyDescent="0.25">
      <c r="C624" s="53"/>
      <c r="L624" s="66"/>
      <c r="M624" s="66"/>
      <c r="N624" s="66"/>
      <c r="O624" s="66"/>
      <c r="P624" s="66"/>
      <c r="Q624" s="52"/>
      <c r="R624" s="52"/>
      <c r="S624" s="52"/>
      <c r="T624" s="52"/>
    </row>
    <row r="625" spans="3:20" ht="14.25" customHeight="1" x14ac:dyDescent="0.25">
      <c r="C625" s="53"/>
      <c r="L625" s="66"/>
      <c r="M625" s="66"/>
      <c r="N625" s="66"/>
      <c r="O625" s="66"/>
      <c r="P625" s="66"/>
      <c r="Q625" s="52"/>
      <c r="R625" s="52"/>
      <c r="S625" s="52"/>
      <c r="T625" s="52"/>
    </row>
    <row r="626" spans="3:20" ht="14.25" customHeight="1" x14ac:dyDescent="0.25">
      <c r="C626" s="53"/>
      <c r="L626" s="66"/>
      <c r="M626" s="66"/>
      <c r="N626" s="66"/>
      <c r="O626" s="66"/>
      <c r="P626" s="66"/>
      <c r="Q626" s="52"/>
      <c r="R626" s="52"/>
      <c r="S626" s="52"/>
      <c r="T626" s="52"/>
    </row>
    <row r="627" spans="3:20" ht="14.25" customHeight="1" x14ac:dyDescent="0.25">
      <c r="C627" s="53"/>
      <c r="L627" s="66"/>
      <c r="M627" s="66"/>
      <c r="N627" s="66"/>
      <c r="O627" s="66"/>
      <c r="P627" s="66"/>
      <c r="Q627" s="52"/>
      <c r="R627" s="52"/>
      <c r="S627" s="52"/>
      <c r="T627" s="52"/>
    </row>
    <row r="628" spans="3:20" ht="14.25" customHeight="1" x14ac:dyDescent="0.25">
      <c r="C628" s="53"/>
      <c r="L628" s="66"/>
      <c r="M628" s="66"/>
      <c r="N628" s="66"/>
      <c r="O628" s="66"/>
      <c r="P628" s="66"/>
      <c r="Q628" s="52"/>
      <c r="R628" s="52"/>
      <c r="S628" s="52"/>
      <c r="T628" s="52"/>
    </row>
    <row r="629" spans="3:20" ht="14.25" customHeight="1" x14ac:dyDescent="0.25">
      <c r="C629" s="53"/>
      <c r="L629" s="66"/>
      <c r="M629" s="66"/>
      <c r="N629" s="66"/>
      <c r="O629" s="66"/>
      <c r="P629" s="66"/>
      <c r="Q629" s="52"/>
      <c r="R629" s="52"/>
      <c r="S629" s="52"/>
      <c r="T629" s="52"/>
    </row>
    <row r="630" spans="3:20" ht="14.25" customHeight="1" x14ac:dyDescent="0.25">
      <c r="C630" s="53"/>
      <c r="L630" s="66"/>
      <c r="M630" s="66"/>
      <c r="N630" s="66"/>
      <c r="O630" s="66"/>
      <c r="P630" s="66"/>
      <c r="Q630" s="52"/>
      <c r="R630" s="52"/>
      <c r="S630" s="52"/>
      <c r="T630" s="52"/>
    </row>
    <row r="631" spans="3:20" ht="14.25" customHeight="1" x14ac:dyDescent="0.25">
      <c r="C631" s="53"/>
      <c r="L631" s="66"/>
      <c r="M631" s="66"/>
      <c r="N631" s="66"/>
      <c r="O631" s="66"/>
      <c r="P631" s="66"/>
      <c r="Q631" s="52"/>
      <c r="R631" s="52"/>
      <c r="S631" s="52"/>
      <c r="T631" s="52"/>
    </row>
    <row r="632" spans="3:20" ht="14.25" customHeight="1" x14ac:dyDescent="0.25">
      <c r="C632" s="53"/>
      <c r="L632" s="66"/>
      <c r="M632" s="66"/>
      <c r="N632" s="66"/>
      <c r="O632" s="66"/>
      <c r="P632" s="66"/>
      <c r="Q632" s="52"/>
      <c r="R632" s="52"/>
      <c r="S632" s="52"/>
      <c r="T632" s="52"/>
    </row>
    <row r="633" spans="3:20" ht="14.25" customHeight="1" x14ac:dyDescent="0.25">
      <c r="C633" s="53"/>
      <c r="L633" s="66"/>
      <c r="M633" s="66"/>
      <c r="N633" s="66"/>
      <c r="O633" s="66"/>
      <c r="P633" s="66"/>
      <c r="Q633" s="52"/>
      <c r="R633" s="52"/>
      <c r="S633" s="52"/>
      <c r="T633" s="52"/>
    </row>
    <row r="634" spans="3:20" ht="14.25" customHeight="1" x14ac:dyDescent="0.25">
      <c r="C634" s="53"/>
      <c r="L634" s="66"/>
      <c r="M634" s="66"/>
      <c r="N634" s="66"/>
      <c r="O634" s="66"/>
      <c r="P634" s="66"/>
      <c r="Q634" s="52"/>
      <c r="R634" s="52"/>
      <c r="S634" s="52"/>
      <c r="T634" s="52"/>
    </row>
    <row r="635" spans="3:20" ht="14.25" customHeight="1" x14ac:dyDescent="0.25">
      <c r="C635" s="53"/>
      <c r="L635" s="66"/>
      <c r="M635" s="66"/>
      <c r="N635" s="66"/>
      <c r="O635" s="66"/>
      <c r="P635" s="66"/>
      <c r="Q635" s="52"/>
      <c r="R635" s="52"/>
      <c r="S635" s="52"/>
      <c r="T635" s="52"/>
    </row>
    <row r="636" spans="3:20" ht="14.25" customHeight="1" x14ac:dyDescent="0.25">
      <c r="C636" s="53"/>
      <c r="L636" s="66"/>
      <c r="M636" s="66"/>
      <c r="N636" s="66"/>
      <c r="O636" s="66"/>
      <c r="P636" s="66"/>
      <c r="Q636" s="52"/>
      <c r="R636" s="52"/>
      <c r="S636" s="52"/>
      <c r="T636" s="52"/>
    </row>
    <row r="637" spans="3:20" ht="14.25" customHeight="1" x14ac:dyDescent="0.25">
      <c r="C637" s="53"/>
      <c r="L637" s="66"/>
      <c r="M637" s="66"/>
      <c r="N637" s="66"/>
      <c r="O637" s="66"/>
      <c r="P637" s="66"/>
      <c r="Q637" s="52"/>
      <c r="R637" s="52"/>
      <c r="S637" s="52"/>
      <c r="T637" s="52"/>
    </row>
    <row r="638" spans="3:20" ht="14.25" customHeight="1" x14ac:dyDescent="0.25">
      <c r="C638" s="53"/>
      <c r="L638" s="66"/>
      <c r="M638" s="66"/>
      <c r="N638" s="66"/>
      <c r="O638" s="66"/>
      <c r="P638" s="66"/>
      <c r="Q638" s="52"/>
      <c r="R638" s="52"/>
      <c r="S638" s="52"/>
      <c r="T638" s="52"/>
    </row>
    <row r="639" spans="3:20" ht="14.25" customHeight="1" x14ac:dyDescent="0.25">
      <c r="C639" s="53"/>
      <c r="L639" s="66"/>
      <c r="M639" s="66"/>
      <c r="N639" s="66"/>
      <c r="O639" s="66"/>
      <c r="P639" s="66"/>
      <c r="Q639" s="52"/>
      <c r="R639" s="52"/>
      <c r="S639" s="52"/>
      <c r="T639" s="52"/>
    </row>
    <row r="640" spans="3:20" ht="14.25" customHeight="1" x14ac:dyDescent="0.25">
      <c r="C640" s="53"/>
      <c r="L640" s="66"/>
      <c r="M640" s="66"/>
      <c r="N640" s="66"/>
      <c r="O640" s="66"/>
      <c r="P640" s="66"/>
      <c r="Q640" s="52"/>
      <c r="R640" s="52"/>
      <c r="S640" s="52"/>
      <c r="T640" s="52"/>
    </row>
    <row r="641" spans="3:20" ht="14.25" customHeight="1" x14ac:dyDescent="0.25">
      <c r="C641" s="53"/>
      <c r="L641" s="66"/>
      <c r="M641" s="66"/>
      <c r="N641" s="66"/>
      <c r="O641" s="66"/>
      <c r="P641" s="66"/>
      <c r="Q641" s="52"/>
      <c r="R641" s="52"/>
      <c r="S641" s="52"/>
      <c r="T641" s="52"/>
    </row>
    <row r="642" spans="3:20" ht="14.25" customHeight="1" x14ac:dyDescent="0.25">
      <c r="C642" s="53"/>
      <c r="L642" s="66"/>
      <c r="M642" s="66"/>
      <c r="N642" s="66"/>
      <c r="O642" s="66"/>
      <c r="P642" s="66"/>
      <c r="Q642" s="52"/>
      <c r="R642" s="52"/>
      <c r="S642" s="52"/>
      <c r="T642" s="52"/>
    </row>
    <row r="643" spans="3:20" ht="14.25" customHeight="1" x14ac:dyDescent="0.25">
      <c r="C643" s="53"/>
      <c r="L643" s="66"/>
      <c r="M643" s="66"/>
      <c r="N643" s="66"/>
      <c r="O643" s="66"/>
      <c r="P643" s="66"/>
      <c r="Q643" s="52"/>
      <c r="R643" s="52"/>
      <c r="S643" s="52"/>
      <c r="T643" s="52"/>
    </row>
    <row r="644" spans="3:20" ht="14.25" customHeight="1" x14ac:dyDescent="0.25">
      <c r="C644" s="53"/>
      <c r="L644" s="66"/>
      <c r="M644" s="66"/>
      <c r="N644" s="66"/>
      <c r="O644" s="66"/>
      <c r="P644" s="66"/>
      <c r="Q644" s="52"/>
      <c r="R644" s="52"/>
      <c r="S644" s="52"/>
      <c r="T644" s="52"/>
    </row>
    <row r="645" spans="3:20" ht="14.25" customHeight="1" x14ac:dyDescent="0.25">
      <c r="C645" s="53"/>
      <c r="L645" s="66"/>
      <c r="M645" s="66"/>
      <c r="N645" s="66"/>
      <c r="O645" s="66"/>
      <c r="P645" s="66"/>
      <c r="Q645" s="52"/>
      <c r="R645" s="52"/>
      <c r="S645" s="52"/>
      <c r="T645" s="52"/>
    </row>
    <row r="646" spans="3:20" ht="14.25" customHeight="1" x14ac:dyDescent="0.25">
      <c r="C646" s="53"/>
      <c r="L646" s="66"/>
      <c r="M646" s="66"/>
      <c r="N646" s="66"/>
      <c r="O646" s="66"/>
      <c r="P646" s="66"/>
      <c r="Q646" s="52"/>
      <c r="R646" s="52"/>
      <c r="S646" s="52"/>
      <c r="T646" s="52"/>
    </row>
    <row r="647" spans="3:20" ht="14.25" customHeight="1" x14ac:dyDescent="0.25">
      <c r="C647" s="53"/>
      <c r="L647" s="66"/>
      <c r="M647" s="66"/>
      <c r="N647" s="66"/>
      <c r="O647" s="66"/>
      <c r="P647" s="66"/>
      <c r="Q647" s="52"/>
      <c r="R647" s="52"/>
      <c r="S647" s="52"/>
      <c r="T647" s="52"/>
    </row>
    <row r="648" spans="3:20" ht="14.25" customHeight="1" x14ac:dyDescent="0.25">
      <c r="C648" s="53"/>
      <c r="L648" s="66"/>
      <c r="M648" s="66"/>
      <c r="N648" s="66"/>
      <c r="O648" s="66"/>
      <c r="P648" s="66"/>
      <c r="Q648" s="52"/>
      <c r="R648" s="52"/>
      <c r="S648" s="52"/>
      <c r="T648" s="52"/>
    </row>
    <row r="649" spans="3:20" ht="14.25" customHeight="1" x14ac:dyDescent="0.25">
      <c r="C649" s="53"/>
      <c r="L649" s="66"/>
      <c r="M649" s="66"/>
      <c r="N649" s="66"/>
      <c r="O649" s="66"/>
      <c r="P649" s="66"/>
      <c r="Q649" s="52"/>
      <c r="R649" s="52"/>
      <c r="S649" s="52"/>
      <c r="T649" s="52"/>
    </row>
    <row r="650" spans="3:20" ht="14.25" customHeight="1" x14ac:dyDescent="0.25">
      <c r="C650" s="53"/>
      <c r="L650" s="66"/>
      <c r="M650" s="66"/>
      <c r="N650" s="66"/>
      <c r="O650" s="66"/>
      <c r="P650" s="66"/>
      <c r="Q650" s="52"/>
      <c r="R650" s="52"/>
      <c r="S650" s="52"/>
      <c r="T650" s="52"/>
    </row>
    <row r="651" spans="3:20" ht="14.25" customHeight="1" x14ac:dyDescent="0.25">
      <c r="C651" s="53"/>
      <c r="L651" s="66"/>
      <c r="M651" s="66"/>
      <c r="N651" s="66"/>
      <c r="O651" s="66"/>
      <c r="P651" s="66"/>
      <c r="Q651" s="52"/>
      <c r="R651" s="52"/>
      <c r="S651" s="52"/>
      <c r="T651" s="52"/>
    </row>
    <row r="652" spans="3:20" ht="14.25" customHeight="1" x14ac:dyDescent="0.25">
      <c r="C652" s="53"/>
      <c r="L652" s="66"/>
      <c r="M652" s="66"/>
      <c r="N652" s="66"/>
      <c r="O652" s="66"/>
      <c r="P652" s="66"/>
      <c r="Q652" s="52"/>
      <c r="R652" s="52"/>
      <c r="S652" s="52"/>
      <c r="T652" s="52"/>
    </row>
    <row r="653" spans="3:20" ht="14.25" customHeight="1" x14ac:dyDescent="0.25">
      <c r="C653" s="53"/>
      <c r="L653" s="66"/>
      <c r="M653" s="66"/>
      <c r="N653" s="66"/>
      <c r="O653" s="66"/>
      <c r="P653" s="66"/>
      <c r="Q653" s="52"/>
      <c r="R653" s="52"/>
      <c r="S653" s="52"/>
      <c r="T653" s="52"/>
    </row>
    <row r="654" spans="3:20" ht="14.25" customHeight="1" x14ac:dyDescent="0.25">
      <c r="C654" s="53"/>
      <c r="L654" s="66"/>
      <c r="M654" s="66"/>
      <c r="N654" s="66"/>
      <c r="O654" s="66"/>
      <c r="P654" s="66"/>
      <c r="Q654" s="52"/>
      <c r="R654" s="52"/>
      <c r="S654" s="52"/>
      <c r="T654" s="52"/>
    </row>
    <row r="655" spans="3:20" ht="14.25" customHeight="1" x14ac:dyDescent="0.25">
      <c r="C655" s="53"/>
      <c r="L655" s="66"/>
      <c r="M655" s="66"/>
      <c r="N655" s="66"/>
      <c r="O655" s="66"/>
      <c r="P655" s="66"/>
      <c r="Q655" s="52"/>
      <c r="R655" s="52"/>
      <c r="S655" s="52"/>
      <c r="T655" s="52"/>
    </row>
    <row r="656" spans="3:20" ht="14.25" customHeight="1" x14ac:dyDescent="0.25">
      <c r="C656" s="53"/>
      <c r="L656" s="66"/>
      <c r="M656" s="66"/>
      <c r="N656" s="66"/>
      <c r="O656" s="66"/>
      <c r="P656" s="66"/>
      <c r="Q656" s="52"/>
      <c r="R656" s="52"/>
      <c r="S656" s="52"/>
      <c r="T656" s="52"/>
    </row>
    <row r="657" spans="3:20" ht="14.25" customHeight="1" x14ac:dyDescent="0.25">
      <c r="C657" s="53"/>
      <c r="L657" s="66"/>
      <c r="M657" s="66"/>
      <c r="N657" s="66"/>
      <c r="O657" s="66"/>
      <c r="P657" s="66"/>
      <c r="Q657" s="52"/>
      <c r="R657" s="52"/>
      <c r="S657" s="52"/>
      <c r="T657" s="52"/>
    </row>
    <row r="658" spans="3:20" ht="14.25" customHeight="1" x14ac:dyDescent="0.25">
      <c r="C658" s="53"/>
      <c r="L658" s="66"/>
      <c r="M658" s="66"/>
      <c r="N658" s="66"/>
      <c r="O658" s="66"/>
      <c r="P658" s="66"/>
      <c r="Q658" s="52"/>
      <c r="R658" s="52"/>
      <c r="S658" s="52"/>
      <c r="T658" s="52"/>
    </row>
    <row r="659" spans="3:20" ht="14.25" customHeight="1" x14ac:dyDescent="0.25">
      <c r="C659" s="53"/>
      <c r="L659" s="66"/>
      <c r="M659" s="66"/>
      <c r="N659" s="66"/>
      <c r="O659" s="66"/>
      <c r="P659" s="66"/>
      <c r="Q659" s="52"/>
      <c r="R659" s="52"/>
      <c r="S659" s="52"/>
      <c r="T659" s="52"/>
    </row>
    <row r="660" spans="3:20" ht="14.25" customHeight="1" x14ac:dyDescent="0.25">
      <c r="C660" s="53"/>
      <c r="L660" s="66"/>
      <c r="M660" s="66"/>
      <c r="N660" s="66"/>
      <c r="O660" s="66"/>
      <c r="P660" s="66"/>
      <c r="Q660" s="52"/>
      <c r="R660" s="52"/>
      <c r="S660" s="52"/>
      <c r="T660" s="52"/>
    </row>
    <row r="661" spans="3:20" ht="14.25" customHeight="1" x14ac:dyDescent="0.25">
      <c r="C661" s="53"/>
      <c r="L661" s="66"/>
      <c r="M661" s="66"/>
      <c r="N661" s="66"/>
      <c r="O661" s="66"/>
      <c r="P661" s="66"/>
      <c r="Q661" s="52"/>
      <c r="R661" s="52"/>
      <c r="S661" s="52"/>
      <c r="T661" s="52"/>
    </row>
    <row r="662" spans="3:20" ht="14.25" customHeight="1" x14ac:dyDescent="0.25">
      <c r="C662" s="53"/>
      <c r="L662" s="66"/>
      <c r="M662" s="66"/>
      <c r="N662" s="66"/>
      <c r="O662" s="66"/>
      <c r="P662" s="66"/>
      <c r="Q662" s="52"/>
      <c r="R662" s="52"/>
      <c r="S662" s="52"/>
      <c r="T662" s="52"/>
    </row>
    <row r="663" spans="3:20" ht="14.25" customHeight="1" x14ac:dyDescent="0.25">
      <c r="C663" s="53"/>
      <c r="L663" s="66"/>
      <c r="M663" s="66"/>
      <c r="N663" s="66"/>
      <c r="O663" s="66"/>
      <c r="P663" s="66"/>
      <c r="Q663" s="52"/>
      <c r="R663" s="52"/>
      <c r="S663" s="52"/>
      <c r="T663" s="52"/>
    </row>
    <row r="664" spans="3:20" ht="14.25" customHeight="1" x14ac:dyDescent="0.25">
      <c r="C664" s="53"/>
      <c r="L664" s="66"/>
      <c r="M664" s="66"/>
      <c r="N664" s="66"/>
      <c r="O664" s="66"/>
      <c r="P664" s="66"/>
      <c r="Q664" s="52"/>
      <c r="R664" s="52"/>
      <c r="S664" s="52"/>
      <c r="T664" s="52"/>
    </row>
    <row r="665" spans="3:20" ht="14.25" customHeight="1" x14ac:dyDescent="0.25">
      <c r="C665" s="53"/>
      <c r="L665" s="66"/>
      <c r="M665" s="66"/>
      <c r="N665" s="66"/>
      <c r="O665" s="66"/>
      <c r="P665" s="66"/>
      <c r="Q665" s="52"/>
      <c r="R665" s="52"/>
      <c r="S665" s="52"/>
      <c r="T665" s="52"/>
    </row>
    <row r="666" spans="3:20" ht="14.25" customHeight="1" x14ac:dyDescent="0.25">
      <c r="C666" s="53"/>
      <c r="L666" s="66"/>
      <c r="M666" s="66"/>
      <c r="N666" s="66"/>
      <c r="O666" s="66"/>
      <c r="P666" s="66"/>
      <c r="Q666" s="52"/>
      <c r="R666" s="52"/>
      <c r="S666" s="52"/>
      <c r="T666" s="52"/>
    </row>
    <row r="667" spans="3:20" ht="14.25" customHeight="1" x14ac:dyDescent="0.25">
      <c r="C667" s="53"/>
      <c r="L667" s="66"/>
      <c r="M667" s="66"/>
      <c r="N667" s="66"/>
      <c r="O667" s="66"/>
      <c r="P667" s="66"/>
      <c r="Q667" s="52"/>
      <c r="R667" s="52"/>
      <c r="S667" s="52"/>
      <c r="T667" s="52"/>
    </row>
    <row r="668" spans="3:20" ht="14.25" customHeight="1" x14ac:dyDescent="0.25">
      <c r="C668" s="53"/>
      <c r="L668" s="66"/>
      <c r="M668" s="66"/>
      <c r="N668" s="66"/>
      <c r="O668" s="66"/>
      <c r="P668" s="66"/>
      <c r="Q668" s="52"/>
      <c r="R668" s="52"/>
      <c r="S668" s="52"/>
      <c r="T668" s="52"/>
    </row>
    <row r="669" spans="3:20" ht="14.25" customHeight="1" x14ac:dyDescent="0.25">
      <c r="C669" s="53"/>
      <c r="L669" s="66"/>
      <c r="M669" s="66"/>
      <c r="N669" s="66"/>
      <c r="O669" s="66"/>
      <c r="P669" s="66"/>
      <c r="Q669" s="52"/>
      <c r="R669" s="52"/>
      <c r="S669" s="52"/>
      <c r="T669" s="52"/>
    </row>
    <row r="670" spans="3:20" ht="14.25" customHeight="1" x14ac:dyDescent="0.25">
      <c r="C670" s="53"/>
      <c r="L670" s="66"/>
      <c r="M670" s="66"/>
      <c r="N670" s="66"/>
      <c r="O670" s="66"/>
      <c r="P670" s="66"/>
      <c r="Q670" s="52"/>
      <c r="R670" s="52"/>
      <c r="S670" s="52"/>
      <c r="T670" s="52"/>
    </row>
    <row r="671" spans="3:20" ht="14.25" customHeight="1" x14ac:dyDescent="0.25">
      <c r="C671" s="53"/>
      <c r="L671" s="66"/>
      <c r="M671" s="66"/>
      <c r="N671" s="66"/>
      <c r="O671" s="66"/>
      <c r="P671" s="66"/>
      <c r="Q671" s="52"/>
      <c r="R671" s="52"/>
      <c r="S671" s="52"/>
      <c r="T671" s="52"/>
    </row>
    <row r="672" spans="3:20" ht="14.25" customHeight="1" x14ac:dyDescent="0.25">
      <c r="C672" s="53"/>
      <c r="L672" s="66"/>
      <c r="M672" s="66"/>
      <c r="N672" s="66"/>
      <c r="O672" s="66"/>
      <c r="P672" s="66"/>
      <c r="Q672" s="52"/>
      <c r="R672" s="52"/>
      <c r="S672" s="52"/>
      <c r="T672" s="52"/>
    </row>
    <row r="673" spans="3:20" ht="14.25" customHeight="1" x14ac:dyDescent="0.25">
      <c r="C673" s="53"/>
      <c r="L673" s="66"/>
      <c r="M673" s="66"/>
      <c r="N673" s="66"/>
      <c r="O673" s="66"/>
      <c r="P673" s="66"/>
      <c r="Q673" s="52"/>
      <c r="R673" s="52"/>
      <c r="S673" s="52"/>
      <c r="T673" s="52"/>
    </row>
    <row r="674" spans="3:20" ht="14.25" customHeight="1" x14ac:dyDescent="0.25">
      <c r="C674" s="53"/>
      <c r="L674" s="66"/>
      <c r="M674" s="66"/>
      <c r="N674" s="66"/>
      <c r="O674" s="66"/>
      <c r="P674" s="66"/>
      <c r="Q674" s="52"/>
      <c r="R674" s="52"/>
      <c r="S674" s="52"/>
      <c r="T674" s="52"/>
    </row>
    <row r="675" spans="3:20" ht="14.25" customHeight="1" x14ac:dyDescent="0.25">
      <c r="C675" s="53"/>
      <c r="L675" s="66"/>
      <c r="M675" s="66"/>
      <c r="N675" s="66"/>
      <c r="O675" s="66"/>
      <c r="P675" s="66"/>
      <c r="Q675" s="52"/>
      <c r="R675" s="52"/>
      <c r="S675" s="52"/>
      <c r="T675" s="52"/>
    </row>
    <row r="676" spans="3:20" ht="14.25" customHeight="1" x14ac:dyDescent="0.25">
      <c r="C676" s="53"/>
      <c r="L676" s="66"/>
      <c r="M676" s="66"/>
      <c r="N676" s="66"/>
      <c r="O676" s="66"/>
      <c r="P676" s="66"/>
      <c r="Q676" s="52"/>
      <c r="R676" s="52"/>
      <c r="S676" s="52"/>
      <c r="T676" s="52"/>
    </row>
    <row r="677" spans="3:20" ht="14.25" customHeight="1" x14ac:dyDescent="0.25">
      <c r="C677" s="53"/>
      <c r="L677" s="66"/>
      <c r="M677" s="66"/>
      <c r="N677" s="66"/>
      <c r="O677" s="66"/>
      <c r="P677" s="66"/>
      <c r="Q677" s="52"/>
      <c r="R677" s="52"/>
      <c r="S677" s="52"/>
      <c r="T677" s="52"/>
    </row>
    <row r="678" spans="3:20" ht="14.25" customHeight="1" x14ac:dyDescent="0.25">
      <c r="C678" s="53"/>
      <c r="L678" s="66"/>
      <c r="M678" s="66"/>
      <c r="N678" s="66"/>
      <c r="O678" s="66"/>
      <c r="P678" s="66"/>
      <c r="Q678" s="52"/>
      <c r="R678" s="52"/>
      <c r="S678" s="52"/>
      <c r="T678" s="52"/>
    </row>
    <row r="679" spans="3:20" ht="14.25" customHeight="1" x14ac:dyDescent="0.25">
      <c r="C679" s="53"/>
      <c r="L679" s="66"/>
      <c r="M679" s="66"/>
      <c r="N679" s="66"/>
      <c r="O679" s="66"/>
      <c r="P679" s="66"/>
      <c r="Q679" s="52"/>
      <c r="R679" s="52"/>
      <c r="S679" s="52"/>
      <c r="T679" s="52"/>
    </row>
    <row r="680" spans="3:20" ht="14.25" customHeight="1" x14ac:dyDescent="0.25">
      <c r="C680" s="53"/>
      <c r="L680" s="66"/>
      <c r="M680" s="66"/>
      <c r="N680" s="66"/>
      <c r="O680" s="66"/>
      <c r="P680" s="66"/>
      <c r="Q680" s="52"/>
      <c r="R680" s="52"/>
      <c r="S680" s="52"/>
      <c r="T680" s="52"/>
    </row>
    <row r="681" spans="3:20" ht="14.25" customHeight="1" x14ac:dyDescent="0.25">
      <c r="C681" s="53"/>
      <c r="L681" s="66"/>
      <c r="M681" s="66"/>
      <c r="N681" s="66"/>
      <c r="O681" s="66"/>
      <c r="P681" s="66"/>
      <c r="Q681" s="52"/>
      <c r="R681" s="52"/>
      <c r="S681" s="52"/>
      <c r="T681" s="52"/>
    </row>
    <row r="682" spans="3:20" ht="14.25" customHeight="1" x14ac:dyDescent="0.25">
      <c r="C682" s="53"/>
      <c r="L682" s="66"/>
      <c r="M682" s="66"/>
      <c r="N682" s="66"/>
      <c r="O682" s="66"/>
      <c r="P682" s="66"/>
      <c r="Q682" s="52"/>
      <c r="R682" s="52"/>
      <c r="S682" s="52"/>
      <c r="T682" s="52"/>
    </row>
    <row r="683" spans="3:20" ht="14.25" customHeight="1" x14ac:dyDescent="0.25">
      <c r="C683" s="53"/>
      <c r="L683" s="66"/>
      <c r="M683" s="66"/>
      <c r="N683" s="66"/>
      <c r="O683" s="66"/>
      <c r="P683" s="66"/>
      <c r="Q683" s="52"/>
      <c r="R683" s="52"/>
      <c r="S683" s="52"/>
      <c r="T683" s="52"/>
    </row>
    <row r="684" spans="3:20" ht="14.25" customHeight="1" x14ac:dyDescent="0.25">
      <c r="C684" s="53"/>
      <c r="L684" s="66"/>
      <c r="M684" s="66"/>
      <c r="N684" s="66"/>
      <c r="O684" s="66"/>
      <c r="P684" s="66"/>
      <c r="Q684" s="52"/>
      <c r="R684" s="52"/>
      <c r="S684" s="52"/>
      <c r="T684" s="52"/>
    </row>
    <row r="685" spans="3:20" ht="14.25" customHeight="1" x14ac:dyDescent="0.25">
      <c r="C685" s="53"/>
      <c r="L685" s="66"/>
      <c r="M685" s="66"/>
      <c r="N685" s="66"/>
      <c r="O685" s="66"/>
      <c r="P685" s="66"/>
      <c r="Q685" s="52"/>
      <c r="R685" s="52"/>
      <c r="S685" s="52"/>
      <c r="T685" s="52"/>
    </row>
    <row r="686" spans="3:20" ht="14.25" customHeight="1" x14ac:dyDescent="0.25">
      <c r="C686" s="53"/>
      <c r="L686" s="66"/>
      <c r="M686" s="66"/>
      <c r="N686" s="66"/>
      <c r="O686" s="66"/>
      <c r="P686" s="66"/>
      <c r="Q686" s="52"/>
      <c r="R686" s="52"/>
      <c r="S686" s="52"/>
      <c r="T686" s="52"/>
    </row>
    <row r="687" spans="3:20" ht="14.25" customHeight="1" x14ac:dyDescent="0.25">
      <c r="C687" s="53"/>
      <c r="L687" s="66"/>
      <c r="M687" s="66"/>
      <c r="N687" s="66"/>
      <c r="O687" s="66"/>
      <c r="P687" s="66"/>
      <c r="Q687" s="52"/>
      <c r="R687" s="52"/>
      <c r="S687" s="52"/>
      <c r="T687" s="52"/>
    </row>
    <row r="688" spans="3:20" ht="14.25" customHeight="1" x14ac:dyDescent="0.25">
      <c r="C688" s="53"/>
      <c r="L688" s="66"/>
      <c r="M688" s="66"/>
      <c r="N688" s="66"/>
      <c r="O688" s="66"/>
      <c r="P688" s="66"/>
      <c r="Q688" s="52"/>
      <c r="R688" s="52"/>
      <c r="S688" s="52"/>
      <c r="T688" s="52"/>
    </row>
    <row r="689" spans="3:20" ht="14.25" customHeight="1" x14ac:dyDescent="0.25">
      <c r="C689" s="53"/>
      <c r="L689" s="66"/>
      <c r="M689" s="66"/>
      <c r="N689" s="66"/>
      <c r="O689" s="66"/>
      <c r="P689" s="66"/>
      <c r="Q689" s="52"/>
      <c r="R689" s="52"/>
      <c r="S689" s="52"/>
      <c r="T689" s="52"/>
    </row>
    <row r="690" spans="3:20" ht="14.25" customHeight="1" x14ac:dyDescent="0.25">
      <c r="C690" s="53"/>
      <c r="L690" s="66"/>
      <c r="M690" s="66"/>
      <c r="N690" s="66"/>
      <c r="O690" s="66"/>
      <c r="P690" s="66"/>
      <c r="Q690" s="52"/>
      <c r="R690" s="52"/>
      <c r="S690" s="52"/>
      <c r="T690" s="52"/>
    </row>
    <row r="691" spans="3:20" ht="14.25" customHeight="1" x14ac:dyDescent="0.25">
      <c r="C691" s="53"/>
      <c r="L691" s="66"/>
      <c r="M691" s="66"/>
      <c r="N691" s="66"/>
      <c r="O691" s="66"/>
      <c r="P691" s="66"/>
      <c r="Q691" s="52"/>
      <c r="R691" s="52"/>
      <c r="S691" s="52"/>
      <c r="T691" s="52"/>
    </row>
    <row r="692" spans="3:20" ht="14.25" customHeight="1" x14ac:dyDescent="0.25">
      <c r="C692" s="53"/>
      <c r="L692" s="66"/>
      <c r="M692" s="66"/>
      <c r="N692" s="66"/>
      <c r="O692" s="66"/>
      <c r="P692" s="66"/>
      <c r="Q692" s="52"/>
      <c r="R692" s="52"/>
      <c r="S692" s="52"/>
      <c r="T692" s="52"/>
    </row>
    <row r="693" spans="3:20" ht="14.25" customHeight="1" x14ac:dyDescent="0.25">
      <c r="C693" s="53"/>
      <c r="L693" s="66"/>
      <c r="M693" s="66"/>
      <c r="N693" s="66"/>
      <c r="O693" s="66"/>
      <c r="P693" s="66"/>
      <c r="Q693" s="52"/>
      <c r="R693" s="52"/>
      <c r="S693" s="52"/>
      <c r="T693" s="52"/>
    </row>
    <row r="694" spans="3:20" ht="14.25" customHeight="1" x14ac:dyDescent="0.25">
      <c r="C694" s="53"/>
      <c r="L694" s="66"/>
      <c r="M694" s="66"/>
      <c r="N694" s="66"/>
      <c r="O694" s="66"/>
      <c r="P694" s="66"/>
      <c r="Q694" s="52"/>
      <c r="R694" s="52"/>
      <c r="S694" s="52"/>
      <c r="T694" s="52"/>
    </row>
    <row r="695" spans="3:20" ht="14.25" customHeight="1" x14ac:dyDescent="0.25">
      <c r="C695" s="53"/>
      <c r="L695" s="66"/>
      <c r="M695" s="66"/>
      <c r="N695" s="66"/>
      <c r="O695" s="66"/>
      <c r="P695" s="66"/>
      <c r="Q695" s="52"/>
      <c r="R695" s="52"/>
      <c r="S695" s="52"/>
      <c r="T695" s="52"/>
    </row>
    <row r="696" spans="3:20" ht="14.25" customHeight="1" x14ac:dyDescent="0.25">
      <c r="C696" s="53"/>
      <c r="L696" s="66"/>
      <c r="M696" s="66"/>
      <c r="N696" s="66"/>
      <c r="O696" s="66"/>
      <c r="P696" s="66"/>
      <c r="Q696" s="52"/>
      <c r="R696" s="52"/>
      <c r="S696" s="52"/>
      <c r="T696" s="52"/>
    </row>
    <row r="697" spans="3:20" ht="14.25" customHeight="1" x14ac:dyDescent="0.25">
      <c r="C697" s="53"/>
      <c r="L697" s="66"/>
      <c r="M697" s="66"/>
      <c r="N697" s="66"/>
      <c r="O697" s="66"/>
      <c r="P697" s="66"/>
      <c r="Q697" s="52"/>
      <c r="R697" s="52"/>
      <c r="S697" s="52"/>
      <c r="T697" s="52"/>
    </row>
    <row r="698" spans="3:20" ht="14.25" customHeight="1" x14ac:dyDescent="0.25">
      <c r="C698" s="53"/>
      <c r="L698" s="66"/>
      <c r="M698" s="66"/>
      <c r="N698" s="66"/>
      <c r="O698" s="66"/>
      <c r="P698" s="66"/>
      <c r="Q698" s="52"/>
      <c r="R698" s="52"/>
      <c r="S698" s="52"/>
      <c r="T698" s="52"/>
    </row>
    <row r="699" spans="3:20" ht="14.25" customHeight="1" x14ac:dyDescent="0.25">
      <c r="C699" s="53"/>
      <c r="L699" s="66"/>
      <c r="M699" s="66"/>
      <c r="N699" s="66"/>
      <c r="O699" s="66"/>
      <c r="P699" s="66"/>
      <c r="Q699" s="52"/>
      <c r="R699" s="52"/>
      <c r="S699" s="52"/>
      <c r="T699" s="52"/>
    </row>
    <row r="700" spans="3:20" ht="14.25" customHeight="1" x14ac:dyDescent="0.25">
      <c r="C700" s="53"/>
      <c r="L700" s="66"/>
      <c r="M700" s="66"/>
      <c r="N700" s="66"/>
      <c r="O700" s="66"/>
      <c r="P700" s="66"/>
      <c r="Q700" s="52"/>
      <c r="R700" s="52"/>
      <c r="S700" s="52"/>
      <c r="T700" s="52"/>
    </row>
    <row r="701" spans="3:20" ht="14.25" customHeight="1" x14ac:dyDescent="0.25">
      <c r="C701" s="53"/>
      <c r="L701" s="66"/>
      <c r="M701" s="66"/>
      <c r="N701" s="66"/>
      <c r="O701" s="66"/>
      <c r="P701" s="66"/>
      <c r="Q701" s="52"/>
      <c r="R701" s="52"/>
      <c r="S701" s="52"/>
      <c r="T701" s="52"/>
    </row>
    <row r="702" spans="3:20" ht="14.25" customHeight="1" x14ac:dyDescent="0.25">
      <c r="C702" s="53"/>
      <c r="L702" s="66"/>
      <c r="M702" s="66"/>
      <c r="N702" s="66"/>
      <c r="O702" s="66"/>
      <c r="P702" s="66"/>
      <c r="Q702" s="52"/>
      <c r="R702" s="52"/>
      <c r="S702" s="52"/>
      <c r="T702" s="52"/>
    </row>
    <row r="703" spans="3:20" ht="14.25" customHeight="1" x14ac:dyDescent="0.25">
      <c r="C703" s="53"/>
      <c r="L703" s="66"/>
      <c r="M703" s="66"/>
      <c r="N703" s="66"/>
      <c r="O703" s="66"/>
      <c r="P703" s="66"/>
      <c r="Q703" s="52"/>
      <c r="R703" s="52"/>
      <c r="S703" s="52"/>
      <c r="T703" s="52"/>
    </row>
    <row r="704" spans="3:20" ht="14.25" customHeight="1" x14ac:dyDescent="0.25">
      <c r="C704" s="53"/>
      <c r="L704" s="66"/>
      <c r="M704" s="66"/>
      <c r="N704" s="66"/>
      <c r="O704" s="66"/>
      <c r="P704" s="66"/>
      <c r="Q704" s="52"/>
      <c r="R704" s="52"/>
      <c r="S704" s="52"/>
      <c r="T704" s="52"/>
    </row>
    <row r="705" spans="3:20" ht="14.25" customHeight="1" x14ac:dyDescent="0.25">
      <c r="C705" s="53"/>
      <c r="L705" s="66"/>
      <c r="M705" s="66"/>
      <c r="N705" s="66"/>
      <c r="O705" s="66"/>
      <c r="P705" s="66"/>
      <c r="Q705" s="52"/>
      <c r="R705" s="52"/>
      <c r="S705" s="52"/>
      <c r="T705" s="52"/>
    </row>
    <row r="706" spans="3:20" ht="14.25" customHeight="1" x14ac:dyDescent="0.25">
      <c r="C706" s="53"/>
      <c r="L706" s="66"/>
      <c r="M706" s="66"/>
      <c r="N706" s="66"/>
      <c r="O706" s="66"/>
      <c r="P706" s="66"/>
      <c r="Q706" s="52"/>
      <c r="R706" s="52"/>
      <c r="S706" s="52"/>
      <c r="T706" s="52"/>
    </row>
    <row r="707" spans="3:20" ht="14.25" customHeight="1" x14ac:dyDescent="0.25">
      <c r="C707" s="53"/>
      <c r="L707" s="66"/>
      <c r="M707" s="66"/>
      <c r="N707" s="66"/>
      <c r="O707" s="66"/>
      <c r="P707" s="66"/>
      <c r="Q707" s="52"/>
      <c r="R707" s="52"/>
      <c r="S707" s="52"/>
      <c r="T707" s="52"/>
    </row>
    <row r="708" spans="3:20" ht="14.25" customHeight="1" x14ac:dyDescent="0.25">
      <c r="C708" s="53"/>
      <c r="L708" s="66"/>
      <c r="M708" s="66"/>
      <c r="N708" s="66"/>
      <c r="O708" s="66"/>
      <c r="P708" s="66"/>
      <c r="Q708" s="52"/>
      <c r="R708" s="52"/>
      <c r="S708" s="52"/>
      <c r="T708" s="52"/>
    </row>
    <row r="709" spans="3:20" ht="14.25" customHeight="1" x14ac:dyDescent="0.25">
      <c r="C709" s="53"/>
      <c r="L709" s="66"/>
      <c r="M709" s="66"/>
      <c r="N709" s="66"/>
      <c r="O709" s="66"/>
      <c r="P709" s="66"/>
      <c r="Q709" s="52"/>
      <c r="R709" s="52"/>
      <c r="S709" s="52"/>
      <c r="T709" s="52"/>
    </row>
    <row r="710" spans="3:20" ht="14.25" customHeight="1" x14ac:dyDescent="0.25">
      <c r="C710" s="53"/>
      <c r="L710" s="66"/>
      <c r="M710" s="66"/>
      <c r="N710" s="66"/>
      <c r="O710" s="66"/>
      <c r="P710" s="66"/>
      <c r="Q710" s="52"/>
      <c r="R710" s="52"/>
      <c r="S710" s="52"/>
      <c r="T710" s="52"/>
    </row>
    <row r="711" spans="3:20" ht="14.25" customHeight="1" x14ac:dyDescent="0.25">
      <c r="C711" s="53"/>
      <c r="L711" s="66"/>
      <c r="M711" s="66"/>
      <c r="N711" s="66"/>
      <c r="O711" s="66"/>
      <c r="P711" s="66"/>
      <c r="Q711" s="52"/>
      <c r="R711" s="52"/>
      <c r="S711" s="52"/>
      <c r="T711" s="52"/>
    </row>
    <row r="712" spans="3:20" ht="14.25" customHeight="1" x14ac:dyDescent="0.25">
      <c r="C712" s="53"/>
      <c r="L712" s="66"/>
      <c r="M712" s="66"/>
      <c r="N712" s="66"/>
      <c r="O712" s="66"/>
      <c r="P712" s="66"/>
      <c r="Q712" s="52"/>
      <c r="R712" s="52"/>
      <c r="S712" s="52"/>
      <c r="T712" s="52"/>
    </row>
    <row r="713" spans="3:20" ht="14.25" customHeight="1" x14ac:dyDescent="0.25">
      <c r="C713" s="53"/>
      <c r="L713" s="66"/>
      <c r="M713" s="66"/>
      <c r="N713" s="66"/>
      <c r="O713" s="66"/>
      <c r="P713" s="66"/>
      <c r="Q713" s="52"/>
      <c r="R713" s="52"/>
      <c r="S713" s="52"/>
      <c r="T713" s="52"/>
    </row>
    <row r="714" spans="3:20" ht="14.25" customHeight="1" x14ac:dyDescent="0.25">
      <c r="C714" s="53"/>
      <c r="L714" s="66"/>
      <c r="M714" s="66"/>
      <c r="N714" s="66"/>
      <c r="O714" s="66"/>
      <c r="P714" s="66"/>
      <c r="Q714" s="52"/>
      <c r="R714" s="52"/>
      <c r="S714" s="52"/>
      <c r="T714" s="52"/>
    </row>
    <row r="715" spans="3:20" ht="14.25" customHeight="1" x14ac:dyDescent="0.25">
      <c r="C715" s="53"/>
      <c r="L715" s="66"/>
      <c r="M715" s="66"/>
      <c r="N715" s="66"/>
      <c r="O715" s="66"/>
      <c r="P715" s="66"/>
      <c r="Q715" s="52"/>
      <c r="R715" s="52"/>
      <c r="S715" s="52"/>
      <c r="T715" s="52"/>
    </row>
    <row r="716" spans="3:20" ht="14.25" customHeight="1" x14ac:dyDescent="0.25">
      <c r="C716" s="53"/>
      <c r="L716" s="66"/>
      <c r="M716" s="66"/>
      <c r="N716" s="66"/>
      <c r="O716" s="66"/>
      <c r="P716" s="66"/>
      <c r="Q716" s="52"/>
      <c r="R716" s="52"/>
      <c r="S716" s="52"/>
      <c r="T716" s="52"/>
    </row>
    <row r="717" spans="3:20" ht="14.25" customHeight="1" x14ac:dyDescent="0.25">
      <c r="C717" s="53"/>
      <c r="L717" s="66"/>
      <c r="M717" s="66"/>
      <c r="N717" s="66"/>
      <c r="O717" s="66"/>
      <c r="P717" s="66"/>
      <c r="Q717" s="52"/>
      <c r="R717" s="52"/>
      <c r="S717" s="52"/>
      <c r="T717" s="52"/>
    </row>
    <row r="718" spans="3:20" ht="14.25" customHeight="1" x14ac:dyDescent="0.25">
      <c r="C718" s="53"/>
      <c r="L718" s="66"/>
      <c r="M718" s="66"/>
      <c r="N718" s="66"/>
      <c r="O718" s="66"/>
      <c r="P718" s="66"/>
      <c r="Q718" s="52"/>
      <c r="R718" s="52"/>
      <c r="S718" s="52"/>
      <c r="T718" s="52"/>
    </row>
    <row r="719" spans="3:20" ht="14.25" customHeight="1" x14ac:dyDescent="0.25">
      <c r="C719" s="53"/>
      <c r="L719" s="66"/>
      <c r="M719" s="66"/>
      <c r="N719" s="66"/>
      <c r="O719" s="66"/>
      <c r="P719" s="66"/>
      <c r="Q719" s="52"/>
      <c r="R719" s="52"/>
      <c r="S719" s="52"/>
      <c r="T719" s="52"/>
    </row>
    <row r="720" spans="3:20" ht="14.25" customHeight="1" x14ac:dyDescent="0.25">
      <c r="C720" s="53"/>
      <c r="L720" s="66"/>
      <c r="M720" s="66"/>
      <c r="N720" s="66"/>
      <c r="O720" s="66"/>
      <c r="P720" s="66"/>
      <c r="Q720" s="52"/>
      <c r="R720" s="52"/>
      <c r="S720" s="52"/>
      <c r="T720" s="52"/>
    </row>
    <row r="721" spans="3:20" ht="14.25" customHeight="1" x14ac:dyDescent="0.25">
      <c r="C721" s="53"/>
      <c r="L721" s="66"/>
      <c r="M721" s="66"/>
      <c r="N721" s="66"/>
      <c r="O721" s="66"/>
      <c r="P721" s="66"/>
      <c r="Q721" s="52"/>
      <c r="R721" s="52"/>
      <c r="S721" s="52"/>
      <c r="T721" s="52"/>
    </row>
    <row r="722" spans="3:20" ht="14.25" customHeight="1" x14ac:dyDescent="0.25">
      <c r="C722" s="53"/>
      <c r="L722" s="66"/>
      <c r="M722" s="66"/>
      <c r="N722" s="66"/>
      <c r="O722" s="66"/>
      <c r="P722" s="66"/>
      <c r="Q722" s="52"/>
      <c r="R722" s="52"/>
      <c r="S722" s="52"/>
      <c r="T722" s="52"/>
    </row>
    <row r="723" spans="3:20" ht="14.25" customHeight="1" x14ac:dyDescent="0.25">
      <c r="C723" s="53"/>
      <c r="L723" s="66"/>
      <c r="M723" s="66"/>
      <c r="N723" s="66"/>
      <c r="O723" s="66"/>
      <c r="P723" s="66"/>
      <c r="Q723" s="52"/>
      <c r="R723" s="52"/>
      <c r="S723" s="52"/>
      <c r="T723" s="52"/>
    </row>
    <row r="724" spans="3:20" ht="14.25" customHeight="1" x14ac:dyDescent="0.25">
      <c r="C724" s="53"/>
      <c r="L724" s="66"/>
      <c r="M724" s="66"/>
      <c r="N724" s="66"/>
      <c r="O724" s="66"/>
      <c r="P724" s="66"/>
      <c r="Q724" s="52"/>
      <c r="R724" s="52"/>
      <c r="S724" s="52"/>
      <c r="T724" s="52"/>
    </row>
    <row r="725" spans="3:20" ht="14.25" customHeight="1" x14ac:dyDescent="0.25">
      <c r="C725" s="53"/>
      <c r="L725" s="66"/>
      <c r="M725" s="66"/>
      <c r="N725" s="66"/>
      <c r="O725" s="66"/>
      <c r="P725" s="66"/>
      <c r="Q725" s="52"/>
      <c r="R725" s="52"/>
      <c r="S725" s="52"/>
      <c r="T725" s="52"/>
    </row>
    <row r="726" spans="3:20" ht="14.25" customHeight="1" x14ac:dyDescent="0.25">
      <c r="C726" s="53"/>
      <c r="L726" s="66"/>
      <c r="M726" s="66"/>
      <c r="N726" s="66"/>
      <c r="O726" s="66"/>
      <c r="P726" s="66"/>
      <c r="Q726" s="52"/>
      <c r="R726" s="52"/>
      <c r="S726" s="52"/>
      <c r="T726" s="52"/>
    </row>
    <row r="727" spans="3:20" ht="14.25" customHeight="1" x14ac:dyDescent="0.25">
      <c r="C727" s="53"/>
      <c r="L727" s="66"/>
      <c r="M727" s="66"/>
      <c r="N727" s="66"/>
      <c r="O727" s="66"/>
      <c r="P727" s="66"/>
      <c r="Q727" s="52"/>
      <c r="R727" s="52"/>
      <c r="S727" s="52"/>
      <c r="T727" s="52"/>
    </row>
    <row r="728" spans="3:20" ht="14.25" customHeight="1" x14ac:dyDescent="0.25">
      <c r="C728" s="53"/>
      <c r="L728" s="66"/>
      <c r="M728" s="66"/>
      <c r="N728" s="66"/>
      <c r="O728" s="66"/>
      <c r="P728" s="66"/>
      <c r="Q728" s="52"/>
      <c r="R728" s="52"/>
      <c r="S728" s="52"/>
      <c r="T728" s="52"/>
    </row>
    <row r="729" spans="3:20" ht="14.25" customHeight="1" x14ac:dyDescent="0.25">
      <c r="C729" s="53"/>
      <c r="L729" s="66"/>
      <c r="M729" s="66"/>
      <c r="N729" s="66"/>
      <c r="O729" s="66"/>
      <c r="P729" s="66"/>
      <c r="Q729" s="52"/>
      <c r="R729" s="52"/>
      <c r="S729" s="52"/>
      <c r="T729" s="52"/>
    </row>
    <row r="730" spans="3:20" ht="14.25" customHeight="1" x14ac:dyDescent="0.25">
      <c r="C730" s="53"/>
      <c r="L730" s="66"/>
      <c r="M730" s="66"/>
      <c r="N730" s="66"/>
      <c r="O730" s="66"/>
      <c r="P730" s="66"/>
      <c r="Q730" s="52"/>
      <c r="R730" s="52"/>
      <c r="S730" s="52"/>
      <c r="T730" s="52"/>
    </row>
    <row r="731" spans="3:20" ht="14.25" customHeight="1" x14ac:dyDescent="0.25">
      <c r="C731" s="53"/>
      <c r="L731" s="66"/>
      <c r="M731" s="66"/>
      <c r="N731" s="66"/>
      <c r="O731" s="66"/>
      <c r="P731" s="66"/>
      <c r="Q731" s="52"/>
      <c r="R731" s="52"/>
      <c r="S731" s="52"/>
      <c r="T731" s="52"/>
    </row>
    <row r="732" spans="3:20" ht="14.25" customHeight="1" x14ac:dyDescent="0.25">
      <c r="C732" s="53"/>
      <c r="L732" s="66"/>
      <c r="M732" s="66"/>
      <c r="N732" s="66"/>
      <c r="O732" s="66"/>
      <c r="P732" s="66"/>
      <c r="Q732" s="52"/>
      <c r="R732" s="52"/>
      <c r="S732" s="52"/>
      <c r="T732" s="52"/>
    </row>
    <row r="733" spans="3:20" ht="14.25" customHeight="1" x14ac:dyDescent="0.25">
      <c r="C733" s="53"/>
      <c r="L733" s="66"/>
      <c r="M733" s="66"/>
      <c r="N733" s="66"/>
      <c r="O733" s="66"/>
      <c r="P733" s="66"/>
      <c r="Q733" s="52"/>
      <c r="R733" s="52"/>
      <c r="S733" s="52"/>
      <c r="T733" s="52"/>
    </row>
    <row r="734" spans="3:20" ht="14.25" customHeight="1" x14ac:dyDescent="0.25">
      <c r="C734" s="53"/>
      <c r="L734" s="66"/>
      <c r="M734" s="66"/>
      <c r="N734" s="66"/>
      <c r="O734" s="66"/>
      <c r="P734" s="66"/>
      <c r="Q734" s="52"/>
      <c r="R734" s="52"/>
      <c r="S734" s="52"/>
      <c r="T734" s="52"/>
    </row>
    <row r="735" spans="3:20" ht="14.25" customHeight="1" x14ac:dyDescent="0.25">
      <c r="C735" s="53"/>
      <c r="L735" s="66"/>
      <c r="M735" s="66"/>
      <c r="N735" s="66"/>
      <c r="O735" s="66"/>
      <c r="P735" s="66"/>
      <c r="Q735" s="52"/>
      <c r="R735" s="52"/>
      <c r="S735" s="52"/>
      <c r="T735" s="52"/>
    </row>
    <row r="736" spans="3:20" ht="14.25" customHeight="1" x14ac:dyDescent="0.25">
      <c r="C736" s="53"/>
      <c r="L736" s="66"/>
      <c r="M736" s="66"/>
      <c r="N736" s="66"/>
      <c r="O736" s="66"/>
      <c r="P736" s="66"/>
      <c r="Q736" s="52"/>
      <c r="R736" s="52"/>
      <c r="S736" s="52"/>
      <c r="T736" s="52"/>
    </row>
    <row r="737" spans="3:20" ht="14.25" customHeight="1" x14ac:dyDescent="0.25">
      <c r="C737" s="53"/>
      <c r="L737" s="66"/>
      <c r="M737" s="66"/>
      <c r="N737" s="66"/>
      <c r="O737" s="66"/>
      <c r="P737" s="66"/>
      <c r="Q737" s="52"/>
      <c r="R737" s="52"/>
      <c r="S737" s="52"/>
      <c r="T737" s="52"/>
    </row>
    <row r="738" spans="3:20" ht="14.25" customHeight="1" x14ac:dyDescent="0.25">
      <c r="C738" s="53"/>
      <c r="L738" s="66"/>
      <c r="M738" s="66"/>
      <c r="N738" s="66"/>
      <c r="O738" s="66"/>
      <c r="P738" s="66"/>
      <c r="Q738" s="52"/>
      <c r="R738" s="52"/>
      <c r="S738" s="52"/>
      <c r="T738" s="52"/>
    </row>
    <row r="739" spans="3:20" ht="14.25" customHeight="1" x14ac:dyDescent="0.25">
      <c r="C739" s="53"/>
      <c r="L739" s="66"/>
      <c r="M739" s="66"/>
      <c r="N739" s="66"/>
      <c r="O739" s="66"/>
      <c r="P739" s="66"/>
      <c r="Q739" s="52"/>
      <c r="R739" s="52"/>
      <c r="S739" s="52"/>
      <c r="T739" s="52"/>
    </row>
    <row r="740" spans="3:20" ht="14.25" customHeight="1" x14ac:dyDescent="0.25">
      <c r="C740" s="53"/>
      <c r="L740" s="66"/>
      <c r="M740" s="66"/>
      <c r="N740" s="66"/>
      <c r="O740" s="66"/>
      <c r="P740" s="66"/>
      <c r="Q740" s="52"/>
      <c r="R740" s="52"/>
      <c r="S740" s="52"/>
      <c r="T740" s="52"/>
    </row>
    <row r="741" spans="3:20" ht="14.25" customHeight="1" x14ac:dyDescent="0.25">
      <c r="C741" s="53"/>
      <c r="L741" s="66"/>
      <c r="M741" s="66"/>
      <c r="N741" s="66"/>
      <c r="O741" s="66"/>
      <c r="P741" s="66"/>
      <c r="Q741" s="52"/>
      <c r="R741" s="52"/>
      <c r="S741" s="52"/>
      <c r="T741" s="52"/>
    </row>
    <row r="742" spans="3:20" ht="14.25" customHeight="1" x14ac:dyDescent="0.25">
      <c r="C742" s="53"/>
      <c r="L742" s="66"/>
      <c r="M742" s="66"/>
      <c r="N742" s="66"/>
      <c r="O742" s="66"/>
      <c r="P742" s="66"/>
      <c r="Q742" s="52"/>
      <c r="R742" s="52"/>
      <c r="S742" s="52"/>
      <c r="T742" s="52"/>
    </row>
    <row r="743" spans="3:20" ht="14.25" customHeight="1" x14ac:dyDescent="0.25">
      <c r="C743" s="53"/>
      <c r="L743" s="66"/>
      <c r="M743" s="66"/>
      <c r="N743" s="66"/>
      <c r="O743" s="66"/>
      <c r="P743" s="66"/>
      <c r="Q743" s="52"/>
      <c r="R743" s="52"/>
      <c r="S743" s="52"/>
      <c r="T743" s="52"/>
    </row>
    <row r="744" spans="3:20" ht="14.25" customHeight="1" x14ac:dyDescent="0.25">
      <c r="C744" s="53"/>
      <c r="L744" s="66"/>
      <c r="M744" s="66"/>
      <c r="N744" s="66"/>
      <c r="O744" s="66"/>
      <c r="P744" s="66"/>
      <c r="Q744" s="52"/>
      <c r="R744" s="52"/>
      <c r="S744" s="52"/>
      <c r="T744" s="52"/>
    </row>
    <row r="745" spans="3:20" ht="14.25" customHeight="1" x14ac:dyDescent="0.25">
      <c r="C745" s="53"/>
      <c r="L745" s="66"/>
      <c r="M745" s="66"/>
      <c r="N745" s="66"/>
      <c r="O745" s="66"/>
      <c r="P745" s="66"/>
      <c r="Q745" s="52"/>
      <c r="R745" s="52"/>
      <c r="S745" s="52"/>
      <c r="T745" s="52"/>
    </row>
    <row r="746" spans="3:20" ht="14.25" customHeight="1" x14ac:dyDescent="0.25">
      <c r="C746" s="53"/>
      <c r="L746" s="66"/>
      <c r="M746" s="66"/>
      <c r="N746" s="66"/>
      <c r="O746" s="66"/>
      <c r="P746" s="66"/>
      <c r="Q746" s="52"/>
      <c r="R746" s="52"/>
      <c r="S746" s="52"/>
      <c r="T746" s="52"/>
    </row>
    <row r="747" spans="3:20" ht="14.25" customHeight="1" x14ac:dyDescent="0.25">
      <c r="C747" s="53"/>
      <c r="L747" s="66"/>
      <c r="M747" s="66"/>
      <c r="N747" s="66"/>
      <c r="O747" s="66"/>
      <c r="P747" s="66"/>
      <c r="Q747" s="52"/>
      <c r="R747" s="52"/>
      <c r="S747" s="52"/>
      <c r="T747" s="52"/>
    </row>
    <row r="748" spans="3:20" ht="14.25" customHeight="1" x14ac:dyDescent="0.25">
      <c r="C748" s="53"/>
      <c r="L748" s="66"/>
      <c r="M748" s="66"/>
      <c r="N748" s="66"/>
      <c r="O748" s="66"/>
      <c r="P748" s="66"/>
      <c r="Q748" s="52"/>
      <c r="R748" s="52"/>
      <c r="S748" s="52"/>
      <c r="T748" s="52"/>
    </row>
    <row r="749" spans="3:20" ht="14.25" customHeight="1" x14ac:dyDescent="0.25">
      <c r="C749" s="53"/>
      <c r="L749" s="66"/>
      <c r="M749" s="66"/>
      <c r="N749" s="66"/>
      <c r="O749" s="66"/>
      <c r="P749" s="66"/>
      <c r="Q749" s="52"/>
      <c r="R749" s="52"/>
      <c r="S749" s="52"/>
      <c r="T749" s="52"/>
    </row>
    <row r="750" spans="3:20" ht="14.25" customHeight="1" x14ac:dyDescent="0.25">
      <c r="C750" s="53"/>
      <c r="L750" s="66"/>
      <c r="M750" s="66"/>
      <c r="N750" s="66"/>
      <c r="O750" s="66"/>
      <c r="P750" s="66"/>
      <c r="Q750" s="52"/>
      <c r="R750" s="52"/>
      <c r="S750" s="52"/>
      <c r="T750" s="52"/>
    </row>
    <row r="751" spans="3:20" ht="14.25" customHeight="1" x14ac:dyDescent="0.25">
      <c r="C751" s="53"/>
      <c r="L751" s="66"/>
      <c r="M751" s="66"/>
      <c r="N751" s="66"/>
      <c r="O751" s="66"/>
      <c r="P751" s="66"/>
      <c r="Q751" s="52"/>
      <c r="R751" s="52"/>
      <c r="S751" s="52"/>
      <c r="T751" s="52"/>
    </row>
    <row r="752" spans="3:20" ht="14.25" customHeight="1" x14ac:dyDescent="0.25">
      <c r="C752" s="53"/>
      <c r="L752" s="66"/>
      <c r="M752" s="66"/>
      <c r="N752" s="66"/>
      <c r="O752" s="66"/>
      <c r="P752" s="66"/>
      <c r="Q752" s="52"/>
      <c r="R752" s="52"/>
      <c r="S752" s="52"/>
      <c r="T752" s="52"/>
    </row>
    <row r="753" spans="3:20" ht="14.25" customHeight="1" x14ac:dyDescent="0.25">
      <c r="C753" s="53"/>
      <c r="L753" s="66"/>
      <c r="M753" s="66"/>
      <c r="N753" s="66"/>
      <c r="O753" s="66"/>
      <c r="P753" s="66"/>
      <c r="Q753" s="52"/>
      <c r="R753" s="52"/>
      <c r="S753" s="52"/>
      <c r="T753" s="52"/>
    </row>
    <row r="754" spans="3:20" ht="14.25" customHeight="1" x14ac:dyDescent="0.25">
      <c r="C754" s="53"/>
      <c r="L754" s="66"/>
      <c r="M754" s="66"/>
      <c r="N754" s="66"/>
      <c r="O754" s="66"/>
      <c r="P754" s="66"/>
      <c r="Q754" s="52"/>
      <c r="R754" s="52"/>
      <c r="S754" s="52"/>
      <c r="T754" s="52"/>
    </row>
    <row r="755" spans="3:20" ht="14.25" customHeight="1" x14ac:dyDescent="0.25">
      <c r="C755" s="53"/>
      <c r="L755" s="66"/>
      <c r="M755" s="66"/>
      <c r="N755" s="66"/>
      <c r="O755" s="66"/>
      <c r="P755" s="66"/>
      <c r="Q755" s="52"/>
      <c r="R755" s="52"/>
      <c r="S755" s="52"/>
      <c r="T755" s="52"/>
    </row>
    <row r="756" spans="3:20" ht="14.25" customHeight="1" x14ac:dyDescent="0.25">
      <c r="C756" s="53"/>
      <c r="L756" s="66"/>
      <c r="M756" s="66"/>
      <c r="N756" s="66"/>
      <c r="O756" s="66"/>
      <c r="P756" s="66"/>
      <c r="Q756" s="52"/>
      <c r="R756" s="52"/>
      <c r="S756" s="52"/>
      <c r="T756" s="52"/>
    </row>
    <row r="757" spans="3:20" ht="14.25" customHeight="1" x14ac:dyDescent="0.25">
      <c r="C757" s="53"/>
      <c r="L757" s="66"/>
      <c r="M757" s="66"/>
      <c r="N757" s="66"/>
      <c r="O757" s="66"/>
      <c r="P757" s="66"/>
      <c r="Q757" s="52"/>
      <c r="R757" s="52"/>
      <c r="S757" s="52"/>
      <c r="T757" s="52"/>
    </row>
    <row r="758" spans="3:20" ht="14.25" customHeight="1" x14ac:dyDescent="0.25">
      <c r="C758" s="53"/>
      <c r="L758" s="66"/>
      <c r="M758" s="66"/>
      <c r="N758" s="66"/>
      <c r="O758" s="66"/>
      <c r="P758" s="66"/>
      <c r="Q758" s="52"/>
      <c r="R758" s="52"/>
      <c r="S758" s="52"/>
      <c r="T758" s="52"/>
    </row>
    <row r="759" spans="3:20" ht="14.25" customHeight="1" x14ac:dyDescent="0.25">
      <c r="C759" s="53"/>
      <c r="L759" s="66"/>
      <c r="M759" s="66"/>
      <c r="N759" s="66"/>
      <c r="O759" s="66"/>
      <c r="P759" s="66"/>
      <c r="Q759" s="52"/>
      <c r="R759" s="52"/>
      <c r="S759" s="52"/>
      <c r="T759" s="52"/>
    </row>
    <row r="760" spans="3:20" ht="14.25" customHeight="1" x14ac:dyDescent="0.25">
      <c r="C760" s="53"/>
      <c r="L760" s="66"/>
      <c r="M760" s="66"/>
      <c r="N760" s="66"/>
      <c r="O760" s="66"/>
      <c r="P760" s="66"/>
      <c r="Q760" s="52"/>
      <c r="R760" s="52"/>
      <c r="S760" s="52"/>
      <c r="T760" s="52"/>
    </row>
    <row r="761" spans="3:20" ht="14.25" customHeight="1" x14ac:dyDescent="0.25">
      <c r="C761" s="53"/>
      <c r="L761" s="66"/>
      <c r="M761" s="66"/>
      <c r="N761" s="66"/>
      <c r="O761" s="66"/>
      <c r="P761" s="66"/>
      <c r="Q761" s="52"/>
      <c r="R761" s="52"/>
      <c r="S761" s="52"/>
      <c r="T761" s="52"/>
    </row>
    <row r="762" spans="3:20" ht="14.25" customHeight="1" x14ac:dyDescent="0.25">
      <c r="C762" s="53"/>
      <c r="L762" s="66"/>
      <c r="M762" s="66"/>
      <c r="N762" s="66"/>
      <c r="O762" s="66"/>
      <c r="P762" s="66"/>
      <c r="Q762" s="52"/>
      <c r="R762" s="52"/>
      <c r="S762" s="52"/>
      <c r="T762" s="52"/>
    </row>
    <row r="763" spans="3:20" ht="14.25" customHeight="1" x14ac:dyDescent="0.25">
      <c r="C763" s="53"/>
      <c r="L763" s="66"/>
      <c r="M763" s="66"/>
      <c r="N763" s="66"/>
      <c r="O763" s="66"/>
      <c r="P763" s="66"/>
      <c r="Q763" s="52"/>
      <c r="R763" s="52"/>
      <c r="S763" s="52"/>
      <c r="T763" s="52"/>
    </row>
    <row r="764" spans="3:20" ht="14.25" customHeight="1" x14ac:dyDescent="0.25">
      <c r="C764" s="53"/>
      <c r="L764" s="66"/>
      <c r="M764" s="66"/>
      <c r="N764" s="66"/>
      <c r="O764" s="66"/>
      <c r="P764" s="66"/>
      <c r="Q764" s="52"/>
      <c r="R764" s="52"/>
      <c r="S764" s="52"/>
      <c r="T764" s="52"/>
    </row>
    <row r="765" spans="3:20" ht="14.25" customHeight="1" x14ac:dyDescent="0.25">
      <c r="C765" s="53"/>
      <c r="L765" s="66"/>
      <c r="M765" s="66"/>
      <c r="N765" s="66"/>
      <c r="O765" s="66"/>
      <c r="P765" s="66"/>
      <c r="Q765" s="52"/>
      <c r="R765" s="52"/>
      <c r="S765" s="52"/>
      <c r="T765" s="52"/>
    </row>
    <row r="766" spans="3:20" ht="14.25" customHeight="1" x14ac:dyDescent="0.25">
      <c r="C766" s="53"/>
      <c r="L766" s="66"/>
      <c r="M766" s="66"/>
      <c r="N766" s="66"/>
      <c r="O766" s="66"/>
      <c r="P766" s="66"/>
      <c r="Q766" s="52"/>
      <c r="R766" s="52"/>
      <c r="S766" s="52"/>
      <c r="T766" s="52"/>
    </row>
    <row r="767" spans="3:20" ht="14.25" customHeight="1" x14ac:dyDescent="0.25">
      <c r="C767" s="53"/>
      <c r="L767" s="66"/>
      <c r="M767" s="66"/>
      <c r="N767" s="66"/>
      <c r="O767" s="66"/>
      <c r="P767" s="66"/>
      <c r="Q767" s="52"/>
      <c r="R767" s="52"/>
      <c r="S767" s="52"/>
      <c r="T767" s="52"/>
    </row>
    <row r="768" spans="3:20" ht="14.25" customHeight="1" x14ac:dyDescent="0.25">
      <c r="C768" s="53"/>
      <c r="L768" s="66"/>
      <c r="M768" s="66"/>
      <c r="N768" s="66"/>
      <c r="O768" s="66"/>
      <c r="P768" s="66"/>
      <c r="Q768" s="52"/>
      <c r="R768" s="52"/>
      <c r="S768" s="52"/>
      <c r="T768" s="52"/>
    </row>
    <row r="769" spans="3:20" ht="14.25" customHeight="1" x14ac:dyDescent="0.25">
      <c r="C769" s="53"/>
      <c r="L769" s="66"/>
      <c r="M769" s="66"/>
      <c r="N769" s="66"/>
      <c r="O769" s="66"/>
      <c r="P769" s="66"/>
      <c r="Q769" s="52"/>
      <c r="R769" s="52"/>
      <c r="S769" s="52"/>
      <c r="T769" s="52"/>
    </row>
    <row r="770" spans="3:20" ht="14.25" customHeight="1" x14ac:dyDescent="0.25">
      <c r="C770" s="53"/>
      <c r="L770" s="66"/>
      <c r="M770" s="66"/>
      <c r="N770" s="66"/>
      <c r="O770" s="66"/>
      <c r="P770" s="66"/>
      <c r="Q770" s="52"/>
      <c r="R770" s="52"/>
      <c r="S770" s="52"/>
      <c r="T770" s="52"/>
    </row>
    <row r="771" spans="3:20" ht="14.25" customHeight="1" x14ac:dyDescent="0.25">
      <c r="C771" s="53"/>
      <c r="L771" s="66"/>
      <c r="M771" s="66"/>
      <c r="N771" s="66"/>
      <c r="O771" s="66"/>
      <c r="P771" s="66"/>
      <c r="Q771" s="52"/>
      <c r="R771" s="52"/>
      <c r="S771" s="52"/>
      <c r="T771" s="52"/>
    </row>
    <row r="772" spans="3:20" ht="14.25" customHeight="1" x14ac:dyDescent="0.25">
      <c r="C772" s="53"/>
      <c r="L772" s="66"/>
      <c r="M772" s="66"/>
      <c r="N772" s="66"/>
      <c r="O772" s="66"/>
      <c r="P772" s="66"/>
      <c r="Q772" s="52"/>
      <c r="R772" s="52"/>
      <c r="S772" s="52"/>
      <c r="T772" s="52"/>
    </row>
    <row r="773" spans="3:20" ht="14.25" customHeight="1" x14ac:dyDescent="0.25">
      <c r="C773" s="53"/>
      <c r="L773" s="66"/>
      <c r="M773" s="66"/>
      <c r="N773" s="66"/>
      <c r="O773" s="66"/>
      <c r="P773" s="66"/>
      <c r="Q773" s="52"/>
      <c r="R773" s="52"/>
      <c r="S773" s="52"/>
      <c r="T773" s="52"/>
    </row>
    <row r="774" spans="3:20" ht="14.25" customHeight="1" x14ac:dyDescent="0.25">
      <c r="C774" s="53"/>
      <c r="L774" s="66"/>
      <c r="M774" s="66"/>
      <c r="N774" s="66"/>
      <c r="O774" s="66"/>
      <c r="P774" s="66"/>
      <c r="Q774" s="52"/>
      <c r="R774" s="52"/>
      <c r="S774" s="52"/>
      <c r="T774" s="52"/>
    </row>
    <row r="775" spans="3:20" ht="14.25" customHeight="1" x14ac:dyDescent="0.25">
      <c r="C775" s="53"/>
      <c r="L775" s="66"/>
      <c r="M775" s="66"/>
      <c r="N775" s="66"/>
      <c r="O775" s="66"/>
      <c r="P775" s="66"/>
      <c r="Q775" s="52"/>
      <c r="R775" s="52"/>
      <c r="S775" s="52"/>
      <c r="T775" s="52"/>
    </row>
    <row r="776" spans="3:20" ht="14.25" customHeight="1" x14ac:dyDescent="0.25">
      <c r="C776" s="53"/>
      <c r="L776" s="66"/>
      <c r="M776" s="66"/>
      <c r="N776" s="66"/>
      <c r="O776" s="66"/>
      <c r="P776" s="66"/>
      <c r="Q776" s="52"/>
      <c r="R776" s="52"/>
      <c r="S776" s="52"/>
      <c r="T776" s="52"/>
    </row>
    <row r="777" spans="3:20" ht="14.25" customHeight="1" x14ac:dyDescent="0.25">
      <c r="C777" s="53"/>
      <c r="L777" s="66"/>
      <c r="M777" s="66"/>
      <c r="N777" s="66"/>
      <c r="O777" s="66"/>
      <c r="P777" s="66"/>
      <c r="Q777" s="52"/>
      <c r="R777" s="52"/>
      <c r="S777" s="52"/>
      <c r="T777" s="52"/>
    </row>
    <row r="778" spans="3:20" ht="14.25" customHeight="1" x14ac:dyDescent="0.25">
      <c r="C778" s="53"/>
      <c r="L778" s="66"/>
      <c r="M778" s="66"/>
      <c r="N778" s="66"/>
      <c r="O778" s="66"/>
      <c r="P778" s="66"/>
      <c r="Q778" s="52"/>
      <c r="R778" s="52"/>
      <c r="S778" s="52"/>
      <c r="T778" s="52"/>
    </row>
    <row r="779" spans="3:20" ht="14.25" customHeight="1" x14ac:dyDescent="0.25">
      <c r="C779" s="53"/>
      <c r="L779" s="66"/>
      <c r="M779" s="66"/>
      <c r="N779" s="66"/>
      <c r="O779" s="66"/>
      <c r="P779" s="66"/>
      <c r="Q779" s="52"/>
      <c r="R779" s="52"/>
      <c r="S779" s="52"/>
      <c r="T779" s="52"/>
    </row>
    <row r="780" spans="3:20" ht="14.25" customHeight="1" x14ac:dyDescent="0.25">
      <c r="C780" s="53"/>
      <c r="L780" s="66"/>
      <c r="M780" s="66"/>
      <c r="N780" s="66"/>
      <c r="O780" s="66"/>
      <c r="P780" s="66"/>
      <c r="Q780" s="52"/>
      <c r="R780" s="52"/>
      <c r="S780" s="52"/>
      <c r="T780" s="52"/>
    </row>
    <row r="781" spans="3:20" ht="14.25" customHeight="1" x14ac:dyDescent="0.25">
      <c r="C781" s="53"/>
      <c r="L781" s="66"/>
      <c r="M781" s="66"/>
      <c r="N781" s="66"/>
      <c r="O781" s="66"/>
      <c r="P781" s="66"/>
      <c r="Q781" s="52"/>
      <c r="R781" s="52"/>
      <c r="S781" s="52"/>
      <c r="T781" s="52"/>
    </row>
    <row r="782" spans="3:20" ht="14.25" customHeight="1" x14ac:dyDescent="0.25">
      <c r="C782" s="53"/>
      <c r="L782" s="66"/>
      <c r="M782" s="66"/>
      <c r="N782" s="66"/>
      <c r="O782" s="66"/>
      <c r="P782" s="66"/>
      <c r="Q782" s="52"/>
      <c r="R782" s="52"/>
      <c r="S782" s="52"/>
      <c r="T782" s="52"/>
    </row>
    <row r="783" spans="3:20" ht="14.25" customHeight="1" x14ac:dyDescent="0.25">
      <c r="C783" s="53"/>
      <c r="L783" s="66"/>
      <c r="M783" s="66"/>
      <c r="N783" s="66"/>
      <c r="O783" s="66"/>
      <c r="P783" s="66"/>
      <c r="Q783" s="52"/>
      <c r="R783" s="52"/>
      <c r="S783" s="52"/>
      <c r="T783" s="52"/>
    </row>
    <row r="784" spans="3:20" ht="14.25" customHeight="1" x14ac:dyDescent="0.25">
      <c r="C784" s="53"/>
      <c r="L784" s="66"/>
      <c r="M784" s="66"/>
      <c r="N784" s="66"/>
      <c r="O784" s="66"/>
      <c r="P784" s="66"/>
      <c r="Q784" s="52"/>
      <c r="R784" s="52"/>
      <c r="S784" s="52"/>
      <c r="T784" s="52"/>
    </row>
    <row r="785" spans="3:20" ht="14.25" customHeight="1" x14ac:dyDescent="0.25">
      <c r="C785" s="53"/>
      <c r="L785" s="66"/>
      <c r="M785" s="66"/>
      <c r="N785" s="66"/>
      <c r="O785" s="66"/>
      <c r="P785" s="66"/>
      <c r="Q785" s="52"/>
      <c r="R785" s="52"/>
      <c r="S785" s="52"/>
      <c r="T785" s="52"/>
    </row>
    <row r="786" spans="3:20" ht="14.25" customHeight="1" x14ac:dyDescent="0.25">
      <c r="C786" s="53"/>
      <c r="L786" s="66"/>
      <c r="M786" s="66"/>
      <c r="N786" s="66"/>
      <c r="O786" s="66"/>
      <c r="P786" s="66"/>
      <c r="Q786" s="52"/>
      <c r="R786" s="52"/>
      <c r="S786" s="52"/>
      <c r="T786" s="52"/>
    </row>
    <row r="787" spans="3:20" ht="14.25" customHeight="1" x14ac:dyDescent="0.25">
      <c r="C787" s="53"/>
      <c r="L787" s="66"/>
      <c r="M787" s="66"/>
      <c r="N787" s="66"/>
      <c r="O787" s="66"/>
      <c r="P787" s="66"/>
      <c r="Q787" s="52"/>
      <c r="R787" s="52"/>
      <c r="S787" s="52"/>
      <c r="T787" s="52"/>
    </row>
    <row r="788" spans="3:20" ht="14.25" customHeight="1" x14ac:dyDescent="0.25">
      <c r="C788" s="53"/>
      <c r="L788" s="66"/>
      <c r="M788" s="66"/>
      <c r="N788" s="66"/>
      <c r="O788" s="66"/>
      <c r="P788" s="66"/>
      <c r="Q788" s="52"/>
      <c r="R788" s="52"/>
      <c r="S788" s="52"/>
      <c r="T788" s="52"/>
    </row>
    <row r="789" spans="3:20" ht="14.25" customHeight="1" x14ac:dyDescent="0.25">
      <c r="C789" s="53"/>
      <c r="L789" s="66"/>
      <c r="M789" s="66"/>
      <c r="N789" s="66"/>
      <c r="O789" s="66"/>
      <c r="P789" s="66"/>
      <c r="Q789" s="52"/>
      <c r="R789" s="52"/>
      <c r="S789" s="52"/>
      <c r="T789" s="52"/>
    </row>
    <row r="790" spans="3:20" ht="14.25" customHeight="1" x14ac:dyDescent="0.25">
      <c r="C790" s="53"/>
      <c r="L790" s="66"/>
      <c r="M790" s="66"/>
      <c r="N790" s="66"/>
      <c r="O790" s="66"/>
      <c r="P790" s="66"/>
      <c r="Q790" s="52"/>
      <c r="R790" s="52"/>
      <c r="S790" s="52"/>
      <c r="T790" s="52"/>
    </row>
    <row r="791" spans="3:20" ht="14.25" customHeight="1" x14ac:dyDescent="0.25">
      <c r="C791" s="53"/>
      <c r="L791" s="66"/>
      <c r="M791" s="66"/>
      <c r="N791" s="66"/>
      <c r="O791" s="66"/>
      <c r="P791" s="66"/>
      <c r="Q791" s="52"/>
      <c r="R791" s="52"/>
      <c r="S791" s="52"/>
      <c r="T791" s="52"/>
    </row>
    <row r="792" spans="3:20" ht="14.25" customHeight="1" x14ac:dyDescent="0.25">
      <c r="C792" s="53"/>
      <c r="L792" s="66"/>
      <c r="M792" s="66"/>
      <c r="N792" s="66"/>
      <c r="O792" s="66"/>
      <c r="P792" s="66"/>
      <c r="Q792" s="52"/>
      <c r="R792" s="52"/>
      <c r="S792" s="52"/>
      <c r="T792" s="52"/>
    </row>
    <row r="793" spans="3:20" ht="14.25" customHeight="1" x14ac:dyDescent="0.25">
      <c r="C793" s="53"/>
      <c r="L793" s="66"/>
      <c r="M793" s="66"/>
      <c r="N793" s="66"/>
      <c r="O793" s="66"/>
      <c r="P793" s="66"/>
      <c r="Q793" s="52"/>
      <c r="R793" s="52"/>
      <c r="S793" s="52"/>
      <c r="T793" s="52"/>
    </row>
    <row r="794" spans="3:20" ht="14.25" customHeight="1" x14ac:dyDescent="0.25">
      <c r="C794" s="53"/>
      <c r="L794" s="66"/>
      <c r="M794" s="66"/>
      <c r="N794" s="66"/>
      <c r="O794" s="66"/>
      <c r="P794" s="66"/>
      <c r="Q794" s="52"/>
      <c r="R794" s="52"/>
      <c r="S794" s="52"/>
      <c r="T794" s="52"/>
    </row>
    <row r="795" spans="3:20" ht="14.25" customHeight="1" x14ac:dyDescent="0.25">
      <c r="C795" s="53"/>
      <c r="L795" s="66"/>
      <c r="M795" s="66"/>
      <c r="N795" s="66"/>
      <c r="O795" s="66"/>
      <c r="P795" s="66"/>
      <c r="Q795" s="52"/>
      <c r="R795" s="52"/>
      <c r="S795" s="52"/>
      <c r="T795" s="52"/>
    </row>
    <row r="796" spans="3:20" ht="14.25" customHeight="1" x14ac:dyDescent="0.25">
      <c r="C796" s="53"/>
      <c r="L796" s="66"/>
      <c r="M796" s="66"/>
      <c r="N796" s="66"/>
      <c r="O796" s="66"/>
      <c r="P796" s="66"/>
      <c r="Q796" s="52"/>
      <c r="R796" s="52"/>
      <c r="S796" s="52"/>
      <c r="T796" s="52"/>
    </row>
    <row r="797" spans="3:20" ht="14.25" customHeight="1" x14ac:dyDescent="0.25">
      <c r="C797" s="53"/>
      <c r="L797" s="66"/>
      <c r="M797" s="66"/>
      <c r="N797" s="66"/>
      <c r="O797" s="66"/>
      <c r="P797" s="66"/>
      <c r="Q797" s="52"/>
      <c r="R797" s="52"/>
      <c r="S797" s="52"/>
      <c r="T797" s="52"/>
    </row>
    <row r="798" spans="3:20" ht="14.25" customHeight="1" x14ac:dyDescent="0.25">
      <c r="C798" s="53"/>
      <c r="L798" s="66"/>
      <c r="M798" s="66"/>
      <c r="N798" s="66"/>
      <c r="O798" s="66"/>
      <c r="P798" s="66"/>
      <c r="Q798" s="52"/>
      <c r="R798" s="52"/>
      <c r="S798" s="52"/>
      <c r="T798" s="52"/>
    </row>
    <row r="799" spans="3:20" ht="14.25" customHeight="1" x14ac:dyDescent="0.25">
      <c r="C799" s="53"/>
      <c r="L799" s="66"/>
      <c r="M799" s="66"/>
      <c r="N799" s="66"/>
      <c r="O799" s="66"/>
      <c r="P799" s="66"/>
      <c r="Q799" s="52"/>
      <c r="R799" s="52"/>
      <c r="S799" s="52"/>
      <c r="T799" s="52"/>
    </row>
    <row r="800" spans="3:20" ht="14.25" customHeight="1" x14ac:dyDescent="0.25">
      <c r="C800" s="53"/>
      <c r="L800" s="66"/>
      <c r="M800" s="66"/>
      <c r="N800" s="66"/>
      <c r="O800" s="66"/>
      <c r="P800" s="66"/>
      <c r="Q800" s="52"/>
      <c r="R800" s="52"/>
      <c r="S800" s="52"/>
      <c r="T800" s="52"/>
    </row>
    <row r="801" spans="3:20" ht="14.25" customHeight="1" x14ac:dyDescent="0.25">
      <c r="C801" s="53"/>
      <c r="L801" s="66"/>
      <c r="M801" s="66"/>
      <c r="N801" s="66"/>
      <c r="O801" s="66"/>
      <c r="P801" s="66"/>
      <c r="Q801" s="52"/>
      <c r="R801" s="52"/>
      <c r="S801" s="52"/>
      <c r="T801" s="52"/>
    </row>
    <row r="802" spans="3:20" ht="14.25" customHeight="1" x14ac:dyDescent="0.25">
      <c r="C802" s="53"/>
      <c r="L802" s="66"/>
      <c r="M802" s="66"/>
      <c r="N802" s="66"/>
      <c r="O802" s="66"/>
      <c r="P802" s="66"/>
      <c r="Q802" s="52"/>
      <c r="R802" s="52"/>
      <c r="S802" s="52"/>
      <c r="T802" s="52"/>
    </row>
    <row r="803" spans="3:20" ht="14.25" customHeight="1" x14ac:dyDescent="0.25">
      <c r="C803" s="53"/>
      <c r="L803" s="66"/>
      <c r="M803" s="66"/>
      <c r="N803" s="66"/>
      <c r="O803" s="66"/>
      <c r="P803" s="66"/>
      <c r="Q803" s="52"/>
      <c r="R803" s="52"/>
      <c r="S803" s="52"/>
      <c r="T803" s="52"/>
    </row>
    <row r="804" spans="3:20" ht="14.25" customHeight="1" x14ac:dyDescent="0.25">
      <c r="C804" s="53"/>
      <c r="L804" s="66"/>
      <c r="M804" s="66"/>
      <c r="N804" s="66"/>
      <c r="O804" s="66"/>
      <c r="P804" s="66"/>
      <c r="Q804" s="52"/>
      <c r="R804" s="52"/>
      <c r="S804" s="52"/>
      <c r="T804" s="52"/>
    </row>
    <row r="805" spans="3:20" ht="14.25" customHeight="1" x14ac:dyDescent="0.25">
      <c r="C805" s="53"/>
      <c r="L805" s="66"/>
      <c r="M805" s="66"/>
      <c r="N805" s="66"/>
      <c r="O805" s="66"/>
      <c r="P805" s="66"/>
      <c r="Q805" s="52"/>
      <c r="R805" s="52"/>
      <c r="S805" s="52"/>
      <c r="T805" s="52"/>
    </row>
    <row r="806" spans="3:20" ht="14.25" customHeight="1" x14ac:dyDescent="0.25">
      <c r="C806" s="53"/>
      <c r="L806" s="66"/>
      <c r="M806" s="66"/>
      <c r="N806" s="66"/>
      <c r="O806" s="66"/>
      <c r="P806" s="66"/>
      <c r="Q806" s="52"/>
      <c r="R806" s="52"/>
      <c r="S806" s="52"/>
      <c r="T806" s="52"/>
    </row>
    <row r="807" spans="3:20" ht="14.25" customHeight="1" x14ac:dyDescent="0.25">
      <c r="C807" s="53"/>
      <c r="L807" s="66"/>
      <c r="M807" s="66"/>
      <c r="N807" s="66"/>
      <c r="O807" s="66"/>
      <c r="P807" s="66"/>
      <c r="Q807" s="52"/>
      <c r="R807" s="52"/>
      <c r="S807" s="52"/>
      <c r="T807" s="52"/>
    </row>
    <row r="808" spans="3:20" ht="14.25" customHeight="1" x14ac:dyDescent="0.25">
      <c r="C808" s="53"/>
      <c r="L808" s="66"/>
      <c r="M808" s="66"/>
      <c r="N808" s="66"/>
      <c r="O808" s="66"/>
      <c r="P808" s="66"/>
      <c r="Q808" s="52"/>
      <c r="R808" s="52"/>
      <c r="S808" s="52"/>
      <c r="T808" s="52"/>
    </row>
    <row r="809" spans="3:20" ht="14.25" customHeight="1" x14ac:dyDescent="0.25">
      <c r="C809" s="53"/>
      <c r="L809" s="66"/>
      <c r="M809" s="66"/>
      <c r="N809" s="66"/>
      <c r="O809" s="66"/>
      <c r="P809" s="66"/>
      <c r="Q809" s="52"/>
      <c r="R809" s="52"/>
      <c r="S809" s="52"/>
      <c r="T809" s="52"/>
    </row>
    <row r="810" spans="3:20" ht="14.25" customHeight="1" x14ac:dyDescent="0.25">
      <c r="C810" s="53"/>
      <c r="L810" s="66"/>
      <c r="M810" s="66"/>
      <c r="N810" s="66"/>
      <c r="O810" s="66"/>
      <c r="P810" s="66"/>
      <c r="Q810" s="52"/>
      <c r="R810" s="52"/>
      <c r="S810" s="52"/>
      <c r="T810" s="52"/>
    </row>
    <row r="811" spans="3:20" ht="14.25" customHeight="1" x14ac:dyDescent="0.25">
      <c r="C811" s="53"/>
      <c r="L811" s="66"/>
      <c r="M811" s="66"/>
      <c r="N811" s="66"/>
      <c r="O811" s="66"/>
      <c r="P811" s="66"/>
      <c r="Q811" s="52"/>
      <c r="R811" s="52"/>
      <c r="S811" s="52"/>
      <c r="T811" s="52"/>
    </row>
    <row r="812" spans="3:20" ht="14.25" customHeight="1" x14ac:dyDescent="0.25">
      <c r="C812" s="53"/>
      <c r="L812" s="66"/>
      <c r="M812" s="66"/>
      <c r="N812" s="66"/>
      <c r="O812" s="66"/>
      <c r="P812" s="66"/>
      <c r="Q812" s="52"/>
      <c r="R812" s="52"/>
      <c r="S812" s="52"/>
      <c r="T812" s="52"/>
    </row>
    <row r="813" spans="3:20" ht="14.25" customHeight="1" x14ac:dyDescent="0.25">
      <c r="C813" s="53"/>
      <c r="L813" s="66"/>
      <c r="M813" s="66"/>
      <c r="N813" s="66"/>
      <c r="O813" s="66"/>
      <c r="P813" s="66"/>
      <c r="Q813" s="52"/>
      <c r="R813" s="52"/>
      <c r="S813" s="52"/>
      <c r="T813" s="52"/>
    </row>
    <row r="814" spans="3:20" ht="14.25" customHeight="1" x14ac:dyDescent="0.25">
      <c r="C814" s="53"/>
      <c r="L814" s="66"/>
      <c r="M814" s="66"/>
      <c r="N814" s="66"/>
      <c r="O814" s="66"/>
      <c r="P814" s="66"/>
      <c r="Q814" s="52"/>
      <c r="R814" s="52"/>
      <c r="S814" s="52"/>
      <c r="T814" s="52"/>
    </row>
    <row r="815" spans="3:20" ht="14.25" customHeight="1" x14ac:dyDescent="0.25">
      <c r="C815" s="53"/>
      <c r="L815" s="66"/>
      <c r="M815" s="66"/>
      <c r="N815" s="66"/>
      <c r="O815" s="66"/>
      <c r="P815" s="66"/>
      <c r="Q815" s="52"/>
      <c r="R815" s="52"/>
      <c r="S815" s="52"/>
      <c r="T815" s="52"/>
    </row>
    <row r="816" spans="3:20" ht="14.25" customHeight="1" x14ac:dyDescent="0.25">
      <c r="C816" s="53"/>
      <c r="L816" s="66"/>
      <c r="M816" s="66"/>
      <c r="N816" s="66"/>
      <c r="O816" s="66"/>
      <c r="P816" s="66"/>
      <c r="Q816" s="52"/>
      <c r="R816" s="52"/>
      <c r="S816" s="52"/>
      <c r="T816" s="52"/>
    </row>
    <row r="817" spans="3:20" ht="14.25" customHeight="1" x14ac:dyDescent="0.25">
      <c r="C817" s="53"/>
      <c r="L817" s="66"/>
      <c r="M817" s="66"/>
      <c r="N817" s="66"/>
      <c r="O817" s="66"/>
      <c r="P817" s="66"/>
      <c r="Q817" s="52"/>
      <c r="R817" s="52"/>
      <c r="S817" s="52"/>
      <c r="T817" s="52"/>
    </row>
    <row r="818" spans="3:20" ht="14.25" customHeight="1" x14ac:dyDescent="0.25">
      <c r="C818" s="53"/>
      <c r="L818" s="66"/>
      <c r="M818" s="66"/>
      <c r="N818" s="66"/>
      <c r="O818" s="66"/>
      <c r="P818" s="66"/>
      <c r="Q818" s="52"/>
      <c r="R818" s="52"/>
      <c r="S818" s="52"/>
      <c r="T818" s="52"/>
    </row>
    <row r="819" spans="3:20" ht="14.25" customHeight="1" x14ac:dyDescent="0.25">
      <c r="C819" s="53"/>
      <c r="L819" s="66"/>
      <c r="M819" s="66"/>
      <c r="N819" s="66"/>
      <c r="O819" s="66"/>
      <c r="P819" s="66"/>
      <c r="Q819" s="52"/>
      <c r="R819" s="52"/>
      <c r="S819" s="52"/>
      <c r="T819" s="52"/>
    </row>
    <row r="820" spans="3:20" ht="14.25" customHeight="1" x14ac:dyDescent="0.25">
      <c r="C820" s="53"/>
      <c r="L820" s="66"/>
      <c r="M820" s="66"/>
      <c r="N820" s="66"/>
      <c r="O820" s="66"/>
      <c r="P820" s="66"/>
      <c r="Q820" s="52"/>
      <c r="R820" s="52"/>
      <c r="S820" s="52"/>
      <c r="T820" s="52"/>
    </row>
    <row r="821" spans="3:20" ht="14.25" customHeight="1" x14ac:dyDescent="0.25">
      <c r="C821" s="53"/>
      <c r="L821" s="66"/>
      <c r="M821" s="66"/>
      <c r="N821" s="66"/>
      <c r="O821" s="66"/>
      <c r="P821" s="66"/>
      <c r="Q821" s="52"/>
      <c r="R821" s="52"/>
      <c r="S821" s="52"/>
      <c r="T821" s="52"/>
    </row>
    <row r="822" spans="3:20" ht="14.25" customHeight="1" x14ac:dyDescent="0.25">
      <c r="C822" s="53"/>
      <c r="L822" s="66"/>
      <c r="M822" s="66"/>
      <c r="N822" s="66"/>
      <c r="O822" s="66"/>
      <c r="P822" s="66"/>
      <c r="Q822" s="52"/>
      <c r="R822" s="52"/>
      <c r="S822" s="52"/>
      <c r="T822" s="52"/>
    </row>
    <row r="823" spans="3:20" ht="14.25" customHeight="1" x14ac:dyDescent="0.25">
      <c r="C823" s="53"/>
      <c r="L823" s="66"/>
      <c r="M823" s="66"/>
      <c r="N823" s="66"/>
      <c r="O823" s="66"/>
      <c r="P823" s="66"/>
      <c r="Q823" s="52"/>
      <c r="R823" s="52"/>
      <c r="S823" s="52"/>
      <c r="T823" s="52"/>
    </row>
    <row r="824" spans="3:20" ht="14.25" customHeight="1" x14ac:dyDescent="0.25">
      <c r="C824" s="53"/>
      <c r="L824" s="66"/>
      <c r="M824" s="66"/>
      <c r="N824" s="66"/>
      <c r="O824" s="66"/>
      <c r="P824" s="66"/>
      <c r="Q824" s="52"/>
      <c r="R824" s="52"/>
      <c r="S824" s="52"/>
      <c r="T824" s="52"/>
    </row>
    <row r="825" spans="3:20" ht="14.25" customHeight="1" x14ac:dyDescent="0.25">
      <c r="C825" s="53"/>
      <c r="L825" s="66"/>
      <c r="M825" s="66"/>
      <c r="N825" s="66"/>
      <c r="O825" s="66"/>
      <c r="P825" s="66"/>
      <c r="Q825" s="52"/>
      <c r="R825" s="52"/>
      <c r="S825" s="52"/>
      <c r="T825" s="52"/>
    </row>
    <row r="826" spans="3:20" ht="14.25" customHeight="1" x14ac:dyDescent="0.25">
      <c r="C826" s="53"/>
      <c r="L826" s="66"/>
      <c r="M826" s="66"/>
      <c r="N826" s="66"/>
      <c r="O826" s="66"/>
      <c r="P826" s="66"/>
      <c r="Q826" s="52"/>
      <c r="R826" s="52"/>
      <c r="S826" s="52"/>
      <c r="T826" s="52"/>
    </row>
    <row r="827" spans="3:20" ht="14.25" customHeight="1" x14ac:dyDescent="0.25">
      <c r="C827" s="53"/>
      <c r="L827" s="66"/>
      <c r="M827" s="66"/>
      <c r="N827" s="66"/>
      <c r="O827" s="66"/>
      <c r="P827" s="66"/>
      <c r="Q827" s="52"/>
      <c r="R827" s="52"/>
      <c r="S827" s="52"/>
      <c r="T827" s="52"/>
    </row>
    <row r="828" spans="3:20" ht="14.25" customHeight="1" x14ac:dyDescent="0.25">
      <c r="C828" s="53"/>
      <c r="L828" s="66"/>
      <c r="M828" s="66"/>
      <c r="N828" s="66"/>
      <c r="O828" s="66"/>
      <c r="P828" s="66"/>
      <c r="Q828" s="52"/>
      <c r="R828" s="52"/>
      <c r="S828" s="52"/>
      <c r="T828" s="52"/>
    </row>
    <row r="829" spans="3:20" ht="14.25" customHeight="1" x14ac:dyDescent="0.25">
      <c r="C829" s="53"/>
      <c r="L829" s="66"/>
      <c r="M829" s="66"/>
      <c r="N829" s="66"/>
      <c r="O829" s="66"/>
      <c r="P829" s="66"/>
      <c r="Q829" s="52"/>
      <c r="R829" s="52"/>
      <c r="S829" s="52"/>
      <c r="T829" s="52"/>
    </row>
    <row r="830" spans="3:20" ht="14.25" customHeight="1" x14ac:dyDescent="0.25">
      <c r="C830" s="53"/>
      <c r="L830" s="66"/>
      <c r="M830" s="66"/>
      <c r="N830" s="66"/>
      <c r="O830" s="66"/>
      <c r="P830" s="66"/>
      <c r="Q830" s="52"/>
      <c r="R830" s="52"/>
      <c r="S830" s="52"/>
      <c r="T830" s="52"/>
    </row>
    <row r="831" spans="3:20" ht="14.25" customHeight="1" x14ac:dyDescent="0.25">
      <c r="C831" s="53"/>
      <c r="L831" s="66"/>
      <c r="M831" s="66"/>
      <c r="N831" s="66"/>
      <c r="O831" s="66"/>
      <c r="P831" s="66"/>
      <c r="Q831" s="52"/>
      <c r="R831" s="52"/>
      <c r="S831" s="52"/>
      <c r="T831" s="52"/>
    </row>
    <row r="832" spans="3:20" ht="14.25" customHeight="1" x14ac:dyDescent="0.25">
      <c r="C832" s="53"/>
      <c r="L832" s="66"/>
      <c r="M832" s="66"/>
      <c r="N832" s="66"/>
      <c r="O832" s="66"/>
      <c r="P832" s="66"/>
      <c r="Q832" s="52"/>
      <c r="R832" s="52"/>
      <c r="S832" s="52"/>
      <c r="T832" s="52"/>
    </row>
    <row r="833" spans="3:20" ht="14.25" customHeight="1" x14ac:dyDescent="0.25">
      <c r="C833" s="53"/>
      <c r="L833" s="66"/>
      <c r="M833" s="66"/>
      <c r="N833" s="66"/>
      <c r="O833" s="66"/>
      <c r="P833" s="66"/>
      <c r="Q833" s="52"/>
      <c r="R833" s="52"/>
      <c r="S833" s="52"/>
      <c r="T833" s="52"/>
    </row>
    <row r="834" spans="3:20" ht="14.25" customHeight="1" x14ac:dyDescent="0.25">
      <c r="C834" s="53"/>
      <c r="L834" s="66"/>
      <c r="M834" s="66"/>
      <c r="N834" s="66"/>
      <c r="O834" s="66"/>
      <c r="P834" s="66"/>
      <c r="Q834" s="52"/>
      <c r="R834" s="52"/>
      <c r="S834" s="52"/>
      <c r="T834" s="52"/>
    </row>
    <row r="835" spans="3:20" ht="14.25" customHeight="1" x14ac:dyDescent="0.25">
      <c r="C835" s="53"/>
      <c r="L835" s="66"/>
      <c r="M835" s="66"/>
      <c r="N835" s="66"/>
      <c r="O835" s="66"/>
      <c r="P835" s="66"/>
      <c r="Q835" s="52"/>
      <c r="R835" s="52"/>
      <c r="S835" s="52"/>
      <c r="T835" s="52"/>
    </row>
    <row r="836" spans="3:20" ht="14.25" customHeight="1" x14ac:dyDescent="0.25">
      <c r="C836" s="53"/>
      <c r="L836" s="66"/>
      <c r="M836" s="66"/>
      <c r="N836" s="66"/>
      <c r="O836" s="66"/>
      <c r="P836" s="66"/>
      <c r="Q836" s="52"/>
      <c r="R836" s="52"/>
      <c r="S836" s="52"/>
      <c r="T836" s="52"/>
    </row>
    <row r="837" spans="3:20" ht="14.25" customHeight="1" x14ac:dyDescent="0.25">
      <c r="C837" s="53"/>
      <c r="L837" s="66"/>
      <c r="M837" s="66"/>
      <c r="N837" s="66"/>
      <c r="O837" s="66"/>
      <c r="P837" s="66"/>
      <c r="Q837" s="52"/>
      <c r="R837" s="52"/>
      <c r="S837" s="52"/>
      <c r="T837" s="52"/>
    </row>
    <row r="838" spans="3:20" ht="14.25" customHeight="1" x14ac:dyDescent="0.25">
      <c r="C838" s="53"/>
      <c r="L838" s="66"/>
      <c r="M838" s="66"/>
      <c r="N838" s="66"/>
      <c r="O838" s="66"/>
      <c r="P838" s="66"/>
      <c r="Q838" s="52"/>
      <c r="R838" s="52"/>
      <c r="S838" s="52"/>
      <c r="T838" s="52"/>
    </row>
    <row r="839" spans="3:20" ht="14.25" customHeight="1" x14ac:dyDescent="0.25">
      <c r="C839" s="53"/>
      <c r="L839" s="66"/>
      <c r="M839" s="66"/>
      <c r="N839" s="66"/>
      <c r="O839" s="66"/>
      <c r="P839" s="66"/>
      <c r="Q839" s="52"/>
      <c r="R839" s="52"/>
      <c r="S839" s="52"/>
      <c r="T839" s="52"/>
    </row>
    <row r="840" spans="3:20" ht="14.25" customHeight="1" x14ac:dyDescent="0.25">
      <c r="C840" s="53"/>
      <c r="L840" s="66"/>
      <c r="M840" s="66"/>
      <c r="N840" s="66"/>
      <c r="O840" s="66"/>
      <c r="P840" s="66"/>
      <c r="Q840" s="52"/>
      <c r="R840" s="52"/>
      <c r="S840" s="52"/>
      <c r="T840" s="52"/>
    </row>
    <row r="841" spans="3:20" ht="14.25" customHeight="1" x14ac:dyDescent="0.25">
      <c r="C841" s="53"/>
      <c r="L841" s="66"/>
      <c r="M841" s="66"/>
      <c r="N841" s="66"/>
      <c r="O841" s="66"/>
      <c r="P841" s="66"/>
      <c r="Q841" s="52"/>
      <c r="R841" s="52"/>
      <c r="S841" s="52"/>
      <c r="T841" s="52"/>
    </row>
    <row r="842" spans="3:20" ht="14.25" customHeight="1" x14ac:dyDescent="0.25">
      <c r="C842" s="53"/>
      <c r="L842" s="66"/>
      <c r="M842" s="66"/>
      <c r="N842" s="66"/>
      <c r="O842" s="66"/>
      <c r="P842" s="66"/>
      <c r="Q842" s="52"/>
      <c r="R842" s="52"/>
      <c r="S842" s="52"/>
      <c r="T842" s="52"/>
    </row>
    <row r="843" spans="3:20" ht="14.25" customHeight="1" x14ac:dyDescent="0.25">
      <c r="C843" s="53"/>
      <c r="L843" s="66"/>
      <c r="M843" s="66"/>
      <c r="N843" s="66"/>
      <c r="O843" s="66"/>
      <c r="P843" s="66"/>
      <c r="Q843" s="52"/>
      <c r="R843" s="52"/>
      <c r="S843" s="52"/>
      <c r="T843" s="52"/>
    </row>
    <row r="844" spans="3:20" ht="14.25" customHeight="1" x14ac:dyDescent="0.25">
      <c r="C844" s="53"/>
      <c r="L844" s="66"/>
      <c r="M844" s="66"/>
      <c r="N844" s="66"/>
      <c r="O844" s="66"/>
      <c r="P844" s="66"/>
      <c r="Q844" s="52"/>
      <c r="R844" s="52"/>
      <c r="S844" s="52"/>
      <c r="T844" s="52"/>
    </row>
    <row r="845" spans="3:20" ht="14.25" customHeight="1" x14ac:dyDescent="0.25">
      <c r="C845" s="53"/>
      <c r="L845" s="66"/>
      <c r="M845" s="66"/>
      <c r="N845" s="66"/>
      <c r="O845" s="66"/>
      <c r="P845" s="66"/>
      <c r="Q845" s="52"/>
      <c r="R845" s="52"/>
      <c r="S845" s="52"/>
      <c r="T845" s="52"/>
    </row>
    <row r="846" spans="3:20" ht="14.25" customHeight="1" x14ac:dyDescent="0.25">
      <c r="C846" s="53"/>
      <c r="L846" s="66"/>
      <c r="M846" s="66"/>
      <c r="N846" s="66"/>
      <c r="O846" s="66"/>
      <c r="P846" s="66"/>
      <c r="Q846" s="52"/>
      <c r="R846" s="52"/>
      <c r="S846" s="52"/>
      <c r="T846" s="52"/>
    </row>
    <row r="847" spans="3:20" ht="14.25" customHeight="1" x14ac:dyDescent="0.25">
      <c r="C847" s="53"/>
      <c r="L847" s="66"/>
      <c r="M847" s="66"/>
      <c r="N847" s="66"/>
      <c r="O847" s="66"/>
      <c r="P847" s="66"/>
      <c r="Q847" s="52"/>
      <c r="R847" s="52"/>
      <c r="S847" s="52"/>
      <c r="T847" s="52"/>
    </row>
    <row r="848" spans="3:20" ht="14.25" customHeight="1" x14ac:dyDescent="0.25">
      <c r="C848" s="53"/>
      <c r="L848" s="66"/>
      <c r="M848" s="66"/>
      <c r="N848" s="66"/>
      <c r="O848" s="66"/>
      <c r="P848" s="66"/>
      <c r="Q848" s="52"/>
      <c r="R848" s="52"/>
      <c r="S848" s="52"/>
      <c r="T848" s="52"/>
    </row>
    <row r="849" spans="3:20" ht="14.25" customHeight="1" x14ac:dyDescent="0.25">
      <c r="C849" s="53"/>
      <c r="L849" s="66"/>
      <c r="M849" s="66"/>
      <c r="N849" s="66"/>
      <c r="O849" s="66"/>
      <c r="P849" s="66"/>
      <c r="Q849" s="52"/>
      <c r="R849" s="52"/>
      <c r="S849" s="52"/>
      <c r="T849" s="52"/>
    </row>
    <row r="850" spans="3:20" ht="14.25" customHeight="1" x14ac:dyDescent="0.25">
      <c r="C850" s="53"/>
      <c r="L850" s="66"/>
      <c r="M850" s="66"/>
      <c r="N850" s="66"/>
      <c r="O850" s="66"/>
      <c r="P850" s="66"/>
      <c r="Q850" s="52"/>
      <c r="R850" s="52"/>
      <c r="S850" s="52"/>
      <c r="T850" s="52"/>
    </row>
    <row r="851" spans="3:20" ht="14.25" customHeight="1" x14ac:dyDescent="0.25">
      <c r="C851" s="53"/>
      <c r="L851" s="66"/>
      <c r="M851" s="66"/>
      <c r="N851" s="66"/>
      <c r="O851" s="66"/>
      <c r="P851" s="66"/>
      <c r="Q851" s="52"/>
      <c r="R851" s="52"/>
      <c r="S851" s="52"/>
      <c r="T851" s="52"/>
    </row>
    <row r="852" spans="3:20" ht="14.25" customHeight="1" x14ac:dyDescent="0.25">
      <c r="C852" s="53"/>
      <c r="L852" s="66"/>
      <c r="M852" s="66"/>
      <c r="N852" s="66"/>
      <c r="O852" s="66"/>
      <c r="P852" s="66"/>
      <c r="Q852" s="52"/>
      <c r="R852" s="52"/>
      <c r="S852" s="52"/>
      <c r="T852" s="52"/>
    </row>
    <row r="853" spans="3:20" ht="14.25" customHeight="1" x14ac:dyDescent="0.25">
      <c r="C853" s="53"/>
      <c r="L853" s="66"/>
      <c r="M853" s="66"/>
      <c r="N853" s="66"/>
      <c r="O853" s="66"/>
      <c r="P853" s="66"/>
      <c r="Q853" s="52"/>
      <c r="R853" s="52"/>
      <c r="S853" s="52"/>
      <c r="T853" s="52"/>
    </row>
    <row r="854" spans="3:20" ht="14.25" customHeight="1" x14ac:dyDescent="0.25">
      <c r="C854" s="53"/>
      <c r="L854" s="66"/>
      <c r="M854" s="66"/>
      <c r="N854" s="66"/>
      <c r="O854" s="66"/>
      <c r="P854" s="66"/>
      <c r="Q854" s="52"/>
      <c r="R854" s="52"/>
      <c r="S854" s="52"/>
      <c r="T854" s="52"/>
    </row>
    <row r="855" spans="3:20" ht="14.25" customHeight="1" x14ac:dyDescent="0.25">
      <c r="C855" s="53"/>
      <c r="L855" s="66"/>
      <c r="M855" s="66"/>
      <c r="N855" s="66"/>
      <c r="O855" s="66"/>
      <c r="P855" s="66"/>
      <c r="Q855" s="52"/>
      <c r="R855" s="52"/>
      <c r="S855" s="52"/>
      <c r="T855" s="52"/>
    </row>
    <row r="856" spans="3:20" ht="14.25" customHeight="1" x14ac:dyDescent="0.25">
      <c r="C856" s="53"/>
      <c r="L856" s="66"/>
      <c r="M856" s="66"/>
      <c r="N856" s="66"/>
      <c r="O856" s="66"/>
      <c r="P856" s="66"/>
      <c r="Q856" s="52"/>
      <c r="R856" s="52"/>
      <c r="S856" s="52"/>
      <c r="T856" s="52"/>
    </row>
    <row r="857" spans="3:20" ht="14.25" customHeight="1" x14ac:dyDescent="0.25">
      <c r="C857" s="53"/>
      <c r="L857" s="66"/>
      <c r="M857" s="66"/>
      <c r="N857" s="66"/>
      <c r="O857" s="66"/>
      <c r="P857" s="66"/>
      <c r="Q857" s="52"/>
      <c r="R857" s="52"/>
      <c r="S857" s="52"/>
      <c r="T857" s="52"/>
    </row>
    <row r="858" spans="3:20" ht="14.25" customHeight="1" x14ac:dyDescent="0.25">
      <c r="C858" s="53"/>
      <c r="L858" s="66"/>
      <c r="M858" s="66"/>
      <c r="N858" s="66"/>
      <c r="O858" s="66"/>
      <c r="P858" s="66"/>
      <c r="Q858" s="52"/>
      <c r="R858" s="52"/>
      <c r="S858" s="52"/>
      <c r="T858" s="52"/>
    </row>
    <row r="859" spans="3:20" ht="14.25" customHeight="1" x14ac:dyDescent="0.25">
      <c r="C859" s="53"/>
      <c r="L859" s="66"/>
      <c r="M859" s="66"/>
      <c r="N859" s="66"/>
      <c r="O859" s="66"/>
      <c r="P859" s="66"/>
      <c r="Q859" s="52"/>
      <c r="R859" s="52"/>
      <c r="S859" s="52"/>
      <c r="T859" s="52"/>
    </row>
    <row r="860" spans="3:20" ht="14.25" customHeight="1" x14ac:dyDescent="0.25">
      <c r="C860" s="53"/>
      <c r="L860" s="66"/>
      <c r="M860" s="66"/>
      <c r="N860" s="66"/>
      <c r="O860" s="66"/>
      <c r="P860" s="66"/>
      <c r="Q860" s="52"/>
      <c r="R860" s="52"/>
      <c r="S860" s="52"/>
      <c r="T860" s="52"/>
    </row>
    <row r="861" spans="3:20" ht="14.25" customHeight="1" x14ac:dyDescent="0.25">
      <c r="C861" s="53"/>
      <c r="L861" s="66"/>
      <c r="M861" s="66"/>
      <c r="N861" s="66"/>
      <c r="O861" s="66"/>
      <c r="P861" s="66"/>
      <c r="Q861" s="52"/>
      <c r="R861" s="52"/>
      <c r="S861" s="52"/>
      <c r="T861" s="52"/>
    </row>
    <row r="862" spans="3:20" ht="14.25" customHeight="1" x14ac:dyDescent="0.25">
      <c r="C862" s="53"/>
      <c r="L862" s="66"/>
      <c r="M862" s="66"/>
      <c r="N862" s="66"/>
      <c r="O862" s="66"/>
      <c r="P862" s="66"/>
      <c r="Q862" s="52"/>
      <c r="R862" s="52"/>
      <c r="S862" s="52"/>
      <c r="T862" s="52"/>
    </row>
    <row r="863" spans="3:20" ht="14.25" customHeight="1" x14ac:dyDescent="0.25">
      <c r="C863" s="53"/>
      <c r="L863" s="66"/>
      <c r="M863" s="66"/>
      <c r="N863" s="66"/>
      <c r="O863" s="66"/>
      <c r="P863" s="66"/>
      <c r="Q863" s="52"/>
      <c r="R863" s="52"/>
      <c r="S863" s="52"/>
      <c r="T863" s="52"/>
    </row>
    <row r="864" spans="3:20" ht="14.25" customHeight="1" x14ac:dyDescent="0.25">
      <c r="C864" s="53"/>
      <c r="L864" s="66"/>
      <c r="M864" s="66"/>
      <c r="N864" s="66"/>
      <c r="O864" s="66"/>
      <c r="P864" s="66"/>
      <c r="Q864" s="52"/>
      <c r="R864" s="52"/>
      <c r="S864" s="52"/>
      <c r="T864" s="52"/>
    </row>
    <row r="865" spans="3:20" ht="14.25" customHeight="1" x14ac:dyDescent="0.25">
      <c r="C865" s="53"/>
      <c r="L865" s="66"/>
      <c r="M865" s="66"/>
      <c r="N865" s="66"/>
      <c r="O865" s="66"/>
      <c r="P865" s="66"/>
      <c r="Q865" s="52"/>
      <c r="R865" s="52"/>
      <c r="S865" s="52"/>
      <c r="T865" s="52"/>
    </row>
    <row r="866" spans="3:20" ht="14.25" customHeight="1" x14ac:dyDescent="0.25">
      <c r="C866" s="53"/>
      <c r="L866" s="66"/>
      <c r="M866" s="66"/>
      <c r="N866" s="66"/>
      <c r="O866" s="66"/>
      <c r="P866" s="66"/>
      <c r="Q866" s="52"/>
      <c r="R866" s="52"/>
      <c r="S866" s="52"/>
      <c r="T866" s="52"/>
    </row>
    <row r="867" spans="3:20" ht="14.25" customHeight="1" x14ac:dyDescent="0.25">
      <c r="C867" s="53"/>
      <c r="L867" s="66"/>
      <c r="M867" s="66"/>
      <c r="N867" s="66"/>
      <c r="O867" s="66"/>
      <c r="P867" s="66"/>
      <c r="Q867" s="52"/>
      <c r="R867" s="52"/>
      <c r="S867" s="52"/>
      <c r="T867" s="52"/>
    </row>
    <row r="868" spans="3:20" ht="14.25" customHeight="1" x14ac:dyDescent="0.25">
      <c r="C868" s="53"/>
      <c r="L868" s="66"/>
      <c r="M868" s="66"/>
      <c r="N868" s="66"/>
      <c r="O868" s="66"/>
      <c r="P868" s="66"/>
      <c r="Q868" s="52"/>
      <c r="R868" s="52"/>
      <c r="S868" s="52"/>
      <c r="T868" s="52"/>
    </row>
    <row r="869" spans="3:20" ht="14.25" customHeight="1" x14ac:dyDescent="0.25">
      <c r="C869" s="53"/>
      <c r="L869" s="66"/>
      <c r="M869" s="66"/>
      <c r="N869" s="66"/>
      <c r="O869" s="66"/>
      <c r="P869" s="66"/>
      <c r="Q869" s="52"/>
      <c r="R869" s="52"/>
      <c r="S869" s="52"/>
      <c r="T869" s="52"/>
    </row>
    <row r="870" spans="3:20" ht="14.25" customHeight="1" x14ac:dyDescent="0.25">
      <c r="C870" s="53"/>
      <c r="L870" s="66"/>
      <c r="M870" s="66"/>
      <c r="N870" s="66"/>
      <c r="O870" s="66"/>
      <c r="P870" s="66"/>
      <c r="Q870" s="52"/>
      <c r="R870" s="52"/>
      <c r="S870" s="52"/>
      <c r="T870" s="52"/>
    </row>
    <row r="871" spans="3:20" ht="14.25" customHeight="1" x14ac:dyDescent="0.25">
      <c r="C871" s="53"/>
      <c r="L871" s="66"/>
      <c r="M871" s="66"/>
      <c r="N871" s="66"/>
      <c r="O871" s="66"/>
      <c r="P871" s="66"/>
      <c r="Q871" s="52"/>
      <c r="R871" s="52"/>
      <c r="S871" s="52"/>
      <c r="T871" s="52"/>
    </row>
    <row r="872" spans="3:20" ht="14.25" customHeight="1" x14ac:dyDescent="0.25">
      <c r="C872" s="53"/>
      <c r="L872" s="66"/>
      <c r="M872" s="66"/>
      <c r="N872" s="66"/>
      <c r="O872" s="66"/>
      <c r="P872" s="66"/>
      <c r="Q872" s="52"/>
      <c r="R872" s="52"/>
      <c r="S872" s="52"/>
      <c r="T872" s="52"/>
    </row>
    <row r="873" spans="3:20" ht="14.25" customHeight="1" x14ac:dyDescent="0.25">
      <c r="C873" s="53"/>
      <c r="L873" s="66"/>
      <c r="M873" s="66"/>
      <c r="N873" s="66"/>
      <c r="O873" s="66"/>
      <c r="P873" s="66"/>
      <c r="Q873" s="52"/>
      <c r="R873" s="52"/>
      <c r="S873" s="52"/>
      <c r="T873" s="52"/>
    </row>
    <row r="874" spans="3:20" ht="14.25" customHeight="1" x14ac:dyDescent="0.25">
      <c r="C874" s="53"/>
      <c r="L874" s="66"/>
      <c r="M874" s="66"/>
      <c r="N874" s="66"/>
      <c r="O874" s="66"/>
      <c r="P874" s="66"/>
      <c r="Q874" s="52"/>
      <c r="R874" s="52"/>
      <c r="S874" s="52"/>
      <c r="T874" s="52"/>
    </row>
    <row r="875" spans="3:20" ht="14.25" customHeight="1" x14ac:dyDescent="0.25">
      <c r="C875" s="53"/>
      <c r="L875" s="66"/>
      <c r="M875" s="66"/>
      <c r="N875" s="66"/>
      <c r="O875" s="66"/>
      <c r="P875" s="66"/>
      <c r="Q875" s="52"/>
      <c r="R875" s="52"/>
      <c r="S875" s="52"/>
      <c r="T875" s="52"/>
    </row>
    <row r="876" spans="3:20" ht="14.25" customHeight="1" x14ac:dyDescent="0.25">
      <c r="C876" s="53"/>
      <c r="L876" s="66"/>
      <c r="M876" s="66"/>
      <c r="N876" s="66"/>
      <c r="O876" s="66"/>
      <c r="P876" s="66"/>
      <c r="Q876" s="52"/>
      <c r="R876" s="52"/>
      <c r="S876" s="52"/>
      <c r="T876" s="52"/>
    </row>
    <row r="877" spans="3:20" ht="14.25" customHeight="1" x14ac:dyDescent="0.25">
      <c r="C877" s="53"/>
      <c r="L877" s="66"/>
      <c r="M877" s="66"/>
      <c r="N877" s="66"/>
      <c r="O877" s="66"/>
      <c r="P877" s="66"/>
      <c r="Q877" s="52"/>
      <c r="R877" s="52"/>
      <c r="S877" s="52"/>
      <c r="T877" s="52"/>
    </row>
    <row r="878" spans="3:20" ht="14.25" customHeight="1" x14ac:dyDescent="0.25">
      <c r="C878" s="53"/>
      <c r="L878" s="66"/>
      <c r="M878" s="66"/>
      <c r="N878" s="66"/>
      <c r="O878" s="66"/>
      <c r="P878" s="66"/>
      <c r="Q878" s="52"/>
      <c r="R878" s="52"/>
      <c r="S878" s="52"/>
      <c r="T878" s="52"/>
    </row>
    <row r="879" spans="3:20" ht="14.25" customHeight="1" x14ac:dyDescent="0.25">
      <c r="C879" s="53"/>
      <c r="L879" s="66"/>
      <c r="M879" s="66"/>
      <c r="N879" s="66"/>
      <c r="O879" s="66"/>
      <c r="P879" s="66"/>
      <c r="Q879" s="52"/>
      <c r="R879" s="52"/>
      <c r="S879" s="52"/>
      <c r="T879" s="52"/>
    </row>
    <row r="880" spans="3:20" ht="14.25" customHeight="1" x14ac:dyDescent="0.25">
      <c r="C880" s="53"/>
      <c r="L880" s="66"/>
      <c r="M880" s="66"/>
      <c r="N880" s="66"/>
      <c r="O880" s="66"/>
      <c r="P880" s="66"/>
      <c r="Q880" s="52"/>
      <c r="R880" s="52"/>
      <c r="S880" s="52"/>
      <c r="T880" s="52"/>
    </row>
    <row r="881" spans="3:20" ht="14.25" customHeight="1" x14ac:dyDescent="0.25">
      <c r="C881" s="53"/>
      <c r="L881" s="66"/>
      <c r="M881" s="66"/>
      <c r="N881" s="66"/>
      <c r="O881" s="66"/>
      <c r="P881" s="66"/>
      <c r="Q881" s="52"/>
      <c r="R881" s="52"/>
      <c r="S881" s="52"/>
      <c r="T881" s="52"/>
    </row>
    <row r="882" spans="3:20" ht="14.25" customHeight="1" x14ac:dyDescent="0.25">
      <c r="C882" s="53"/>
      <c r="L882" s="66"/>
      <c r="M882" s="66"/>
      <c r="N882" s="66"/>
      <c r="O882" s="66"/>
      <c r="P882" s="66"/>
      <c r="Q882" s="52"/>
      <c r="R882" s="52"/>
      <c r="S882" s="52"/>
      <c r="T882" s="52"/>
    </row>
    <row r="883" spans="3:20" ht="14.25" customHeight="1" x14ac:dyDescent="0.25">
      <c r="C883" s="53"/>
      <c r="L883" s="66"/>
      <c r="M883" s="66"/>
      <c r="N883" s="66"/>
      <c r="O883" s="66"/>
      <c r="P883" s="66"/>
      <c r="Q883" s="52"/>
      <c r="R883" s="52"/>
      <c r="S883" s="52"/>
      <c r="T883" s="52"/>
    </row>
    <row r="884" spans="3:20" ht="14.25" customHeight="1" x14ac:dyDescent="0.25">
      <c r="C884" s="53"/>
      <c r="L884" s="66"/>
      <c r="M884" s="66"/>
      <c r="N884" s="66"/>
      <c r="O884" s="66"/>
      <c r="P884" s="66"/>
      <c r="Q884" s="52"/>
      <c r="R884" s="52"/>
      <c r="S884" s="52"/>
      <c r="T884" s="52"/>
    </row>
    <row r="885" spans="3:20" ht="14.25" customHeight="1" x14ac:dyDescent="0.25">
      <c r="C885" s="53"/>
      <c r="L885" s="66"/>
      <c r="M885" s="66"/>
      <c r="N885" s="66"/>
      <c r="O885" s="66"/>
      <c r="P885" s="66"/>
      <c r="Q885" s="52"/>
      <c r="R885" s="52"/>
      <c r="S885" s="52"/>
      <c r="T885" s="52"/>
    </row>
    <row r="886" spans="3:20" ht="14.25" customHeight="1" x14ac:dyDescent="0.25">
      <c r="C886" s="53"/>
      <c r="L886" s="66"/>
      <c r="M886" s="66"/>
      <c r="N886" s="66"/>
      <c r="O886" s="66"/>
      <c r="P886" s="66"/>
      <c r="Q886" s="52"/>
      <c r="R886" s="52"/>
      <c r="S886" s="52"/>
      <c r="T886" s="52"/>
    </row>
    <row r="887" spans="3:20" ht="14.25" customHeight="1" x14ac:dyDescent="0.25">
      <c r="C887" s="53"/>
      <c r="L887" s="66"/>
      <c r="M887" s="66"/>
      <c r="N887" s="66"/>
      <c r="O887" s="66"/>
      <c r="P887" s="66"/>
      <c r="Q887" s="52"/>
      <c r="R887" s="52"/>
      <c r="S887" s="52"/>
      <c r="T887" s="52"/>
    </row>
    <row r="888" spans="3:20" ht="14.25" customHeight="1" x14ac:dyDescent="0.25">
      <c r="C888" s="53"/>
      <c r="L888" s="66"/>
      <c r="M888" s="66"/>
      <c r="N888" s="66"/>
      <c r="O888" s="66"/>
      <c r="P888" s="66"/>
      <c r="Q888" s="52"/>
      <c r="R888" s="52"/>
      <c r="S888" s="52"/>
      <c r="T888" s="52"/>
    </row>
    <row r="889" spans="3:20" ht="14.25" customHeight="1" x14ac:dyDescent="0.25">
      <c r="C889" s="53"/>
      <c r="L889" s="66"/>
      <c r="M889" s="66"/>
      <c r="N889" s="66"/>
      <c r="O889" s="66"/>
      <c r="P889" s="66"/>
      <c r="Q889" s="52"/>
      <c r="R889" s="52"/>
      <c r="S889" s="52"/>
      <c r="T889" s="52"/>
    </row>
    <row r="890" spans="3:20" ht="14.25" customHeight="1" x14ac:dyDescent="0.25">
      <c r="C890" s="53"/>
      <c r="L890" s="66"/>
      <c r="M890" s="66"/>
      <c r="N890" s="66"/>
      <c r="O890" s="66"/>
      <c r="P890" s="66"/>
      <c r="Q890" s="52"/>
      <c r="R890" s="52"/>
      <c r="S890" s="52"/>
      <c r="T890" s="52"/>
    </row>
    <row r="891" spans="3:20" ht="14.25" customHeight="1" x14ac:dyDescent="0.25">
      <c r="C891" s="53"/>
      <c r="L891" s="66"/>
      <c r="M891" s="66"/>
      <c r="N891" s="66"/>
      <c r="O891" s="66"/>
      <c r="P891" s="66"/>
      <c r="Q891" s="52"/>
      <c r="R891" s="52"/>
      <c r="S891" s="52"/>
      <c r="T891" s="52"/>
    </row>
    <row r="892" spans="3:20" ht="14.25" customHeight="1" x14ac:dyDescent="0.25">
      <c r="C892" s="53"/>
      <c r="L892" s="66"/>
      <c r="M892" s="66"/>
      <c r="N892" s="66"/>
      <c r="O892" s="66"/>
      <c r="P892" s="66"/>
      <c r="Q892" s="52"/>
      <c r="R892" s="52"/>
      <c r="S892" s="52"/>
      <c r="T892" s="52"/>
    </row>
    <row r="893" spans="3:20" ht="14.25" customHeight="1" x14ac:dyDescent="0.25">
      <c r="C893" s="53"/>
      <c r="L893" s="66"/>
      <c r="M893" s="66"/>
      <c r="N893" s="66"/>
      <c r="O893" s="66"/>
      <c r="P893" s="66"/>
      <c r="Q893" s="52"/>
      <c r="R893" s="52"/>
      <c r="S893" s="52"/>
      <c r="T893" s="52"/>
    </row>
    <row r="894" spans="3:20" ht="14.25" customHeight="1" x14ac:dyDescent="0.25">
      <c r="C894" s="53"/>
      <c r="L894" s="66"/>
      <c r="M894" s="66"/>
      <c r="N894" s="66"/>
      <c r="O894" s="66"/>
      <c r="P894" s="66"/>
      <c r="Q894" s="52"/>
      <c r="R894" s="52"/>
      <c r="S894" s="52"/>
      <c r="T894" s="52"/>
    </row>
    <row r="895" spans="3:20" ht="14.25" customHeight="1" x14ac:dyDescent="0.25">
      <c r="C895" s="53"/>
      <c r="L895" s="66"/>
      <c r="M895" s="66"/>
      <c r="N895" s="66"/>
      <c r="O895" s="66"/>
      <c r="P895" s="66"/>
      <c r="Q895" s="52"/>
      <c r="R895" s="52"/>
      <c r="S895" s="52"/>
      <c r="T895" s="52"/>
    </row>
    <row r="896" spans="3:20" ht="14.25" customHeight="1" x14ac:dyDescent="0.25">
      <c r="C896" s="53"/>
      <c r="L896" s="66"/>
      <c r="M896" s="66"/>
      <c r="N896" s="66"/>
      <c r="O896" s="66"/>
      <c r="P896" s="66"/>
      <c r="Q896" s="52"/>
      <c r="R896" s="52"/>
      <c r="S896" s="52"/>
      <c r="T896" s="52"/>
    </row>
    <row r="897" spans="3:20" ht="14.25" customHeight="1" x14ac:dyDescent="0.25">
      <c r="C897" s="53"/>
      <c r="L897" s="66"/>
      <c r="M897" s="66"/>
      <c r="N897" s="66"/>
      <c r="O897" s="66"/>
      <c r="P897" s="66"/>
      <c r="Q897" s="52"/>
      <c r="R897" s="52"/>
      <c r="S897" s="52"/>
      <c r="T897" s="52"/>
    </row>
    <row r="898" spans="3:20" ht="14.25" customHeight="1" x14ac:dyDescent="0.25">
      <c r="C898" s="53"/>
      <c r="L898" s="66"/>
      <c r="M898" s="66"/>
      <c r="N898" s="66"/>
      <c r="O898" s="66"/>
      <c r="P898" s="66"/>
      <c r="Q898" s="52"/>
      <c r="R898" s="52"/>
      <c r="S898" s="52"/>
      <c r="T898" s="52"/>
    </row>
    <row r="899" spans="3:20" ht="14.25" customHeight="1" x14ac:dyDescent="0.25">
      <c r="C899" s="53"/>
      <c r="L899" s="66"/>
      <c r="M899" s="66"/>
      <c r="N899" s="66"/>
      <c r="O899" s="66"/>
      <c r="P899" s="66"/>
      <c r="Q899" s="52"/>
      <c r="R899" s="52"/>
      <c r="S899" s="52"/>
      <c r="T899" s="52"/>
    </row>
    <row r="900" spans="3:20" ht="14.25" customHeight="1" x14ac:dyDescent="0.25">
      <c r="C900" s="53"/>
      <c r="L900" s="66"/>
      <c r="M900" s="66"/>
      <c r="N900" s="66"/>
      <c r="O900" s="66"/>
      <c r="P900" s="66"/>
      <c r="Q900" s="52"/>
      <c r="R900" s="52"/>
      <c r="S900" s="52"/>
      <c r="T900" s="52"/>
    </row>
    <row r="901" spans="3:20" ht="14.25" customHeight="1" x14ac:dyDescent="0.25">
      <c r="C901" s="53"/>
      <c r="L901" s="66"/>
      <c r="M901" s="66"/>
      <c r="N901" s="66"/>
      <c r="O901" s="66"/>
      <c r="P901" s="66"/>
      <c r="Q901" s="52"/>
      <c r="R901" s="52"/>
      <c r="S901" s="52"/>
      <c r="T901" s="52"/>
    </row>
    <row r="902" spans="3:20" ht="14.25" customHeight="1" x14ac:dyDescent="0.25">
      <c r="C902" s="53"/>
      <c r="L902" s="66"/>
      <c r="M902" s="66"/>
      <c r="N902" s="66"/>
      <c r="O902" s="66"/>
      <c r="P902" s="66"/>
      <c r="Q902" s="52"/>
      <c r="R902" s="52"/>
      <c r="S902" s="52"/>
      <c r="T902" s="52"/>
    </row>
    <row r="903" spans="3:20" ht="14.25" customHeight="1" x14ac:dyDescent="0.25">
      <c r="C903" s="53"/>
      <c r="L903" s="66"/>
      <c r="M903" s="66"/>
      <c r="N903" s="66"/>
      <c r="O903" s="66"/>
      <c r="P903" s="66"/>
      <c r="Q903" s="52"/>
      <c r="R903" s="52"/>
      <c r="S903" s="52"/>
      <c r="T903" s="52"/>
    </row>
    <row r="904" spans="3:20" ht="14.25" customHeight="1" x14ac:dyDescent="0.25">
      <c r="C904" s="53"/>
      <c r="L904" s="66"/>
      <c r="M904" s="66"/>
      <c r="N904" s="66"/>
      <c r="O904" s="66"/>
      <c r="P904" s="66"/>
      <c r="Q904" s="52"/>
      <c r="R904" s="52"/>
      <c r="S904" s="52"/>
      <c r="T904" s="52"/>
    </row>
    <row r="905" spans="3:20" ht="14.25" customHeight="1" x14ac:dyDescent="0.25">
      <c r="C905" s="53"/>
      <c r="L905" s="66"/>
      <c r="M905" s="66"/>
      <c r="N905" s="66"/>
      <c r="O905" s="66"/>
      <c r="P905" s="66"/>
      <c r="Q905" s="52"/>
      <c r="R905" s="52"/>
      <c r="S905" s="52"/>
      <c r="T905" s="52"/>
    </row>
    <row r="906" spans="3:20" ht="14.25" customHeight="1" x14ac:dyDescent="0.25">
      <c r="C906" s="53"/>
      <c r="L906" s="66"/>
      <c r="M906" s="66"/>
      <c r="N906" s="66"/>
      <c r="O906" s="66"/>
      <c r="P906" s="66"/>
      <c r="Q906" s="52"/>
      <c r="R906" s="52"/>
      <c r="S906" s="52"/>
      <c r="T906" s="52"/>
    </row>
    <row r="907" spans="3:20" ht="14.25" customHeight="1" x14ac:dyDescent="0.25">
      <c r="C907" s="53"/>
      <c r="L907" s="66"/>
      <c r="M907" s="66"/>
      <c r="N907" s="66"/>
      <c r="O907" s="66"/>
      <c r="P907" s="66"/>
      <c r="Q907" s="52"/>
      <c r="R907" s="52"/>
      <c r="S907" s="52"/>
      <c r="T907" s="52"/>
    </row>
    <row r="908" spans="3:20" ht="14.25" customHeight="1" x14ac:dyDescent="0.25">
      <c r="C908" s="53"/>
      <c r="L908" s="66"/>
      <c r="M908" s="66"/>
      <c r="N908" s="66"/>
      <c r="O908" s="66"/>
      <c r="P908" s="66"/>
      <c r="Q908" s="52"/>
      <c r="R908" s="52"/>
      <c r="S908" s="52"/>
      <c r="T908" s="52"/>
    </row>
    <row r="909" spans="3:20" ht="14.25" customHeight="1" x14ac:dyDescent="0.25">
      <c r="C909" s="53"/>
      <c r="L909" s="66"/>
      <c r="M909" s="66"/>
      <c r="N909" s="66"/>
      <c r="O909" s="66"/>
      <c r="P909" s="66"/>
      <c r="Q909" s="52"/>
      <c r="R909" s="52"/>
      <c r="S909" s="52"/>
      <c r="T909" s="52"/>
    </row>
    <row r="910" spans="3:20" ht="14.25" customHeight="1" x14ac:dyDescent="0.25">
      <c r="C910" s="53"/>
      <c r="L910" s="66"/>
      <c r="M910" s="66"/>
      <c r="N910" s="66"/>
      <c r="O910" s="66"/>
      <c r="P910" s="66"/>
      <c r="Q910" s="52"/>
      <c r="R910" s="52"/>
      <c r="S910" s="52"/>
      <c r="T910" s="52"/>
    </row>
    <row r="911" spans="3:20" ht="14.25" customHeight="1" x14ac:dyDescent="0.25">
      <c r="C911" s="53"/>
      <c r="L911" s="66"/>
      <c r="M911" s="66"/>
      <c r="N911" s="66"/>
      <c r="O911" s="66"/>
      <c r="P911" s="66"/>
      <c r="Q911" s="52"/>
      <c r="R911" s="52"/>
      <c r="S911" s="52"/>
      <c r="T911" s="52"/>
    </row>
    <row r="912" spans="3:20" ht="14.25" customHeight="1" x14ac:dyDescent="0.25">
      <c r="C912" s="53"/>
      <c r="L912" s="66"/>
      <c r="M912" s="66"/>
      <c r="N912" s="66"/>
      <c r="O912" s="66"/>
      <c r="P912" s="66"/>
      <c r="Q912" s="52"/>
      <c r="R912" s="52"/>
      <c r="S912" s="52"/>
      <c r="T912" s="52"/>
    </row>
    <row r="913" spans="3:20" ht="14.25" customHeight="1" x14ac:dyDescent="0.25">
      <c r="C913" s="53"/>
      <c r="L913" s="66"/>
      <c r="M913" s="66"/>
      <c r="N913" s="66"/>
      <c r="O913" s="66"/>
      <c r="P913" s="66"/>
      <c r="Q913" s="52"/>
      <c r="R913" s="52"/>
      <c r="S913" s="52"/>
      <c r="T913" s="52"/>
    </row>
    <row r="914" spans="3:20" ht="14.25" customHeight="1" x14ac:dyDescent="0.25">
      <c r="C914" s="53"/>
      <c r="L914" s="66"/>
      <c r="M914" s="66"/>
      <c r="N914" s="66"/>
      <c r="O914" s="66"/>
      <c r="P914" s="66"/>
      <c r="Q914" s="52"/>
      <c r="R914" s="52"/>
      <c r="S914" s="52"/>
      <c r="T914" s="52"/>
    </row>
    <row r="915" spans="3:20" ht="14.25" customHeight="1" x14ac:dyDescent="0.25">
      <c r="C915" s="53"/>
      <c r="L915" s="66"/>
      <c r="M915" s="66"/>
      <c r="N915" s="66"/>
      <c r="O915" s="66"/>
      <c r="P915" s="66"/>
      <c r="Q915" s="52"/>
      <c r="R915" s="52"/>
      <c r="S915" s="52"/>
      <c r="T915" s="52"/>
    </row>
    <row r="916" spans="3:20" ht="14.25" customHeight="1" x14ac:dyDescent="0.25">
      <c r="C916" s="53"/>
      <c r="L916" s="66"/>
      <c r="M916" s="66"/>
      <c r="N916" s="66"/>
      <c r="O916" s="66"/>
      <c r="P916" s="66"/>
      <c r="Q916" s="52"/>
      <c r="R916" s="52"/>
      <c r="S916" s="52"/>
      <c r="T916" s="52"/>
    </row>
    <row r="917" spans="3:20" ht="14.25" customHeight="1" x14ac:dyDescent="0.25">
      <c r="C917" s="53"/>
      <c r="L917" s="66"/>
      <c r="M917" s="66"/>
      <c r="N917" s="66"/>
      <c r="O917" s="66"/>
      <c r="P917" s="66"/>
      <c r="Q917" s="52"/>
      <c r="R917" s="52"/>
      <c r="S917" s="52"/>
      <c r="T917" s="52"/>
    </row>
    <row r="918" spans="3:20" ht="14.25" customHeight="1" x14ac:dyDescent="0.25">
      <c r="C918" s="53"/>
      <c r="L918" s="66"/>
      <c r="M918" s="66"/>
      <c r="N918" s="66"/>
      <c r="O918" s="66"/>
      <c r="P918" s="66"/>
      <c r="Q918" s="52"/>
      <c r="R918" s="52"/>
      <c r="S918" s="52"/>
      <c r="T918" s="52"/>
    </row>
    <row r="919" spans="3:20" ht="14.25" customHeight="1" x14ac:dyDescent="0.25">
      <c r="C919" s="53"/>
      <c r="L919" s="66"/>
      <c r="M919" s="66"/>
      <c r="N919" s="66"/>
      <c r="O919" s="66"/>
      <c r="P919" s="66"/>
      <c r="Q919" s="52"/>
      <c r="R919" s="52"/>
      <c r="S919" s="52"/>
      <c r="T919" s="52"/>
    </row>
    <row r="920" spans="3:20" ht="14.25" customHeight="1" x14ac:dyDescent="0.25">
      <c r="C920" s="53"/>
      <c r="L920" s="66"/>
      <c r="M920" s="66"/>
      <c r="N920" s="66"/>
      <c r="O920" s="66"/>
      <c r="P920" s="66"/>
      <c r="Q920" s="52"/>
      <c r="R920" s="52"/>
      <c r="S920" s="52"/>
      <c r="T920" s="52"/>
    </row>
    <row r="921" spans="3:20" ht="14.25" customHeight="1" x14ac:dyDescent="0.25">
      <c r="C921" s="53"/>
      <c r="L921" s="66"/>
      <c r="M921" s="66"/>
      <c r="N921" s="66"/>
      <c r="O921" s="66"/>
      <c r="P921" s="66"/>
      <c r="Q921" s="52"/>
      <c r="R921" s="52"/>
      <c r="S921" s="52"/>
      <c r="T921" s="52"/>
    </row>
    <row r="922" spans="3:20" ht="14.25" customHeight="1" x14ac:dyDescent="0.25">
      <c r="C922" s="53"/>
      <c r="L922" s="66"/>
      <c r="M922" s="66"/>
      <c r="N922" s="66"/>
      <c r="O922" s="66"/>
      <c r="P922" s="66"/>
      <c r="Q922" s="52"/>
      <c r="R922" s="52"/>
      <c r="S922" s="52"/>
      <c r="T922" s="52"/>
    </row>
    <row r="923" spans="3:20" ht="14.25" customHeight="1" x14ac:dyDescent="0.25">
      <c r="C923" s="53"/>
      <c r="L923" s="66"/>
      <c r="M923" s="66"/>
      <c r="N923" s="66"/>
      <c r="O923" s="66"/>
      <c r="P923" s="66"/>
      <c r="Q923" s="52"/>
      <c r="R923" s="52"/>
      <c r="S923" s="52"/>
      <c r="T923" s="52"/>
    </row>
    <row r="924" spans="3:20" ht="14.25" customHeight="1" x14ac:dyDescent="0.25">
      <c r="C924" s="53"/>
      <c r="L924" s="66"/>
      <c r="M924" s="66"/>
      <c r="N924" s="66"/>
      <c r="O924" s="66"/>
      <c r="P924" s="66"/>
      <c r="Q924" s="52"/>
      <c r="R924" s="52"/>
      <c r="S924" s="52"/>
      <c r="T924" s="52"/>
    </row>
    <row r="925" spans="3:20" ht="14.25" customHeight="1" x14ac:dyDescent="0.25">
      <c r="C925" s="53"/>
      <c r="L925" s="66"/>
      <c r="M925" s="66"/>
      <c r="N925" s="66"/>
      <c r="O925" s="66"/>
      <c r="P925" s="66"/>
      <c r="Q925" s="52"/>
      <c r="R925" s="52"/>
      <c r="S925" s="52"/>
      <c r="T925" s="52"/>
    </row>
    <row r="926" spans="3:20" ht="14.25" customHeight="1" x14ac:dyDescent="0.25">
      <c r="C926" s="53"/>
      <c r="L926" s="66"/>
      <c r="M926" s="66"/>
      <c r="N926" s="66"/>
      <c r="O926" s="66"/>
      <c r="P926" s="66"/>
      <c r="Q926" s="52"/>
      <c r="R926" s="52"/>
      <c r="S926" s="52"/>
      <c r="T926" s="52"/>
    </row>
    <row r="927" spans="3:20" ht="14.25" customHeight="1" x14ac:dyDescent="0.25">
      <c r="C927" s="53"/>
      <c r="L927" s="66"/>
      <c r="M927" s="66"/>
      <c r="N927" s="66"/>
      <c r="O927" s="66"/>
      <c r="P927" s="66"/>
      <c r="Q927" s="52"/>
      <c r="R927" s="52"/>
      <c r="S927" s="52"/>
      <c r="T927" s="52"/>
    </row>
    <row r="928" spans="3:20" ht="14.25" customHeight="1" x14ac:dyDescent="0.25">
      <c r="C928" s="53"/>
      <c r="L928" s="66"/>
      <c r="M928" s="66"/>
      <c r="N928" s="66"/>
      <c r="O928" s="66"/>
      <c r="P928" s="66"/>
      <c r="Q928" s="52"/>
      <c r="R928" s="52"/>
      <c r="S928" s="52"/>
      <c r="T928" s="52"/>
    </row>
    <row r="929" spans="3:20" ht="14.25" customHeight="1" x14ac:dyDescent="0.25">
      <c r="C929" s="53"/>
      <c r="L929" s="66"/>
      <c r="M929" s="66"/>
      <c r="N929" s="66"/>
      <c r="O929" s="66"/>
      <c r="P929" s="66"/>
      <c r="Q929" s="52"/>
      <c r="R929" s="52"/>
      <c r="S929" s="52"/>
      <c r="T929" s="52"/>
    </row>
    <row r="930" spans="3:20" ht="14.25" customHeight="1" x14ac:dyDescent="0.25">
      <c r="C930" s="53"/>
      <c r="L930" s="66"/>
      <c r="M930" s="66"/>
      <c r="N930" s="66"/>
      <c r="O930" s="66"/>
      <c r="P930" s="66"/>
      <c r="Q930" s="52"/>
      <c r="R930" s="52"/>
      <c r="S930" s="52"/>
      <c r="T930" s="52"/>
    </row>
    <row r="931" spans="3:20" ht="14.25" customHeight="1" x14ac:dyDescent="0.25">
      <c r="C931" s="53"/>
      <c r="L931" s="66"/>
      <c r="M931" s="66"/>
      <c r="N931" s="66"/>
      <c r="O931" s="66"/>
      <c r="P931" s="66"/>
      <c r="Q931" s="52"/>
      <c r="R931" s="52"/>
      <c r="S931" s="52"/>
      <c r="T931" s="52"/>
    </row>
    <row r="932" spans="3:20" ht="14.25" customHeight="1" x14ac:dyDescent="0.25">
      <c r="C932" s="53"/>
      <c r="L932" s="66"/>
      <c r="M932" s="66"/>
      <c r="N932" s="66"/>
      <c r="O932" s="66"/>
      <c r="P932" s="66"/>
      <c r="Q932" s="52"/>
      <c r="R932" s="52"/>
      <c r="S932" s="52"/>
      <c r="T932" s="52"/>
    </row>
    <row r="933" spans="3:20" ht="14.25" customHeight="1" x14ac:dyDescent="0.25">
      <c r="C933" s="53"/>
      <c r="L933" s="66"/>
      <c r="M933" s="66"/>
      <c r="N933" s="66"/>
      <c r="O933" s="66"/>
      <c r="P933" s="66"/>
      <c r="Q933" s="52"/>
      <c r="R933" s="52"/>
      <c r="S933" s="52"/>
      <c r="T933" s="52"/>
    </row>
    <row r="934" spans="3:20" ht="14.25" customHeight="1" x14ac:dyDescent="0.25">
      <c r="C934" s="53"/>
      <c r="L934" s="66"/>
      <c r="M934" s="66"/>
      <c r="N934" s="66"/>
      <c r="O934" s="66"/>
      <c r="P934" s="66"/>
      <c r="Q934" s="52"/>
      <c r="R934" s="52"/>
      <c r="S934" s="52"/>
      <c r="T934" s="52"/>
    </row>
    <row r="935" spans="3:20" ht="14.25" customHeight="1" x14ac:dyDescent="0.25">
      <c r="C935" s="53"/>
      <c r="L935" s="66"/>
      <c r="M935" s="66"/>
      <c r="N935" s="66"/>
      <c r="O935" s="66"/>
      <c r="P935" s="66"/>
      <c r="Q935" s="52"/>
      <c r="R935" s="52"/>
      <c r="S935" s="52"/>
      <c r="T935" s="52"/>
    </row>
    <row r="936" spans="3:20" ht="14.25" customHeight="1" x14ac:dyDescent="0.25">
      <c r="C936" s="53"/>
      <c r="L936" s="66"/>
      <c r="M936" s="66"/>
      <c r="N936" s="66"/>
      <c r="O936" s="66"/>
      <c r="P936" s="66"/>
      <c r="Q936" s="52"/>
      <c r="R936" s="52"/>
      <c r="S936" s="52"/>
      <c r="T936" s="52"/>
    </row>
    <row r="937" spans="3:20" ht="14.25" customHeight="1" x14ac:dyDescent="0.25">
      <c r="C937" s="53"/>
      <c r="L937" s="66"/>
      <c r="M937" s="66"/>
      <c r="N937" s="66"/>
      <c r="O937" s="66"/>
      <c r="P937" s="66"/>
      <c r="Q937" s="52"/>
      <c r="R937" s="52"/>
      <c r="S937" s="52"/>
      <c r="T937" s="52"/>
    </row>
    <row r="938" spans="3:20" ht="14.25" customHeight="1" x14ac:dyDescent="0.25">
      <c r="C938" s="53"/>
      <c r="L938" s="66"/>
      <c r="M938" s="66"/>
      <c r="N938" s="66"/>
      <c r="O938" s="66"/>
      <c r="P938" s="66"/>
      <c r="Q938" s="52"/>
      <c r="R938" s="52"/>
      <c r="S938" s="52"/>
      <c r="T938" s="52"/>
    </row>
    <row r="939" spans="3:20" ht="14.25" customHeight="1" x14ac:dyDescent="0.25">
      <c r="C939" s="53"/>
      <c r="L939" s="66"/>
      <c r="M939" s="66"/>
      <c r="N939" s="66"/>
      <c r="O939" s="66"/>
      <c r="P939" s="66"/>
      <c r="Q939" s="52"/>
      <c r="R939" s="52"/>
      <c r="S939" s="52"/>
      <c r="T939" s="52"/>
    </row>
    <row r="940" spans="3:20" ht="14.25" customHeight="1" x14ac:dyDescent="0.25">
      <c r="C940" s="53"/>
      <c r="L940" s="66"/>
      <c r="M940" s="66"/>
      <c r="N940" s="66"/>
      <c r="O940" s="66"/>
      <c r="P940" s="66"/>
      <c r="Q940" s="52"/>
      <c r="R940" s="52"/>
      <c r="S940" s="52"/>
      <c r="T940" s="52"/>
    </row>
    <row r="941" spans="3:20" ht="14.25" customHeight="1" x14ac:dyDescent="0.25">
      <c r="C941" s="53"/>
      <c r="L941" s="66"/>
      <c r="M941" s="66"/>
      <c r="N941" s="66"/>
      <c r="O941" s="66"/>
      <c r="P941" s="66"/>
      <c r="Q941" s="52"/>
      <c r="R941" s="52"/>
      <c r="S941" s="52"/>
      <c r="T941" s="52"/>
    </row>
    <row r="942" spans="3:20" ht="14.25" customHeight="1" x14ac:dyDescent="0.25">
      <c r="C942" s="53"/>
      <c r="L942" s="66"/>
      <c r="M942" s="66"/>
      <c r="N942" s="66"/>
      <c r="O942" s="66"/>
      <c r="P942" s="66"/>
      <c r="Q942" s="52"/>
      <c r="R942" s="52"/>
      <c r="S942" s="52"/>
      <c r="T942" s="52"/>
    </row>
    <row r="943" spans="3:20" ht="14.25" customHeight="1" x14ac:dyDescent="0.25">
      <c r="C943" s="53"/>
      <c r="L943" s="66"/>
      <c r="M943" s="66"/>
      <c r="N943" s="66"/>
      <c r="O943" s="66"/>
      <c r="P943" s="66"/>
      <c r="Q943" s="52"/>
      <c r="R943" s="52"/>
      <c r="S943" s="52"/>
      <c r="T943" s="52"/>
    </row>
    <row r="944" spans="3:20" ht="14.25" customHeight="1" x14ac:dyDescent="0.25">
      <c r="C944" s="53"/>
      <c r="L944" s="66"/>
      <c r="M944" s="66"/>
      <c r="N944" s="66"/>
      <c r="O944" s="66"/>
      <c r="P944" s="66"/>
      <c r="Q944" s="52"/>
      <c r="R944" s="52"/>
      <c r="S944" s="52"/>
      <c r="T944" s="52"/>
    </row>
    <row r="945" spans="3:20" ht="14.25" customHeight="1" x14ac:dyDescent="0.25">
      <c r="C945" s="53"/>
      <c r="L945" s="66"/>
      <c r="M945" s="66"/>
      <c r="N945" s="66"/>
      <c r="O945" s="66"/>
      <c r="P945" s="66"/>
      <c r="Q945" s="52"/>
      <c r="R945" s="52"/>
      <c r="S945" s="52"/>
      <c r="T945" s="52"/>
    </row>
    <row r="946" spans="3:20" ht="14.25" customHeight="1" x14ac:dyDescent="0.25">
      <c r="C946" s="53"/>
      <c r="L946" s="66"/>
      <c r="M946" s="66"/>
      <c r="N946" s="66"/>
      <c r="O946" s="66"/>
      <c r="P946" s="66"/>
      <c r="Q946" s="52"/>
      <c r="R946" s="52"/>
      <c r="S946" s="52"/>
      <c r="T946" s="52"/>
    </row>
    <row r="947" spans="3:20" ht="14.25" customHeight="1" x14ac:dyDescent="0.25">
      <c r="C947" s="53"/>
      <c r="L947" s="66"/>
      <c r="M947" s="66"/>
      <c r="N947" s="66"/>
      <c r="O947" s="66"/>
      <c r="P947" s="66"/>
      <c r="Q947" s="52"/>
      <c r="R947" s="52"/>
      <c r="S947" s="52"/>
      <c r="T947" s="52"/>
    </row>
    <row r="948" spans="3:20" ht="14.25" customHeight="1" x14ac:dyDescent="0.25">
      <c r="C948" s="53"/>
      <c r="L948" s="66"/>
      <c r="M948" s="66"/>
      <c r="N948" s="66"/>
      <c r="O948" s="66"/>
      <c r="P948" s="66"/>
      <c r="Q948" s="52"/>
      <c r="R948" s="52"/>
      <c r="S948" s="52"/>
      <c r="T948" s="52"/>
    </row>
    <row r="949" spans="3:20" ht="14.25" customHeight="1" x14ac:dyDescent="0.25">
      <c r="C949" s="53"/>
      <c r="L949" s="66"/>
      <c r="M949" s="66"/>
      <c r="N949" s="66"/>
      <c r="O949" s="66"/>
      <c r="P949" s="66"/>
      <c r="Q949" s="52"/>
      <c r="R949" s="52"/>
      <c r="S949" s="52"/>
      <c r="T949" s="52"/>
    </row>
    <row r="950" spans="3:20" ht="14.25" customHeight="1" x14ac:dyDescent="0.25">
      <c r="C950" s="53"/>
      <c r="L950" s="66"/>
      <c r="M950" s="66"/>
      <c r="N950" s="66"/>
      <c r="O950" s="66"/>
      <c r="P950" s="66"/>
      <c r="Q950" s="52"/>
      <c r="R950" s="52"/>
      <c r="S950" s="52"/>
      <c r="T950" s="52"/>
    </row>
    <row r="951" spans="3:20" ht="14.25" customHeight="1" x14ac:dyDescent="0.25">
      <c r="C951" s="53"/>
      <c r="L951" s="66"/>
      <c r="M951" s="66"/>
      <c r="N951" s="66"/>
      <c r="O951" s="66"/>
      <c r="P951" s="66"/>
      <c r="Q951" s="52"/>
      <c r="R951" s="52"/>
      <c r="S951" s="52"/>
      <c r="T951" s="52"/>
    </row>
    <row r="952" spans="3:20" ht="14.25" customHeight="1" x14ac:dyDescent="0.25">
      <c r="C952" s="53"/>
      <c r="L952" s="66"/>
      <c r="M952" s="66"/>
      <c r="N952" s="66"/>
      <c r="O952" s="66"/>
      <c r="P952" s="66"/>
      <c r="Q952" s="52"/>
      <c r="R952" s="52"/>
      <c r="S952" s="52"/>
      <c r="T952" s="52"/>
    </row>
    <row r="953" spans="3:20" ht="14.25" customHeight="1" x14ac:dyDescent="0.25">
      <c r="C953" s="53"/>
      <c r="L953" s="66"/>
      <c r="M953" s="66"/>
      <c r="N953" s="66"/>
      <c r="O953" s="66"/>
      <c r="P953" s="66"/>
      <c r="Q953" s="52"/>
      <c r="R953" s="52"/>
      <c r="S953" s="52"/>
      <c r="T953" s="52"/>
    </row>
    <row r="954" spans="3:20" ht="14.25" customHeight="1" x14ac:dyDescent="0.25">
      <c r="C954" s="53"/>
      <c r="L954" s="66"/>
      <c r="M954" s="66"/>
      <c r="N954" s="66"/>
      <c r="O954" s="66"/>
      <c r="P954" s="66"/>
      <c r="Q954" s="52"/>
      <c r="R954" s="52"/>
      <c r="S954" s="52"/>
      <c r="T954" s="52"/>
    </row>
    <row r="955" spans="3:20" ht="14.25" customHeight="1" x14ac:dyDescent="0.25">
      <c r="C955" s="53"/>
      <c r="L955" s="66"/>
      <c r="M955" s="66"/>
      <c r="N955" s="66"/>
      <c r="O955" s="66"/>
      <c r="P955" s="66"/>
      <c r="Q955" s="52"/>
      <c r="R955" s="52"/>
      <c r="S955" s="52"/>
      <c r="T955" s="52"/>
    </row>
    <row r="956" spans="3:20" ht="14.25" customHeight="1" x14ac:dyDescent="0.25">
      <c r="C956" s="53"/>
      <c r="L956" s="66"/>
      <c r="M956" s="66"/>
      <c r="N956" s="66"/>
      <c r="O956" s="66"/>
      <c r="P956" s="66"/>
      <c r="Q956" s="52"/>
      <c r="R956" s="52"/>
      <c r="S956" s="52"/>
      <c r="T956" s="52"/>
    </row>
    <row r="957" spans="3:20" ht="14.25" customHeight="1" x14ac:dyDescent="0.25">
      <c r="C957" s="53"/>
      <c r="L957" s="66"/>
      <c r="M957" s="66"/>
      <c r="N957" s="66"/>
      <c r="O957" s="66"/>
      <c r="P957" s="66"/>
      <c r="Q957" s="52"/>
      <c r="R957" s="52"/>
      <c r="S957" s="52"/>
      <c r="T957" s="52"/>
    </row>
    <row r="958" spans="3:20" ht="14.25" customHeight="1" x14ac:dyDescent="0.25">
      <c r="C958" s="53"/>
      <c r="L958" s="66"/>
      <c r="M958" s="66"/>
      <c r="N958" s="66"/>
      <c r="O958" s="66"/>
      <c r="P958" s="66"/>
      <c r="Q958" s="52"/>
      <c r="R958" s="52"/>
      <c r="S958" s="52"/>
      <c r="T958" s="52"/>
    </row>
    <row r="959" spans="3:20" ht="14.25" customHeight="1" x14ac:dyDescent="0.25">
      <c r="C959" s="53"/>
      <c r="L959" s="66"/>
      <c r="M959" s="66"/>
      <c r="N959" s="66"/>
      <c r="O959" s="66"/>
      <c r="P959" s="66"/>
      <c r="Q959" s="52"/>
      <c r="R959" s="52"/>
      <c r="S959" s="52"/>
      <c r="T959" s="52"/>
    </row>
    <row r="960" spans="3:20" ht="14.25" customHeight="1" x14ac:dyDescent="0.25">
      <c r="C960" s="53"/>
      <c r="L960" s="66"/>
      <c r="M960" s="66"/>
      <c r="N960" s="66"/>
      <c r="O960" s="66"/>
      <c r="P960" s="66"/>
      <c r="Q960" s="52"/>
      <c r="R960" s="52"/>
      <c r="S960" s="52"/>
      <c r="T960" s="52"/>
    </row>
    <row r="961" spans="3:20" ht="14.25" customHeight="1" x14ac:dyDescent="0.25">
      <c r="C961" s="53"/>
      <c r="L961" s="66"/>
      <c r="M961" s="66"/>
      <c r="N961" s="66"/>
      <c r="O961" s="66"/>
      <c r="P961" s="66"/>
      <c r="Q961" s="52"/>
      <c r="R961" s="52"/>
      <c r="S961" s="52"/>
      <c r="T961" s="52"/>
    </row>
    <row r="962" spans="3:20" ht="14.25" customHeight="1" x14ac:dyDescent="0.25">
      <c r="C962" s="53"/>
      <c r="L962" s="66"/>
      <c r="M962" s="66"/>
      <c r="N962" s="66"/>
      <c r="O962" s="66"/>
      <c r="P962" s="66"/>
      <c r="Q962" s="52"/>
      <c r="R962" s="52"/>
      <c r="S962" s="52"/>
      <c r="T962" s="52"/>
    </row>
    <row r="963" spans="3:20" ht="14.25" customHeight="1" x14ac:dyDescent="0.25">
      <c r="C963" s="53"/>
      <c r="L963" s="66"/>
      <c r="M963" s="66"/>
      <c r="N963" s="66"/>
      <c r="O963" s="66"/>
      <c r="P963" s="66"/>
      <c r="Q963" s="52"/>
      <c r="R963" s="52"/>
      <c r="S963" s="52"/>
      <c r="T963" s="52"/>
    </row>
    <row r="964" spans="3:20" ht="14.25" customHeight="1" x14ac:dyDescent="0.25">
      <c r="C964" s="53"/>
      <c r="L964" s="66"/>
      <c r="M964" s="66"/>
      <c r="N964" s="66"/>
      <c r="O964" s="66"/>
      <c r="P964" s="66"/>
      <c r="Q964" s="52"/>
      <c r="R964" s="52"/>
      <c r="S964" s="52"/>
      <c r="T964" s="52"/>
    </row>
    <row r="965" spans="3:20" ht="14.25" customHeight="1" x14ac:dyDescent="0.25">
      <c r="C965" s="53"/>
      <c r="L965" s="66"/>
      <c r="M965" s="66"/>
      <c r="N965" s="66"/>
      <c r="O965" s="66"/>
      <c r="P965" s="66"/>
      <c r="Q965" s="52"/>
      <c r="R965" s="52"/>
      <c r="S965" s="52"/>
      <c r="T965" s="52"/>
    </row>
    <row r="966" spans="3:20" ht="14.25" customHeight="1" x14ac:dyDescent="0.25">
      <c r="C966" s="53"/>
      <c r="L966" s="66"/>
      <c r="M966" s="66"/>
      <c r="N966" s="66"/>
      <c r="O966" s="66"/>
      <c r="P966" s="66"/>
      <c r="Q966" s="52"/>
      <c r="R966" s="52"/>
      <c r="S966" s="52"/>
      <c r="T966" s="52"/>
    </row>
    <row r="967" spans="3:20" ht="14.25" customHeight="1" x14ac:dyDescent="0.25">
      <c r="C967" s="53"/>
      <c r="L967" s="66"/>
      <c r="M967" s="66"/>
      <c r="N967" s="66"/>
      <c r="O967" s="66"/>
      <c r="P967" s="66"/>
      <c r="Q967" s="52"/>
      <c r="R967" s="52"/>
      <c r="S967" s="52"/>
      <c r="T967" s="52"/>
    </row>
    <row r="968" spans="3:20" ht="14.25" customHeight="1" x14ac:dyDescent="0.25">
      <c r="C968" s="53"/>
      <c r="L968" s="66"/>
      <c r="M968" s="66"/>
      <c r="N968" s="66"/>
      <c r="O968" s="66"/>
      <c r="P968" s="66"/>
      <c r="Q968" s="52"/>
      <c r="R968" s="52"/>
      <c r="S968" s="52"/>
      <c r="T968" s="52"/>
    </row>
    <row r="969" spans="3:20" ht="14.25" customHeight="1" x14ac:dyDescent="0.25">
      <c r="C969" s="53"/>
      <c r="L969" s="66"/>
      <c r="M969" s="66"/>
      <c r="N969" s="66"/>
      <c r="O969" s="66"/>
      <c r="P969" s="66"/>
      <c r="Q969" s="52"/>
      <c r="R969" s="52"/>
      <c r="S969" s="52"/>
      <c r="T969" s="52"/>
    </row>
    <row r="970" spans="3:20" ht="14.25" customHeight="1" x14ac:dyDescent="0.25">
      <c r="C970" s="53"/>
      <c r="L970" s="66"/>
      <c r="M970" s="66"/>
      <c r="N970" s="66"/>
      <c r="O970" s="66"/>
      <c r="P970" s="66"/>
      <c r="Q970" s="52"/>
      <c r="R970" s="52"/>
      <c r="S970" s="52"/>
      <c r="T970" s="52"/>
    </row>
    <row r="971" spans="3:20" ht="14.25" customHeight="1" x14ac:dyDescent="0.25">
      <c r="C971" s="53"/>
      <c r="L971" s="66"/>
      <c r="M971" s="66"/>
      <c r="N971" s="66"/>
      <c r="O971" s="66"/>
      <c r="P971" s="66"/>
      <c r="Q971" s="52"/>
      <c r="R971" s="52"/>
      <c r="S971" s="52"/>
      <c r="T971" s="52"/>
    </row>
    <row r="972" spans="3:20" ht="14.25" customHeight="1" x14ac:dyDescent="0.25">
      <c r="C972" s="53"/>
      <c r="L972" s="66"/>
      <c r="M972" s="66"/>
      <c r="N972" s="66"/>
      <c r="O972" s="66"/>
      <c r="P972" s="66"/>
      <c r="Q972" s="52"/>
      <c r="R972" s="52"/>
      <c r="S972" s="52"/>
      <c r="T972" s="52"/>
    </row>
    <row r="973" spans="3:20" ht="14.25" customHeight="1" x14ac:dyDescent="0.25">
      <c r="C973" s="53"/>
      <c r="L973" s="66"/>
      <c r="M973" s="66"/>
      <c r="N973" s="66"/>
      <c r="O973" s="66"/>
      <c r="P973" s="66"/>
      <c r="Q973" s="52"/>
      <c r="R973" s="52"/>
      <c r="S973" s="52"/>
      <c r="T973" s="52"/>
    </row>
    <row r="974" spans="3:20" ht="14.25" customHeight="1" x14ac:dyDescent="0.25">
      <c r="C974" s="53"/>
      <c r="L974" s="66"/>
      <c r="M974" s="66"/>
      <c r="N974" s="66"/>
      <c r="O974" s="66"/>
      <c r="P974" s="66"/>
      <c r="Q974" s="52"/>
      <c r="R974" s="52"/>
      <c r="S974" s="52"/>
      <c r="T974" s="52"/>
    </row>
    <row r="975" spans="3:20" ht="14.25" customHeight="1" x14ac:dyDescent="0.25">
      <c r="C975" s="53"/>
      <c r="L975" s="66"/>
      <c r="M975" s="66"/>
      <c r="N975" s="66"/>
      <c r="O975" s="66"/>
      <c r="P975" s="66"/>
      <c r="Q975" s="52"/>
      <c r="R975" s="52"/>
      <c r="S975" s="52"/>
      <c r="T975" s="52"/>
    </row>
    <row r="976" spans="3:20" ht="14.25" customHeight="1" x14ac:dyDescent="0.25">
      <c r="C976" s="53"/>
      <c r="L976" s="66"/>
      <c r="M976" s="66"/>
      <c r="N976" s="66"/>
      <c r="O976" s="66"/>
      <c r="P976" s="66"/>
      <c r="Q976" s="52"/>
      <c r="R976" s="52"/>
      <c r="S976" s="52"/>
      <c r="T976" s="52"/>
    </row>
    <row r="977" spans="3:20" ht="14.25" customHeight="1" x14ac:dyDescent="0.25">
      <c r="C977" s="53"/>
      <c r="L977" s="66"/>
      <c r="M977" s="66"/>
      <c r="N977" s="66"/>
      <c r="O977" s="66"/>
      <c r="P977" s="66"/>
      <c r="Q977" s="52"/>
      <c r="R977" s="52"/>
      <c r="S977" s="52"/>
      <c r="T977" s="52"/>
    </row>
    <row r="978" spans="3:20" ht="14.25" customHeight="1" x14ac:dyDescent="0.25">
      <c r="C978" s="53"/>
      <c r="L978" s="66"/>
      <c r="M978" s="66"/>
      <c r="N978" s="66"/>
      <c r="O978" s="66"/>
      <c r="P978" s="66"/>
      <c r="Q978" s="52"/>
      <c r="R978" s="52"/>
      <c r="S978" s="52"/>
      <c r="T978" s="52"/>
    </row>
    <row r="979" spans="3:20" ht="14.25" customHeight="1" x14ac:dyDescent="0.25">
      <c r="C979" s="53"/>
      <c r="L979" s="66"/>
      <c r="M979" s="66"/>
      <c r="N979" s="66"/>
      <c r="O979" s="66"/>
      <c r="P979" s="66"/>
      <c r="Q979" s="52"/>
      <c r="R979" s="52"/>
      <c r="S979" s="52"/>
      <c r="T979" s="52"/>
    </row>
    <row r="980" spans="3:20" ht="14.25" customHeight="1" x14ac:dyDescent="0.25">
      <c r="C980" s="53"/>
      <c r="L980" s="66"/>
      <c r="M980" s="66"/>
      <c r="N980" s="66"/>
      <c r="O980" s="66"/>
      <c r="P980" s="66"/>
      <c r="Q980" s="52"/>
      <c r="R980" s="52"/>
      <c r="S980" s="52"/>
      <c r="T980" s="52"/>
    </row>
    <row r="981" spans="3:20" ht="14.25" customHeight="1" x14ac:dyDescent="0.25">
      <c r="C981" s="53"/>
      <c r="L981" s="66"/>
      <c r="M981" s="66"/>
      <c r="N981" s="66"/>
      <c r="O981" s="66"/>
      <c r="P981" s="66"/>
      <c r="Q981" s="52"/>
      <c r="R981" s="52"/>
      <c r="S981" s="52"/>
      <c r="T981" s="52"/>
    </row>
    <row r="982" spans="3:20" ht="14.25" customHeight="1" x14ac:dyDescent="0.25">
      <c r="C982" s="53"/>
      <c r="L982" s="66"/>
      <c r="M982" s="66"/>
      <c r="N982" s="66"/>
      <c r="O982" s="66"/>
      <c r="P982" s="66"/>
      <c r="Q982" s="52"/>
      <c r="R982" s="52"/>
      <c r="S982" s="52"/>
      <c r="T982" s="52"/>
    </row>
    <row r="983" spans="3:20" ht="14.25" customHeight="1" x14ac:dyDescent="0.25">
      <c r="C983" s="53"/>
      <c r="L983" s="66"/>
      <c r="M983" s="66"/>
      <c r="N983" s="66"/>
      <c r="O983" s="66"/>
      <c r="P983" s="66"/>
      <c r="Q983" s="52"/>
      <c r="R983" s="52"/>
      <c r="S983" s="52"/>
      <c r="T983" s="52"/>
    </row>
    <row r="984" spans="3:20" ht="14.25" customHeight="1" x14ac:dyDescent="0.25">
      <c r="C984" s="53"/>
      <c r="L984" s="66"/>
      <c r="M984" s="66"/>
      <c r="N984" s="66"/>
      <c r="O984" s="66"/>
      <c r="P984" s="66"/>
      <c r="Q984" s="52"/>
      <c r="R984" s="52"/>
      <c r="S984" s="52"/>
      <c r="T984" s="52"/>
    </row>
    <row r="985" spans="3:20" ht="14.25" customHeight="1" x14ac:dyDescent="0.25">
      <c r="C985" s="53"/>
      <c r="L985" s="66"/>
      <c r="M985" s="66"/>
      <c r="N985" s="66"/>
      <c r="O985" s="66"/>
      <c r="P985" s="66"/>
      <c r="Q985" s="52"/>
      <c r="R985" s="52"/>
      <c r="S985" s="52"/>
      <c r="T985" s="52"/>
    </row>
    <row r="986" spans="3:20" ht="14.25" customHeight="1" x14ac:dyDescent="0.25">
      <c r="C986" s="53"/>
      <c r="L986" s="66"/>
      <c r="M986" s="66"/>
      <c r="N986" s="66"/>
      <c r="O986" s="66"/>
      <c r="P986" s="66"/>
      <c r="Q986" s="52"/>
      <c r="R986" s="52"/>
      <c r="S986" s="52"/>
      <c r="T986" s="52"/>
    </row>
    <row r="987" spans="3:20" ht="14.25" customHeight="1" x14ac:dyDescent="0.25">
      <c r="C987" s="53"/>
      <c r="L987" s="66"/>
      <c r="M987" s="66"/>
      <c r="N987" s="66"/>
      <c r="O987" s="66"/>
      <c r="P987" s="66"/>
      <c r="Q987" s="52"/>
      <c r="R987" s="52"/>
      <c r="S987" s="52"/>
      <c r="T987" s="52"/>
    </row>
    <row r="988" spans="3:20" ht="14.25" customHeight="1" x14ac:dyDescent="0.25">
      <c r="C988" s="53"/>
      <c r="L988" s="66"/>
      <c r="M988" s="66"/>
      <c r="N988" s="66"/>
      <c r="O988" s="66"/>
      <c r="P988" s="66"/>
      <c r="Q988" s="52"/>
      <c r="R988" s="52"/>
      <c r="S988" s="52"/>
      <c r="T988" s="52"/>
    </row>
    <row r="989" spans="3:20" ht="14.25" customHeight="1" x14ac:dyDescent="0.25">
      <c r="C989" s="53"/>
      <c r="L989" s="66"/>
      <c r="M989" s="66"/>
      <c r="N989" s="66"/>
      <c r="O989" s="66"/>
      <c r="P989" s="66"/>
      <c r="Q989" s="52"/>
      <c r="R989" s="52"/>
      <c r="S989" s="52"/>
      <c r="T989" s="52"/>
    </row>
    <row r="990" spans="3:20" ht="14.25" customHeight="1" x14ac:dyDescent="0.25">
      <c r="C990" s="53"/>
      <c r="L990" s="66"/>
      <c r="M990" s="66"/>
      <c r="N990" s="66"/>
      <c r="O990" s="66"/>
      <c r="P990" s="66"/>
      <c r="Q990" s="52"/>
      <c r="R990" s="52"/>
      <c r="S990" s="52"/>
      <c r="T990" s="52"/>
    </row>
    <row r="991" spans="3:20" ht="14.25" customHeight="1" x14ac:dyDescent="0.25">
      <c r="C991" s="53"/>
      <c r="L991" s="66"/>
      <c r="M991" s="66"/>
      <c r="N991" s="66"/>
      <c r="O991" s="66"/>
      <c r="P991" s="66"/>
      <c r="Q991" s="52"/>
      <c r="R991" s="52"/>
      <c r="S991" s="52"/>
      <c r="T991" s="52"/>
    </row>
    <row r="992" spans="3:20" ht="14.25" customHeight="1" x14ac:dyDescent="0.25">
      <c r="C992" s="53"/>
      <c r="L992" s="66"/>
      <c r="M992" s="66"/>
      <c r="N992" s="66"/>
      <c r="O992" s="66"/>
      <c r="P992" s="66"/>
      <c r="Q992" s="52"/>
      <c r="R992" s="52"/>
      <c r="S992" s="52"/>
      <c r="T992" s="52"/>
    </row>
    <row r="993" spans="3:20" ht="14.25" customHeight="1" x14ac:dyDescent="0.25">
      <c r="C993" s="53"/>
      <c r="L993" s="66"/>
      <c r="M993" s="66"/>
      <c r="N993" s="66"/>
      <c r="O993" s="66"/>
      <c r="P993" s="66"/>
      <c r="Q993" s="52"/>
      <c r="R993" s="52"/>
      <c r="S993" s="52"/>
      <c r="T993" s="52"/>
    </row>
    <row r="994" spans="3:20" ht="14.25" customHeight="1" x14ac:dyDescent="0.25">
      <c r="C994" s="53"/>
      <c r="L994" s="66"/>
      <c r="M994" s="66"/>
      <c r="N994" s="66"/>
      <c r="O994" s="66"/>
      <c r="P994" s="66"/>
      <c r="Q994" s="52"/>
      <c r="R994" s="52"/>
      <c r="S994" s="52"/>
      <c r="T994" s="52"/>
    </row>
    <row r="995" spans="3:20" ht="14.25" customHeight="1" x14ac:dyDescent="0.25">
      <c r="C995" s="53"/>
      <c r="L995" s="66"/>
      <c r="M995" s="66"/>
      <c r="N995" s="66"/>
      <c r="O995" s="66"/>
      <c r="P995" s="66"/>
      <c r="Q995" s="52"/>
      <c r="R995" s="52"/>
      <c r="S995" s="52"/>
      <c r="T995" s="52"/>
    </row>
    <row r="996" spans="3:20" ht="14.25" customHeight="1" x14ac:dyDescent="0.25">
      <c r="C996" s="53"/>
      <c r="L996" s="66"/>
      <c r="M996" s="66"/>
      <c r="N996" s="66"/>
      <c r="O996" s="66"/>
      <c r="P996" s="66"/>
      <c r="Q996" s="52"/>
      <c r="R996" s="52"/>
      <c r="S996" s="52"/>
      <c r="T996" s="52"/>
    </row>
    <row r="997" spans="3:20" ht="14.25" customHeight="1" x14ac:dyDescent="0.25">
      <c r="C997" s="53"/>
      <c r="L997" s="66"/>
      <c r="M997" s="66"/>
      <c r="N997" s="66"/>
      <c r="O997" s="66"/>
      <c r="P997" s="66"/>
      <c r="Q997" s="52"/>
      <c r="R997" s="52"/>
      <c r="S997" s="52"/>
      <c r="T997" s="52"/>
    </row>
    <row r="998" spans="3:20" ht="14.25" customHeight="1" x14ac:dyDescent="0.25">
      <c r="C998" s="53"/>
      <c r="L998" s="66"/>
      <c r="M998" s="66"/>
      <c r="N998" s="66"/>
      <c r="O998" s="66"/>
      <c r="P998" s="66"/>
      <c r="Q998" s="52"/>
      <c r="R998" s="52"/>
      <c r="S998" s="52"/>
      <c r="T998" s="52"/>
    </row>
    <row r="999" spans="3:20" ht="14.25" customHeight="1" x14ac:dyDescent="0.25">
      <c r="C999" s="53"/>
      <c r="L999" s="66"/>
      <c r="M999" s="66"/>
      <c r="N999" s="66"/>
      <c r="O999" s="66"/>
      <c r="P999" s="66"/>
      <c r="Q999" s="52"/>
      <c r="R999" s="52"/>
      <c r="S999" s="52"/>
      <c r="T999" s="52"/>
    </row>
    <row r="1000" spans="3:20" ht="14.25" customHeight="1" x14ac:dyDescent="0.25">
      <c r="C1000" s="53"/>
      <c r="L1000" s="66"/>
      <c r="M1000" s="66"/>
      <c r="N1000" s="66"/>
      <c r="O1000" s="66"/>
      <c r="P1000" s="66"/>
      <c r="Q1000" s="52"/>
      <c r="R1000" s="52"/>
      <c r="S1000" s="52"/>
      <c r="T1000" s="52"/>
    </row>
  </sheetData>
  <autoFilter ref="B2:T2"/>
  <mergeCells count="3">
    <mergeCell ref="B1:J1"/>
    <mergeCell ref="L1:T1"/>
    <mergeCell ref="V1:AD1"/>
  </mergeCells>
  <conditionalFormatting sqref="B138:B140">
    <cfRule type="containsText" dxfId="92" priority="1" operator="containsText" text="Х">
      <formula>NOT(ISERROR(SEARCH(("Х"),(B138))))</formula>
    </cfRule>
  </conditionalFormatting>
  <conditionalFormatting sqref="B138:B140">
    <cfRule type="containsText" dxfId="91" priority="2" operator="containsText" text="x">
      <formula>NOT(ISERROR(SEARCH(("x"),(B138))))</formula>
    </cfRule>
  </conditionalFormatting>
  <conditionalFormatting sqref="L138:L140">
    <cfRule type="containsText" dxfId="90" priority="3" operator="containsText" text="Х">
      <formula>NOT(ISERROR(SEARCH(("Х"),(L138))))</formula>
    </cfRule>
  </conditionalFormatting>
  <conditionalFormatting sqref="L138:L140">
    <cfRule type="containsText" dxfId="89" priority="4" operator="containsText" text="x">
      <formula>NOT(ISERROR(SEARCH(("x"),(L138))))</formula>
    </cfRule>
  </conditionalFormatting>
  <conditionalFormatting sqref="P3:P102">
    <cfRule type="containsText" dxfId="88" priority="5" operator="containsText" text="C">
      <formula>NOT(ISERROR(SEARCH(("C"),(P3))))</formula>
    </cfRule>
  </conditionalFormatting>
  <conditionalFormatting sqref="P3:P102">
    <cfRule type="containsText" dxfId="87" priority="6" operator="containsText" text="B">
      <formula>NOT(ISERROR(SEARCH(("B"),(P3))))</formula>
    </cfRule>
  </conditionalFormatting>
  <conditionalFormatting sqref="P3:P102">
    <cfRule type="containsText" dxfId="86" priority="7" operator="containsText" text="A">
      <formula>NOT(ISERROR(SEARCH(("A"),(P3))))</formula>
    </cfRule>
  </conditionalFormatting>
  <conditionalFormatting sqref="F3:F176">
    <cfRule type="containsText" dxfId="85" priority="8" operator="containsText" text="C">
      <formula>NOT(ISERROR(SEARCH(("C"),(F3))))</formula>
    </cfRule>
  </conditionalFormatting>
  <conditionalFormatting sqref="F3:F176">
    <cfRule type="containsText" dxfId="84" priority="9" operator="containsText" text="B">
      <formula>NOT(ISERROR(SEARCH(("B"),(F3))))</formula>
    </cfRule>
  </conditionalFormatting>
  <conditionalFormatting sqref="F3:F176">
    <cfRule type="containsText" dxfId="83" priority="10" operator="containsText" text="A">
      <formula>NOT(ISERROR(SEARCH(("A"),(F3))))</formula>
    </cfRule>
  </conditionalFormatting>
  <conditionalFormatting sqref="H3:H176">
    <cfRule type="containsText" dxfId="82" priority="11" operator="containsText" text="ложь">
      <formula>NOT(ISERROR(SEARCH(("ложь"),(H3))))</formula>
    </cfRule>
  </conditionalFormatting>
  <conditionalFormatting sqref="R3:R102">
    <cfRule type="containsText" dxfId="81" priority="12" operator="containsText" text="ложь">
      <formula>NOT(ISERROR(SEARCH(("ложь"),(R3))))</formula>
    </cfRule>
  </conditionalFormatting>
  <conditionalFormatting sqref="I3:I176">
    <cfRule type="containsText" dxfId="80" priority="13" operator="containsText" text="X">
      <formula>NOT(ISERROR(SEARCH(("X"),(I3))))</formula>
    </cfRule>
  </conditionalFormatting>
  <conditionalFormatting sqref="I3:I176">
    <cfRule type="containsText" dxfId="79" priority="14" operator="containsText" text="Y">
      <formula>NOT(ISERROR(SEARCH(("Y"),(I3))))</formula>
    </cfRule>
  </conditionalFormatting>
  <conditionalFormatting sqref="I3:I176">
    <cfRule type="containsText" dxfId="78" priority="15" operator="containsText" text="Z">
      <formula>NOT(ISERROR(SEARCH(("Z"),(I3))))</formula>
    </cfRule>
  </conditionalFormatting>
  <conditionalFormatting sqref="I3:I176">
    <cfRule type="containsText" dxfId="77" priority="16" operator="containsText" text="C">
      <formula>NOT(ISERROR(SEARCH(("C"),(I3))))</formula>
    </cfRule>
  </conditionalFormatting>
  <conditionalFormatting sqref="I3:I176">
    <cfRule type="containsText" dxfId="76" priority="17" operator="containsText" text="B">
      <formula>NOT(ISERROR(SEARCH(("B"),(I3))))</formula>
    </cfRule>
  </conditionalFormatting>
  <conditionalFormatting sqref="I3:I176">
    <cfRule type="containsText" dxfId="75" priority="18" operator="containsText" text="A">
      <formula>NOT(ISERROR(SEARCH(("A"),(I3))))</formula>
    </cfRule>
  </conditionalFormatting>
  <conditionalFormatting sqref="J3:J176">
    <cfRule type="containsText" dxfId="74" priority="19" operator="containsText" text="CZ">
      <formula>NOT(ISERROR(SEARCH(("CZ"),(J3))))</formula>
    </cfRule>
  </conditionalFormatting>
  <conditionalFormatting sqref="J3:J176">
    <cfRule type="containsText" dxfId="73" priority="20" operator="containsText" text="BZ">
      <formula>NOT(ISERROR(SEARCH(("BZ"),(J3))))</formula>
    </cfRule>
  </conditionalFormatting>
  <conditionalFormatting sqref="J3:J176">
    <cfRule type="containsText" dxfId="72" priority="21" operator="containsText" text="BY">
      <formula>NOT(ISERROR(SEARCH(("BY"),(J3))))</formula>
    </cfRule>
  </conditionalFormatting>
  <conditionalFormatting sqref="J3:J176">
    <cfRule type="containsText" dxfId="71" priority="22" operator="containsText" text="BX">
      <formula>NOT(ISERROR(SEARCH(("BX"),(J3))))</formula>
    </cfRule>
  </conditionalFormatting>
  <conditionalFormatting sqref="J3:J176">
    <cfRule type="containsText" dxfId="70" priority="23" operator="containsText" text="AZ">
      <formula>NOT(ISERROR(SEARCH(("AZ"),(J3))))</formula>
    </cfRule>
  </conditionalFormatting>
  <conditionalFormatting sqref="J3:J176">
    <cfRule type="containsText" dxfId="69" priority="24" operator="containsText" text="AY">
      <formula>NOT(ISERROR(SEARCH(("AY"),(J3))))</formula>
    </cfRule>
  </conditionalFormatting>
  <conditionalFormatting sqref="J3:J176">
    <cfRule type="containsText" dxfId="68" priority="25" operator="containsText" text="AX">
      <formula>NOT(ISERROR(SEARCH(("AX"),(J3))))</formula>
    </cfRule>
  </conditionalFormatting>
  <conditionalFormatting sqref="S3:S176">
    <cfRule type="containsText" dxfId="67" priority="26" operator="containsText" text="X">
      <formula>NOT(ISERROR(SEARCH(("X"),(S3))))</formula>
    </cfRule>
  </conditionalFormatting>
  <conditionalFormatting sqref="S3:S176">
    <cfRule type="containsText" dxfId="66" priority="27" operator="containsText" text="Y">
      <formula>NOT(ISERROR(SEARCH(("Y"),(S3))))</formula>
    </cfRule>
  </conditionalFormatting>
  <conditionalFormatting sqref="S3:S176">
    <cfRule type="containsText" dxfId="65" priority="28" operator="containsText" text="Z">
      <formula>NOT(ISERROR(SEARCH(("Z"),(S3))))</formula>
    </cfRule>
  </conditionalFormatting>
  <conditionalFormatting sqref="S3:S176">
    <cfRule type="containsText" dxfId="64" priority="29" operator="containsText" text="C">
      <formula>NOT(ISERROR(SEARCH(("C"),(S3))))</formula>
    </cfRule>
  </conditionalFormatting>
  <conditionalFormatting sqref="S3:S176">
    <cfRule type="containsText" dxfId="63" priority="30" operator="containsText" text="B">
      <formula>NOT(ISERROR(SEARCH(("B"),(S3))))</formula>
    </cfRule>
  </conditionalFormatting>
  <conditionalFormatting sqref="S3:S176">
    <cfRule type="containsText" dxfId="62" priority="31" operator="containsText" text="A">
      <formula>NOT(ISERROR(SEARCH(("A"),(S3))))</formula>
    </cfRule>
  </conditionalFormatting>
  <conditionalFormatting sqref="T3:T176">
    <cfRule type="containsText" dxfId="61" priority="32" operator="containsText" text="CZ">
      <formula>NOT(ISERROR(SEARCH(("CZ"),(T3))))</formula>
    </cfRule>
  </conditionalFormatting>
  <conditionalFormatting sqref="T3:T176">
    <cfRule type="containsText" dxfId="60" priority="33" operator="containsText" text="BZ">
      <formula>NOT(ISERROR(SEARCH(("BZ"),(T3))))</formula>
    </cfRule>
  </conditionalFormatting>
  <conditionalFormatting sqref="T3:T176">
    <cfRule type="containsText" dxfId="59" priority="34" operator="containsText" text="BY">
      <formula>NOT(ISERROR(SEARCH(("BY"),(T3))))</formula>
    </cfRule>
  </conditionalFormatting>
  <conditionalFormatting sqref="T3:T176">
    <cfRule type="containsText" dxfId="58" priority="35" operator="containsText" text="BX">
      <formula>NOT(ISERROR(SEARCH(("BX"),(T3))))</formula>
    </cfRule>
  </conditionalFormatting>
  <conditionalFormatting sqref="T3:T176">
    <cfRule type="containsText" dxfId="57" priority="36" operator="containsText" text="AZ">
      <formula>NOT(ISERROR(SEARCH(("AZ"),(T3))))</formula>
    </cfRule>
  </conditionalFormatting>
  <conditionalFormatting sqref="T3:T176">
    <cfRule type="containsText" dxfId="56" priority="37" operator="containsText" text="AY">
      <formula>NOT(ISERROR(SEARCH(("AY"),(T3))))</formula>
    </cfRule>
  </conditionalFormatting>
  <conditionalFormatting sqref="T3:T176">
    <cfRule type="containsText" dxfId="55" priority="38" operator="containsText" text="AX">
      <formula>NOT(ISERROR(SEARCH(("AX"),(T3))))</formula>
    </cfRule>
  </conditionalFormatting>
  <conditionalFormatting sqref="V138:V140">
    <cfRule type="containsText" dxfId="54" priority="39" operator="containsText" text="Х">
      <formula>NOT(ISERROR(SEARCH(("Х"),(V138))))</formula>
    </cfRule>
  </conditionalFormatting>
  <conditionalFormatting sqref="V138:V140">
    <cfRule type="containsText" dxfId="53" priority="40" operator="containsText" text="x">
      <formula>NOT(ISERROR(SEARCH(("x"),(V138))))</formula>
    </cfRule>
  </conditionalFormatting>
  <conditionalFormatting sqref="Z3:Z176">
    <cfRule type="containsText" dxfId="52" priority="41" operator="containsText" text="C">
      <formula>NOT(ISERROR(SEARCH(("C"),(Z3))))</formula>
    </cfRule>
  </conditionalFormatting>
  <conditionalFormatting sqref="Z3:Z176">
    <cfRule type="containsText" dxfId="51" priority="42" operator="containsText" text="B">
      <formula>NOT(ISERROR(SEARCH(("B"),(Z3))))</formula>
    </cfRule>
  </conditionalFormatting>
  <conditionalFormatting sqref="Z3:Z176">
    <cfRule type="containsText" dxfId="50" priority="43" operator="containsText" text="A">
      <formula>NOT(ISERROR(SEARCH(("A"),(Z3))))</formula>
    </cfRule>
  </conditionalFormatting>
  <conditionalFormatting sqref="AB3:AB176">
    <cfRule type="containsText" dxfId="49" priority="44" operator="containsText" text="ложь">
      <formula>NOT(ISERROR(SEARCH(("ложь"),(AB3))))</formula>
    </cfRule>
  </conditionalFormatting>
  <conditionalFormatting sqref="AC3:AC176">
    <cfRule type="containsText" dxfId="48" priority="45" operator="containsText" text="X">
      <formula>NOT(ISERROR(SEARCH(("X"),(AC3))))</formula>
    </cfRule>
  </conditionalFormatting>
  <conditionalFormatting sqref="AC3:AC176">
    <cfRule type="containsText" dxfId="47" priority="46" operator="containsText" text="Y">
      <formula>NOT(ISERROR(SEARCH(("Y"),(AC3))))</formula>
    </cfRule>
  </conditionalFormatting>
  <conditionalFormatting sqref="AC3:AC176">
    <cfRule type="containsText" dxfId="46" priority="47" operator="containsText" text="Z">
      <formula>NOT(ISERROR(SEARCH(("Z"),(AC3))))</formula>
    </cfRule>
  </conditionalFormatting>
  <conditionalFormatting sqref="AC3:AC176">
    <cfRule type="containsText" dxfId="45" priority="48" operator="containsText" text="C">
      <formula>NOT(ISERROR(SEARCH(("C"),(AC3))))</formula>
    </cfRule>
  </conditionalFormatting>
  <conditionalFormatting sqref="AC3:AC176">
    <cfRule type="containsText" dxfId="44" priority="49" operator="containsText" text="B">
      <formula>NOT(ISERROR(SEARCH(("B"),(AC3))))</formula>
    </cfRule>
  </conditionalFormatting>
  <conditionalFormatting sqref="AC3:AC176">
    <cfRule type="containsText" dxfId="43" priority="50" operator="containsText" text="A">
      <formula>NOT(ISERROR(SEARCH(("A"),(AC3))))</formula>
    </cfRule>
  </conditionalFormatting>
  <conditionalFormatting sqref="AD3:AD176">
    <cfRule type="containsText" dxfId="42" priority="51" operator="containsText" text="CZ">
      <formula>NOT(ISERROR(SEARCH(("CZ"),(AD3))))</formula>
    </cfRule>
  </conditionalFormatting>
  <conditionalFormatting sqref="AD3:AD176">
    <cfRule type="containsText" dxfId="41" priority="52" operator="containsText" text="BZ">
      <formula>NOT(ISERROR(SEARCH(("BZ"),(AD3))))</formula>
    </cfRule>
  </conditionalFormatting>
  <conditionalFormatting sqref="AD3:AD176">
    <cfRule type="containsText" dxfId="40" priority="53" operator="containsText" text="BY">
      <formula>NOT(ISERROR(SEARCH(("BY"),(AD3))))</formula>
    </cfRule>
  </conditionalFormatting>
  <conditionalFormatting sqref="AD3:AD176">
    <cfRule type="containsText" dxfId="39" priority="54" operator="containsText" text="BX">
      <formula>NOT(ISERROR(SEARCH(("BX"),(AD3))))</formula>
    </cfRule>
  </conditionalFormatting>
  <conditionalFormatting sqref="AD3:AD176">
    <cfRule type="containsText" dxfId="38" priority="55" operator="containsText" text="AZ">
      <formula>NOT(ISERROR(SEARCH(("AZ"),(AD3))))</formula>
    </cfRule>
  </conditionalFormatting>
  <conditionalFormatting sqref="AD3:AD176">
    <cfRule type="containsText" dxfId="37" priority="56" operator="containsText" text="AY">
      <formula>NOT(ISERROR(SEARCH(("AY"),(AD3))))</formula>
    </cfRule>
  </conditionalFormatting>
  <conditionalFormatting sqref="AD3:AD176">
    <cfRule type="containsText" dxfId="36" priority="57" operator="containsText" text="AX">
      <formula>NOT(ISERROR(SEARCH(("AX"),(AD3))))</formula>
    </cfRule>
  </conditionalFormatting>
  <conditionalFormatting sqref="AD3:AD65">
    <cfRule type="containsText" dxfId="35" priority="58" operator="containsText" text="CY">
      <formula>NOT(ISERROR(SEARCH(("CY"),(AD3))))</formula>
    </cfRule>
  </conditionalFormatting>
  <conditionalFormatting sqref="F177:F276">
    <cfRule type="containsText" dxfId="34" priority="59" operator="containsText" text="C">
      <formula>NOT(ISERROR(SEARCH(("C"),(F177))))</formula>
    </cfRule>
  </conditionalFormatting>
  <conditionalFormatting sqref="F177:F276">
    <cfRule type="containsText" dxfId="33" priority="60" operator="containsText" text="B">
      <formula>NOT(ISERROR(SEARCH(("B"),(F177))))</formula>
    </cfRule>
  </conditionalFormatting>
  <conditionalFormatting sqref="F177:F276">
    <cfRule type="containsText" dxfId="32" priority="61" operator="containsText" text="A">
      <formula>NOT(ISERROR(SEARCH(("A"),(F177))))</formula>
    </cfRule>
  </conditionalFormatting>
  <conditionalFormatting sqref="H177:H276">
    <cfRule type="containsText" dxfId="31" priority="62" operator="containsText" text="ложь">
      <formula>NOT(ISERROR(SEARCH(("ложь"),(H177))))</formula>
    </cfRule>
  </conditionalFormatting>
  <conditionalFormatting sqref="I177:I276">
    <cfRule type="containsText" dxfId="30" priority="63" operator="containsText" text="X">
      <formula>NOT(ISERROR(SEARCH(("X"),(I177))))</formula>
    </cfRule>
  </conditionalFormatting>
  <conditionalFormatting sqref="I177:I276">
    <cfRule type="containsText" dxfId="29" priority="64" operator="containsText" text="Y">
      <formula>NOT(ISERROR(SEARCH(("Y"),(I177))))</formula>
    </cfRule>
  </conditionalFormatting>
  <conditionalFormatting sqref="I177:I276">
    <cfRule type="containsText" dxfId="28" priority="65" operator="containsText" text="Z">
      <formula>NOT(ISERROR(SEARCH(("Z"),(I177))))</formula>
    </cfRule>
  </conditionalFormatting>
  <conditionalFormatting sqref="I177:I276">
    <cfRule type="containsText" dxfId="27" priority="66" operator="containsText" text="C">
      <formula>NOT(ISERROR(SEARCH(("C"),(I177))))</formula>
    </cfRule>
  </conditionalFormatting>
  <conditionalFormatting sqref="I177:I276">
    <cfRule type="containsText" dxfId="26" priority="67" operator="containsText" text="B">
      <formula>NOT(ISERROR(SEARCH(("B"),(I177))))</formula>
    </cfRule>
  </conditionalFormatting>
  <conditionalFormatting sqref="I177:I276">
    <cfRule type="containsText" dxfId="25" priority="68" operator="containsText" text="A">
      <formula>NOT(ISERROR(SEARCH(("A"),(I177))))</formula>
    </cfRule>
  </conditionalFormatting>
  <conditionalFormatting sqref="J177:J276">
    <cfRule type="containsText" dxfId="24" priority="69" operator="containsText" text="CZ">
      <formula>NOT(ISERROR(SEARCH(("CZ"),(J177))))</formula>
    </cfRule>
  </conditionalFormatting>
  <conditionalFormatting sqref="J177:J276">
    <cfRule type="containsText" dxfId="23" priority="70" operator="containsText" text="BZ">
      <formula>NOT(ISERROR(SEARCH(("BZ"),(J177))))</formula>
    </cfRule>
  </conditionalFormatting>
  <conditionalFormatting sqref="J177:J276">
    <cfRule type="containsText" dxfId="22" priority="71" operator="containsText" text="BY">
      <formula>NOT(ISERROR(SEARCH(("BY"),(J177))))</formula>
    </cfRule>
  </conditionalFormatting>
  <conditionalFormatting sqref="J177:J276">
    <cfRule type="containsText" dxfId="21" priority="72" operator="containsText" text="BX">
      <formula>NOT(ISERROR(SEARCH(("BX"),(J177))))</formula>
    </cfRule>
  </conditionalFormatting>
  <conditionalFormatting sqref="J177:J276">
    <cfRule type="containsText" dxfId="20" priority="73" operator="containsText" text="AZ">
      <formula>NOT(ISERROR(SEARCH(("AZ"),(J177))))</formula>
    </cfRule>
  </conditionalFormatting>
  <conditionalFormatting sqref="J177:J276">
    <cfRule type="containsText" dxfId="19" priority="74" operator="containsText" text="AY">
      <formula>NOT(ISERROR(SEARCH(("AY"),(J177))))</formula>
    </cfRule>
  </conditionalFormatting>
  <conditionalFormatting sqref="J177:J276">
    <cfRule type="containsText" dxfId="18" priority="75" operator="containsText" text="AX">
      <formula>NOT(ISERROR(SEARCH(("AX"),(J177))))</formula>
    </cfRule>
  </conditionalFormatting>
  <conditionalFormatting sqref="F277:F339">
    <cfRule type="containsText" dxfId="17" priority="76" operator="containsText" text="C">
      <formula>NOT(ISERROR(SEARCH(("C"),(F277))))</formula>
    </cfRule>
  </conditionalFormatting>
  <conditionalFormatting sqref="F277:F339">
    <cfRule type="containsText" dxfId="16" priority="77" operator="containsText" text="B">
      <formula>NOT(ISERROR(SEARCH(("B"),(F277))))</formula>
    </cfRule>
  </conditionalFormatting>
  <conditionalFormatting sqref="F277:F339">
    <cfRule type="containsText" dxfId="15" priority="78" operator="containsText" text="A">
      <formula>NOT(ISERROR(SEARCH(("A"),(F277))))</formula>
    </cfRule>
  </conditionalFormatting>
  <conditionalFormatting sqref="H277:H339">
    <cfRule type="containsText" dxfId="14" priority="79" operator="containsText" text="ложь">
      <formula>NOT(ISERROR(SEARCH(("ложь"),(H277))))</formula>
    </cfRule>
  </conditionalFormatting>
  <conditionalFormatting sqref="I277:I339">
    <cfRule type="containsText" dxfId="13" priority="80" operator="containsText" text="X">
      <formula>NOT(ISERROR(SEARCH(("X"),(I277))))</formula>
    </cfRule>
  </conditionalFormatting>
  <conditionalFormatting sqref="I277:I339">
    <cfRule type="containsText" dxfId="12" priority="81" operator="containsText" text="Y">
      <formula>NOT(ISERROR(SEARCH(("Y"),(I277))))</formula>
    </cfRule>
  </conditionalFormatting>
  <conditionalFormatting sqref="I277:I339">
    <cfRule type="containsText" dxfId="11" priority="82" operator="containsText" text="Z">
      <formula>NOT(ISERROR(SEARCH(("Z"),(I277))))</formula>
    </cfRule>
  </conditionalFormatting>
  <conditionalFormatting sqref="I277:I339">
    <cfRule type="containsText" dxfId="10" priority="83" operator="containsText" text="C">
      <formula>NOT(ISERROR(SEARCH(("C"),(I277))))</formula>
    </cfRule>
  </conditionalFormatting>
  <conditionalFormatting sqref="I277:I339">
    <cfRule type="containsText" dxfId="9" priority="84" operator="containsText" text="B">
      <formula>NOT(ISERROR(SEARCH(("B"),(I277))))</formula>
    </cfRule>
  </conditionalFormatting>
  <conditionalFormatting sqref="I277:I339">
    <cfRule type="containsText" dxfId="8" priority="85" operator="containsText" text="A">
      <formula>NOT(ISERROR(SEARCH(("A"),(I277))))</formula>
    </cfRule>
  </conditionalFormatting>
  <conditionalFormatting sqref="J277:J339">
    <cfRule type="containsText" dxfId="7" priority="86" operator="containsText" text="CZ">
      <formula>NOT(ISERROR(SEARCH(("CZ"),(J277))))</formula>
    </cfRule>
  </conditionalFormatting>
  <conditionalFormatting sqref="J277:J339">
    <cfRule type="containsText" dxfId="6" priority="87" operator="containsText" text="BZ">
      <formula>NOT(ISERROR(SEARCH(("BZ"),(J277))))</formula>
    </cfRule>
  </conditionalFormatting>
  <conditionalFormatting sqref="J277:J339">
    <cfRule type="containsText" dxfId="5" priority="88" operator="containsText" text="BY">
      <formula>NOT(ISERROR(SEARCH(("BY"),(J277))))</formula>
    </cfRule>
  </conditionalFormatting>
  <conditionalFormatting sqref="J277:J339">
    <cfRule type="containsText" dxfId="4" priority="89" operator="containsText" text="BX">
      <formula>NOT(ISERROR(SEARCH(("BX"),(J277))))</formula>
    </cfRule>
  </conditionalFormatting>
  <conditionalFormatting sqref="J277:J339">
    <cfRule type="containsText" dxfId="3" priority="90" operator="containsText" text="AZ">
      <formula>NOT(ISERROR(SEARCH(("AZ"),(J277))))</formula>
    </cfRule>
  </conditionalFormatting>
  <conditionalFormatting sqref="J277:J339">
    <cfRule type="containsText" dxfId="2" priority="91" operator="containsText" text="AY">
      <formula>NOT(ISERROR(SEARCH(("AY"),(J277))))</formula>
    </cfRule>
  </conditionalFormatting>
  <conditionalFormatting sqref="J277:J339">
    <cfRule type="containsText" dxfId="1" priority="92" operator="containsText" text="AX">
      <formula>NOT(ISERROR(SEARCH(("AX"),(J277))))</formula>
    </cfRule>
  </conditionalFormatting>
  <conditionalFormatting sqref="J277:J339">
    <cfRule type="containsText" dxfId="0" priority="93" operator="containsText" text="CY">
      <formula>NOT(ISERROR(SEARCH(("CY"),(J277))))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 x14ac:dyDescent="0.25"/>
  <cols>
    <col min="1" max="1" width="14.85546875" customWidth="1"/>
    <col min="2" max="9" width="10.140625" customWidth="1"/>
    <col min="10" max="11" width="13.28515625" customWidth="1"/>
    <col min="12" max="26" width="8.7109375" customWidth="1"/>
  </cols>
  <sheetData>
    <row r="1" spans="1:11" ht="14.25" customHeight="1" x14ac:dyDescent="0.25">
      <c r="A1" s="84" t="s">
        <v>21</v>
      </c>
      <c r="B1" s="81"/>
      <c r="C1" s="81"/>
      <c r="D1" s="81"/>
      <c r="E1" s="81"/>
      <c r="F1" s="81"/>
      <c r="G1" s="81"/>
      <c r="H1" s="81"/>
      <c r="I1" s="81"/>
      <c r="J1" s="81"/>
      <c r="K1" s="82"/>
    </row>
    <row r="2" spans="1:11" ht="14.25" customHeight="1" x14ac:dyDescent="0.25">
      <c r="A2" s="58" t="s">
        <v>2</v>
      </c>
      <c r="B2" s="73">
        <v>45879</v>
      </c>
      <c r="C2" s="73">
        <v>45880</v>
      </c>
      <c r="D2" s="73">
        <v>45881</v>
      </c>
      <c r="E2" s="73">
        <v>45882</v>
      </c>
      <c r="F2" s="73">
        <v>45883</v>
      </c>
      <c r="G2" s="73">
        <v>45884</v>
      </c>
      <c r="H2" s="73">
        <v>45885</v>
      </c>
      <c r="I2" s="73">
        <v>45886</v>
      </c>
      <c r="J2" s="74" t="s">
        <v>762</v>
      </c>
      <c r="K2" s="74" t="s">
        <v>14</v>
      </c>
    </row>
    <row r="3" spans="1:11" ht="14.25" customHeight="1" x14ac:dyDescent="0.25">
      <c r="A3" s="44">
        <v>19088151</v>
      </c>
      <c r="B3" s="44">
        <v>108</v>
      </c>
      <c r="C3" s="44">
        <v>97</v>
      </c>
      <c r="D3" s="44">
        <v>98</v>
      </c>
      <c r="E3" s="44">
        <v>108</v>
      </c>
      <c r="F3" s="44">
        <v>109</v>
      </c>
      <c r="G3" s="44">
        <v>97</v>
      </c>
      <c r="H3" s="44">
        <v>89</v>
      </c>
      <c r="I3" s="44">
        <v>95</v>
      </c>
      <c r="J3" s="18">
        <f t="shared" ref="J3:J98" si="0">IFERROR(STDEVP(B3:I3)/AVERAGE(B3:I3),100)</f>
        <v>6.855058133978699E-2</v>
      </c>
      <c r="K3" s="64" t="str">
        <f t="shared" ref="K3:K98" si="1">IF(J3&lt;10%,"X",IF(J3&gt;25%,"Z","Y"))</f>
        <v>X</v>
      </c>
    </row>
    <row r="4" spans="1:11" ht="14.25" customHeight="1" x14ac:dyDescent="0.25">
      <c r="A4" s="44">
        <v>170208220</v>
      </c>
      <c r="B4" s="44">
        <v>844</v>
      </c>
      <c r="C4" s="44">
        <v>830</v>
      </c>
      <c r="D4" s="44">
        <v>964</v>
      </c>
      <c r="E4" s="44">
        <v>885</v>
      </c>
      <c r="F4" s="44">
        <v>796</v>
      </c>
      <c r="G4" s="44">
        <v>708</v>
      </c>
      <c r="H4" s="44">
        <v>712</v>
      </c>
      <c r="I4" s="44">
        <v>837</v>
      </c>
      <c r="J4" s="18">
        <f t="shared" si="0"/>
        <v>9.6826207692573635E-2</v>
      </c>
      <c r="K4" s="64" t="str">
        <f t="shared" si="1"/>
        <v>X</v>
      </c>
    </row>
    <row r="5" spans="1:11" ht="14.25" customHeight="1" x14ac:dyDescent="0.25">
      <c r="A5" s="44">
        <v>40132367</v>
      </c>
      <c r="B5" s="44">
        <v>41</v>
      </c>
      <c r="C5" s="44">
        <v>48</v>
      </c>
      <c r="D5" s="44">
        <v>46</v>
      </c>
      <c r="E5" s="44">
        <v>38</v>
      </c>
      <c r="F5" s="44">
        <v>52</v>
      </c>
      <c r="G5" s="44">
        <v>42</v>
      </c>
      <c r="H5" s="44">
        <v>40</v>
      </c>
      <c r="I5" s="44">
        <v>46</v>
      </c>
      <c r="J5" s="18">
        <f t="shared" si="0"/>
        <v>9.9069169688644251E-2</v>
      </c>
      <c r="K5" s="64" t="str">
        <f t="shared" si="1"/>
        <v>X</v>
      </c>
    </row>
    <row r="6" spans="1:11" ht="14.25" customHeight="1" x14ac:dyDescent="0.25">
      <c r="A6" s="44">
        <v>348231697</v>
      </c>
      <c r="B6" s="44">
        <v>161</v>
      </c>
      <c r="C6" s="44">
        <v>147</v>
      </c>
      <c r="D6" s="44">
        <v>174</v>
      </c>
      <c r="E6" s="44">
        <v>122</v>
      </c>
      <c r="F6" s="44">
        <v>161</v>
      </c>
      <c r="G6" s="44">
        <v>138</v>
      </c>
      <c r="H6" s="44">
        <v>134</v>
      </c>
      <c r="I6" s="44">
        <v>158</v>
      </c>
      <c r="J6" s="18">
        <f t="shared" si="0"/>
        <v>0.10773550786262538</v>
      </c>
      <c r="K6" s="64" t="str">
        <f t="shared" si="1"/>
        <v>Y</v>
      </c>
    </row>
    <row r="7" spans="1:11" ht="14.25" customHeight="1" x14ac:dyDescent="0.25">
      <c r="A7" s="44">
        <v>14069597</v>
      </c>
      <c r="B7" s="44">
        <v>164</v>
      </c>
      <c r="C7" s="44">
        <v>192</v>
      </c>
      <c r="D7" s="44">
        <v>205</v>
      </c>
      <c r="E7" s="44">
        <v>213</v>
      </c>
      <c r="F7" s="44">
        <v>223</v>
      </c>
      <c r="G7" s="44">
        <v>245</v>
      </c>
      <c r="H7" s="44">
        <v>205</v>
      </c>
      <c r="I7" s="44">
        <v>230</v>
      </c>
      <c r="J7" s="18">
        <f t="shared" si="0"/>
        <v>0.11049317757912171</v>
      </c>
      <c r="K7" s="64" t="str">
        <f t="shared" si="1"/>
        <v>Y</v>
      </c>
    </row>
    <row r="8" spans="1:11" ht="14.25" customHeight="1" x14ac:dyDescent="0.25">
      <c r="A8" s="44">
        <v>17865335</v>
      </c>
      <c r="B8" s="44">
        <v>148</v>
      </c>
      <c r="C8" s="44">
        <v>125</v>
      </c>
      <c r="D8" s="44">
        <v>184</v>
      </c>
      <c r="E8" s="44">
        <v>144</v>
      </c>
      <c r="F8" s="44">
        <v>166</v>
      </c>
      <c r="G8" s="44">
        <v>170</v>
      </c>
      <c r="H8" s="44">
        <v>172</v>
      </c>
      <c r="I8" s="44">
        <v>159</v>
      </c>
      <c r="J8" s="18">
        <f t="shared" si="0"/>
        <v>0.11072510268002678</v>
      </c>
      <c r="K8" s="64" t="str">
        <f t="shared" si="1"/>
        <v>Y</v>
      </c>
    </row>
    <row r="9" spans="1:11" ht="14.25" customHeight="1" x14ac:dyDescent="0.25">
      <c r="A9" s="44">
        <v>425130174</v>
      </c>
      <c r="B9" s="44">
        <v>75</v>
      </c>
      <c r="C9" s="44">
        <v>83</v>
      </c>
      <c r="D9" s="44">
        <v>96</v>
      </c>
      <c r="E9" s="44">
        <v>76</v>
      </c>
      <c r="F9" s="44">
        <v>90</v>
      </c>
      <c r="G9" s="44">
        <v>72</v>
      </c>
      <c r="H9" s="44">
        <v>67</v>
      </c>
      <c r="I9" s="44">
        <v>84</v>
      </c>
      <c r="J9" s="18">
        <f t="shared" si="0"/>
        <v>0.11248157454739338</v>
      </c>
      <c r="K9" s="64" t="str">
        <f t="shared" si="1"/>
        <v>Y</v>
      </c>
    </row>
    <row r="10" spans="1:11" ht="14.25" customHeight="1" x14ac:dyDescent="0.25">
      <c r="A10" s="44">
        <v>12454978</v>
      </c>
      <c r="B10" s="44">
        <v>1033</v>
      </c>
      <c r="C10" s="44">
        <v>1124</v>
      </c>
      <c r="D10" s="44">
        <v>1293</v>
      </c>
      <c r="E10" s="44">
        <v>1392</v>
      </c>
      <c r="F10" s="44">
        <v>1186</v>
      </c>
      <c r="G10" s="44">
        <v>1060</v>
      </c>
      <c r="H10" s="44">
        <v>975</v>
      </c>
      <c r="I10" s="44">
        <v>1106</v>
      </c>
      <c r="J10" s="18">
        <f t="shared" si="0"/>
        <v>0.11343191296378159</v>
      </c>
      <c r="K10" s="64" t="str">
        <f t="shared" si="1"/>
        <v>Y</v>
      </c>
    </row>
    <row r="11" spans="1:11" ht="14.25" customHeight="1" x14ac:dyDescent="0.25">
      <c r="A11" s="44">
        <v>13726920</v>
      </c>
      <c r="B11" s="44">
        <v>127</v>
      </c>
      <c r="C11" s="44">
        <v>112</v>
      </c>
      <c r="D11" s="44">
        <v>118</v>
      </c>
      <c r="E11" s="44">
        <v>116</v>
      </c>
      <c r="F11" s="44">
        <v>105</v>
      </c>
      <c r="G11" s="44">
        <v>86</v>
      </c>
      <c r="H11" s="44">
        <v>106</v>
      </c>
      <c r="I11" s="44">
        <v>94</v>
      </c>
      <c r="J11" s="18">
        <f t="shared" si="0"/>
        <v>0.11499761433679835</v>
      </c>
      <c r="K11" s="64" t="str">
        <f t="shared" si="1"/>
        <v>Y</v>
      </c>
    </row>
    <row r="12" spans="1:11" ht="14.25" customHeight="1" x14ac:dyDescent="0.25">
      <c r="A12" s="44">
        <v>243184361</v>
      </c>
      <c r="B12" s="44">
        <v>49</v>
      </c>
      <c r="C12" s="44">
        <v>60</v>
      </c>
      <c r="D12" s="44">
        <v>39</v>
      </c>
      <c r="E12" s="44">
        <v>48</v>
      </c>
      <c r="F12" s="44">
        <v>52</v>
      </c>
      <c r="G12" s="44">
        <v>46</v>
      </c>
      <c r="H12" s="44">
        <v>44</v>
      </c>
      <c r="I12" s="44">
        <v>47</v>
      </c>
      <c r="J12" s="18">
        <f t="shared" si="0"/>
        <v>0.1191129297433569</v>
      </c>
      <c r="K12" s="64" t="str">
        <f t="shared" si="1"/>
        <v>Y</v>
      </c>
    </row>
    <row r="13" spans="1:11" ht="14.25" customHeight="1" x14ac:dyDescent="0.25">
      <c r="A13" s="44">
        <v>145679272</v>
      </c>
      <c r="B13" s="44">
        <v>479</v>
      </c>
      <c r="C13" s="44">
        <v>562</v>
      </c>
      <c r="D13" s="44">
        <v>583</v>
      </c>
      <c r="E13" s="44">
        <v>594</v>
      </c>
      <c r="F13" s="44">
        <v>619</v>
      </c>
      <c r="G13" s="44">
        <v>628</v>
      </c>
      <c r="H13" s="44">
        <v>684</v>
      </c>
      <c r="I13" s="44">
        <v>776</v>
      </c>
      <c r="J13" s="18">
        <f t="shared" si="0"/>
        <v>0.13300205351525365</v>
      </c>
      <c r="K13" s="64" t="str">
        <f t="shared" si="1"/>
        <v>Y</v>
      </c>
    </row>
    <row r="14" spans="1:11" ht="14.25" customHeight="1" x14ac:dyDescent="0.25">
      <c r="A14" s="44">
        <v>425144488</v>
      </c>
      <c r="B14" s="44">
        <v>141</v>
      </c>
      <c r="C14" s="44">
        <v>150</v>
      </c>
      <c r="D14" s="44">
        <v>135</v>
      </c>
      <c r="E14" s="44">
        <v>124</v>
      </c>
      <c r="F14" s="44">
        <v>129</v>
      </c>
      <c r="G14" s="44">
        <v>130</v>
      </c>
      <c r="H14" s="44">
        <v>124</v>
      </c>
      <c r="I14" s="44">
        <v>185</v>
      </c>
      <c r="J14" s="18">
        <f t="shared" si="0"/>
        <v>0.13585110266664535</v>
      </c>
      <c r="K14" s="64" t="str">
        <f t="shared" si="1"/>
        <v>Y</v>
      </c>
    </row>
    <row r="15" spans="1:11" ht="14.25" customHeight="1" x14ac:dyDescent="0.25">
      <c r="A15" s="44">
        <v>12696237</v>
      </c>
      <c r="B15" s="44">
        <v>601</v>
      </c>
      <c r="C15" s="44">
        <v>700</v>
      </c>
      <c r="D15" s="44">
        <v>688</v>
      </c>
      <c r="E15" s="44">
        <v>715</v>
      </c>
      <c r="F15" s="44">
        <v>738</v>
      </c>
      <c r="G15" s="44">
        <v>806</v>
      </c>
      <c r="H15" s="44">
        <v>826</v>
      </c>
      <c r="I15" s="44">
        <v>970</v>
      </c>
      <c r="J15" s="18">
        <f t="shared" si="0"/>
        <v>0.13801942867784911</v>
      </c>
      <c r="K15" s="64" t="str">
        <f t="shared" si="1"/>
        <v>Y</v>
      </c>
    </row>
    <row r="16" spans="1:11" ht="14.25" customHeight="1" x14ac:dyDescent="0.25">
      <c r="A16" s="44">
        <v>14504537</v>
      </c>
      <c r="B16" s="44">
        <v>154</v>
      </c>
      <c r="C16" s="44">
        <v>194</v>
      </c>
      <c r="D16" s="44">
        <v>176</v>
      </c>
      <c r="E16" s="44">
        <v>173</v>
      </c>
      <c r="F16" s="44">
        <v>179</v>
      </c>
      <c r="G16" s="44">
        <v>182</v>
      </c>
      <c r="H16" s="44">
        <v>208</v>
      </c>
      <c r="I16" s="44">
        <v>254</v>
      </c>
      <c r="J16" s="18">
        <f t="shared" si="0"/>
        <v>0.148887843787533</v>
      </c>
      <c r="K16" s="64" t="str">
        <f t="shared" si="1"/>
        <v>Y</v>
      </c>
    </row>
    <row r="17" spans="1:11" ht="14.25" customHeight="1" x14ac:dyDescent="0.25">
      <c r="A17" s="44">
        <v>145679270</v>
      </c>
      <c r="B17" s="44">
        <v>442</v>
      </c>
      <c r="C17" s="44">
        <v>598</v>
      </c>
      <c r="D17" s="44">
        <v>613</v>
      </c>
      <c r="E17" s="44">
        <v>699</v>
      </c>
      <c r="F17" s="44">
        <v>726</v>
      </c>
      <c r="G17" s="44">
        <v>658</v>
      </c>
      <c r="H17" s="44">
        <v>655</v>
      </c>
      <c r="I17" s="44">
        <v>806</v>
      </c>
      <c r="J17" s="18">
        <f t="shared" si="0"/>
        <v>0.15387518081039864</v>
      </c>
      <c r="K17" s="64" t="str">
        <f t="shared" si="1"/>
        <v>Y</v>
      </c>
    </row>
    <row r="18" spans="1:11" ht="14.25" customHeight="1" x14ac:dyDescent="0.25">
      <c r="A18" s="44">
        <v>450885423</v>
      </c>
      <c r="B18" s="44">
        <v>90</v>
      </c>
      <c r="C18" s="44">
        <v>87</v>
      </c>
      <c r="D18" s="44">
        <v>74</v>
      </c>
      <c r="E18" s="44">
        <v>84</v>
      </c>
      <c r="F18" s="44">
        <v>81</v>
      </c>
      <c r="G18" s="44">
        <v>67</v>
      </c>
      <c r="H18" s="44">
        <v>51</v>
      </c>
      <c r="I18" s="44">
        <v>82</v>
      </c>
      <c r="J18" s="18">
        <f t="shared" si="0"/>
        <v>0.15530208757274544</v>
      </c>
      <c r="K18" s="64" t="str">
        <f t="shared" si="1"/>
        <v>Y</v>
      </c>
    </row>
    <row r="19" spans="1:11" ht="14.25" customHeight="1" x14ac:dyDescent="0.25">
      <c r="A19" s="44">
        <v>208948522</v>
      </c>
      <c r="B19" s="44">
        <v>47</v>
      </c>
      <c r="C19" s="44">
        <v>50</v>
      </c>
      <c r="D19" s="44">
        <v>44</v>
      </c>
      <c r="E19" s="44">
        <v>41</v>
      </c>
      <c r="F19" s="44">
        <v>31</v>
      </c>
      <c r="G19" s="44">
        <v>38</v>
      </c>
      <c r="H19" s="44">
        <v>34</v>
      </c>
      <c r="I19" s="44">
        <v>35</v>
      </c>
      <c r="J19" s="18">
        <f t="shared" si="0"/>
        <v>0.15612494995995996</v>
      </c>
      <c r="K19" s="64" t="str">
        <f t="shared" si="1"/>
        <v>Y</v>
      </c>
    </row>
    <row r="20" spans="1:11" ht="14.25" customHeight="1" x14ac:dyDescent="0.25">
      <c r="A20" s="44">
        <v>12454979</v>
      </c>
      <c r="B20" s="44">
        <v>76</v>
      </c>
      <c r="C20" s="44">
        <v>75</v>
      </c>
      <c r="D20" s="44">
        <v>61</v>
      </c>
      <c r="E20" s="44">
        <v>103</v>
      </c>
      <c r="F20" s="44">
        <v>77</v>
      </c>
      <c r="G20" s="44">
        <v>69</v>
      </c>
      <c r="H20" s="44">
        <v>98</v>
      </c>
      <c r="I20" s="44">
        <v>85</v>
      </c>
      <c r="J20" s="18">
        <f t="shared" si="0"/>
        <v>0.16480123181890186</v>
      </c>
      <c r="K20" s="64" t="str">
        <f t="shared" si="1"/>
        <v>Y</v>
      </c>
    </row>
    <row r="21" spans="1:11" ht="14.25" customHeight="1" x14ac:dyDescent="0.25">
      <c r="A21" s="44">
        <v>14640727</v>
      </c>
      <c r="B21" s="44">
        <v>354</v>
      </c>
      <c r="C21" s="44">
        <v>439</v>
      </c>
      <c r="D21" s="44">
        <v>447</v>
      </c>
      <c r="E21" s="44">
        <v>436</v>
      </c>
      <c r="F21" s="44">
        <v>511</v>
      </c>
      <c r="G21" s="44">
        <v>484</v>
      </c>
      <c r="H21" s="44">
        <v>627</v>
      </c>
      <c r="I21" s="44">
        <v>583</v>
      </c>
      <c r="J21" s="18">
        <f t="shared" si="0"/>
        <v>0.16867452907387601</v>
      </c>
      <c r="K21" s="64" t="str">
        <f t="shared" si="1"/>
        <v>Y</v>
      </c>
    </row>
    <row r="22" spans="1:11" ht="14.25" customHeight="1" x14ac:dyDescent="0.25">
      <c r="A22" s="44">
        <v>268312248</v>
      </c>
      <c r="B22" s="44">
        <v>20</v>
      </c>
      <c r="C22" s="44">
        <v>19</v>
      </c>
      <c r="D22" s="44">
        <v>12</v>
      </c>
      <c r="E22" s="44">
        <v>14</v>
      </c>
      <c r="F22" s="44">
        <v>22</v>
      </c>
      <c r="G22" s="44">
        <v>20</v>
      </c>
      <c r="H22" s="44">
        <v>18</v>
      </c>
      <c r="I22" s="44">
        <v>20</v>
      </c>
      <c r="J22" s="18">
        <f t="shared" si="0"/>
        <v>0.17542203230312972</v>
      </c>
      <c r="K22" s="64" t="str">
        <f t="shared" si="1"/>
        <v>Y</v>
      </c>
    </row>
    <row r="23" spans="1:11" ht="14.25" customHeight="1" x14ac:dyDescent="0.25">
      <c r="A23" s="44">
        <v>263516755</v>
      </c>
      <c r="B23" s="44">
        <v>71</v>
      </c>
      <c r="C23" s="44">
        <v>43</v>
      </c>
      <c r="D23" s="44">
        <v>47</v>
      </c>
      <c r="E23" s="44">
        <v>40</v>
      </c>
      <c r="F23" s="44">
        <v>41</v>
      </c>
      <c r="G23" s="44">
        <v>56</v>
      </c>
      <c r="H23" s="44">
        <v>52</v>
      </c>
      <c r="I23" s="44">
        <v>46</v>
      </c>
      <c r="J23" s="18">
        <f t="shared" si="0"/>
        <v>0.1935075157643234</v>
      </c>
      <c r="K23" s="64" t="str">
        <f t="shared" si="1"/>
        <v>Y</v>
      </c>
    </row>
    <row r="24" spans="1:11" ht="14.25" customHeight="1" x14ac:dyDescent="0.25">
      <c r="A24" s="44">
        <v>12696335</v>
      </c>
      <c r="B24" s="44">
        <v>1323</v>
      </c>
      <c r="C24" s="44">
        <v>1499</v>
      </c>
      <c r="D24" s="44">
        <v>1330</v>
      </c>
      <c r="E24" s="44">
        <v>1343</v>
      </c>
      <c r="F24" s="44">
        <v>1168</v>
      </c>
      <c r="G24" s="44">
        <v>1013</v>
      </c>
      <c r="H24" s="44">
        <v>812</v>
      </c>
      <c r="I24" s="44">
        <v>864</v>
      </c>
      <c r="J24" s="18">
        <f t="shared" si="0"/>
        <v>0.19915772241145935</v>
      </c>
      <c r="K24" s="64" t="str">
        <f t="shared" si="1"/>
        <v>Y</v>
      </c>
    </row>
    <row r="25" spans="1:11" ht="14.25" customHeight="1" x14ac:dyDescent="0.25">
      <c r="A25" s="44">
        <v>14072468</v>
      </c>
      <c r="B25" s="44">
        <v>94</v>
      </c>
      <c r="C25" s="44">
        <v>121</v>
      </c>
      <c r="D25" s="44">
        <v>173</v>
      </c>
      <c r="E25" s="44">
        <v>134</v>
      </c>
      <c r="F25" s="44">
        <v>195</v>
      </c>
      <c r="G25" s="44">
        <v>164</v>
      </c>
      <c r="H25" s="44">
        <v>171</v>
      </c>
      <c r="I25" s="44">
        <v>196</v>
      </c>
      <c r="J25" s="18">
        <f t="shared" si="0"/>
        <v>0.2179958470914353</v>
      </c>
      <c r="K25" s="64" t="str">
        <f t="shared" si="1"/>
        <v>Y</v>
      </c>
    </row>
    <row r="26" spans="1:11" ht="14.25" customHeight="1" x14ac:dyDescent="0.25">
      <c r="A26" s="44">
        <v>40646542</v>
      </c>
      <c r="B26" s="44">
        <v>25</v>
      </c>
      <c r="C26" s="44">
        <v>26</v>
      </c>
      <c r="D26" s="44">
        <v>29</v>
      </c>
      <c r="E26" s="44">
        <v>45</v>
      </c>
      <c r="F26" s="44">
        <v>42</v>
      </c>
      <c r="G26" s="44">
        <v>34</v>
      </c>
      <c r="H26" s="44">
        <v>28</v>
      </c>
      <c r="I26" s="44">
        <v>28</v>
      </c>
      <c r="J26" s="18">
        <f t="shared" si="0"/>
        <v>0.21980131116729337</v>
      </c>
      <c r="K26" s="64" t="str">
        <f t="shared" si="1"/>
        <v>Y</v>
      </c>
    </row>
    <row r="27" spans="1:11" ht="14.25" customHeight="1" x14ac:dyDescent="0.25">
      <c r="A27" s="44">
        <v>43484528</v>
      </c>
      <c r="B27" s="44">
        <v>209</v>
      </c>
      <c r="C27" s="44">
        <v>229</v>
      </c>
      <c r="D27" s="44">
        <v>249</v>
      </c>
      <c r="E27" s="44">
        <v>251</v>
      </c>
      <c r="F27" s="44">
        <v>198</v>
      </c>
      <c r="G27" s="44">
        <v>166</v>
      </c>
      <c r="H27" s="44">
        <v>124</v>
      </c>
      <c r="I27" s="44">
        <v>148</v>
      </c>
      <c r="J27" s="18">
        <f t="shared" si="0"/>
        <v>0.22357267842103504</v>
      </c>
      <c r="K27" s="64" t="str">
        <f t="shared" si="1"/>
        <v>Y</v>
      </c>
    </row>
    <row r="28" spans="1:11" ht="14.25" customHeight="1" x14ac:dyDescent="0.25">
      <c r="A28" s="44">
        <v>40017663</v>
      </c>
      <c r="B28" s="44">
        <v>51</v>
      </c>
      <c r="C28" s="44">
        <v>43</v>
      </c>
      <c r="D28" s="44">
        <v>36</v>
      </c>
      <c r="E28" s="44">
        <v>43</v>
      </c>
      <c r="F28" s="44">
        <v>56</v>
      </c>
      <c r="G28" s="44">
        <v>48</v>
      </c>
      <c r="H28" s="44">
        <v>61</v>
      </c>
      <c r="I28" s="44">
        <v>77</v>
      </c>
      <c r="J28" s="18">
        <f t="shared" si="0"/>
        <v>0.23181424231055592</v>
      </c>
      <c r="K28" s="64" t="str">
        <f t="shared" si="1"/>
        <v>Y</v>
      </c>
    </row>
    <row r="29" spans="1:11" ht="14.25" customHeight="1" x14ac:dyDescent="0.25">
      <c r="A29" s="44">
        <v>14071105</v>
      </c>
      <c r="B29" s="44">
        <v>283</v>
      </c>
      <c r="C29" s="44">
        <v>358</v>
      </c>
      <c r="D29" s="44">
        <v>380</v>
      </c>
      <c r="E29" s="44">
        <v>599</v>
      </c>
      <c r="F29" s="44">
        <v>382</v>
      </c>
      <c r="G29" s="44">
        <v>328</v>
      </c>
      <c r="H29" s="44">
        <v>324</v>
      </c>
      <c r="I29" s="44">
        <v>382</v>
      </c>
      <c r="J29" s="18">
        <f t="shared" si="0"/>
        <v>0.23513265214195975</v>
      </c>
      <c r="K29" s="64" t="str">
        <f t="shared" si="1"/>
        <v>Y</v>
      </c>
    </row>
    <row r="30" spans="1:11" ht="14.25" customHeight="1" x14ac:dyDescent="0.25">
      <c r="A30" s="44">
        <v>325129903</v>
      </c>
      <c r="B30" s="44">
        <v>43</v>
      </c>
      <c r="C30" s="44">
        <v>52</v>
      </c>
      <c r="D30" s="44">
        <v>64</v>
      </c>
      <c r="E30" s="44">
        <v>61</v>
      </c>
      <c r="F30" s="44">
        <v>61</v>
      </c>
      <c r="G30" s="44">
        <v>45</v>
      </c>
      <c r="H30" s="44">
        <v>25</v>
      </c>
      <c r="I30" s="44">
        <v>42</v>
      </c>
      <c r="J30" s="18">
        <f t="shared" si="0"/>
        <v>0.24919504073598467</v>
      </c>
      <c r="K30" s="64" t="str">
        <f t="shared" si="1"/>
        <v>Y</v>
      </c>
    </row>
    <row r="31" spans="1:11" ht="14.25" customHeight="1" x14ac:dyDescent="0.25">
      <c r="A31" s="44">
        <v>40129053</v>
      </c>
      <c r="B31" s="44">
        <v>20</v>
      </c>
      <c r="C31" s="44">
        <v>16</v>
      </c>
      <c r="D31" s="44">
        <v>13</v>
      </c>
      <c r="E31" s="44">
        <v>21</v>
      </c>
      <c r="F31" s="44">
        <v>15</v>
      </c>
      <c r="G31" s="44">
        <v>30</v>
      </c>
      <c r="H31" s="44">
        <v>19</v>
      </c>
      <c r="I31" s="44">
        <v>25</v>
      </c>
      <c r="J31" s="18">
        <f t="shared" si="0"/>
        <v>0.26197063647369218</v>
      </c>
      <c r="K31" s="64" t="str">
        <f t="shared" si="1"/>
        <v>Z</v>
      </c>
    </row>
    <row r="32" spans="1:11" ht="14.25" customHeight="1" x14ac:dyDescent="0.25">
      <c r="A32" s="44">
        <v>113039900</v>
      </c>
      <c r="B32" s="44">
        <v>15</v>
      </c>
      <c r="C32" s="44">
        <v>31</v>
      </c>
      <c r="D32" s="44">
        <v>19</v>
      </c>
      <c r="E32" s="44">
        <v>19</v>
      </c>
      <c r="F32" s="44">
        <v>18</v>
      </c>
      <c r="G32" s="44">
        <v>15</v>
      </c>
      <c r="H32" s="44">
        <v>17</v>
      </c>
      <c r="I32" s="44">
        <v>26</v>
      </c>
      <c r="J32" s="18">
        <f t="shared" si="0"/>
        <v>0.26339134382131846</v>
      </c>
      <c r="K32" s="64" t="str">
        <f t="shared" si="1"/>
        <v>Z</v>
      </c>
    </row>
    <row r="33" spans="1:11" ht="14.25" customHeight="1" x14ac:dyDescent="0.25">
      <c r="A33" s="44">
        <v>144510357</v>
      </c>
      <c r="B33" s="44">
        <v>105</v>
      </c>
      <c r="C33" s="44">
        <v>100</v>
      </c>
      <c r="D33" s="44">
        <v>139</v>
      </c>
      <c r="E33" s="44">
        <v>125</v>
      </c>
      <c r="F33" s="44">
        <v>111</v>
      </c>
      <c r="G33" s="44">
        <v>104</v>
      </c>
      <c r="H33" s="44">
        <v>53</v>
      </c>
      <c r="I33" s="44">
        <v>61</v>
      </c>
      <c r="J33" s="18">
        <f t="shared" si="0"/>
        <v>0.27540427288014924</v>
      </c>
      <c r="K33" s="64" t="str">
        <f t="shared" si="1"/>
        <v>Z</v>
      </c>
    </row>
    <row r="34" spans="1:11" ht="14.25" customHeight="1" x14ac:dyDescent="0.25">
      <c r="A34" s="44">
        <v>12696236</v>
      </c>
      <c r="B34" s="44">
        <v>73</v>
      </c>
      <c r="C34" s="44">
        <v>138</v>
      </c>
      <c r="D34" s="44">
        <v>138</v>
      </c>
      <c r="E34" s="44">
        <v>117</v>
      </c>
      <c r="F34" s="44">
        <v>187</v>
      </c>
      <c r="G34" s="44">
        <v>212</v>
      </c>
      <c r="H34" s="44">
        <v>161</v>
      </c>
      <c r="I34" s="44">
        <v>189</v>
      </c>
      <c r="J34" s="18">
        <f t="shared" si="0"/>
        <v>0.27674767084003099</v>
      </c>
      <c r="K34" s="64" t="str">
        <f t="shared" si="1"/>
        <v>Z</v>
      </c>
    </row>
    <row r="35" spans="1:11" ht="14.25" customHeight="1" x14ac:dyDescent="0.25">
      <c r="A35" s="44">
        <v>225869926</v>
      </c>
      <c r="B35" s="44">
        <v>47</v>
      </c>
      <c r="C35" s="44">
        <v>48</v>
      </c>
      <c r="D35" s="44">
        <v>53</v>
      </c>
      <c r="E35" s="44">
        <v>94</v>
      </c>
      <c r="F35" s="44">
        <v>84</v>
      </c>
      <c r="G35" s="44">
        <v>77</v>
      </c>
      <c r="H35" s="44">
        <v>64</v>
      </c>
      <c r="I35" s="44">
        <v>44</v>
      </c>
      <c r="J35" s="18">
        <f t="shared" si="0"/>
        <v>0.27867779621531263</v>
      </c>
      <c r="K35" s="64" t="str">
        <f t="shared" si="1"/>
        <v>Z</v>
      </c>
    </row>
    <row r="36" spans="1:11" ht="14.25" customHeight="1" x14ac:dyDescent="0.25">
      <c r="A36" s="44">
        <v>458439303</v>
      </c>
      <c r="B36" s="44">
        <v>3</v>
      </c>
      <c r="C36" s="44">
        <v>4</v>
      </c>
      <c r="D36" s="44">
        <v>7</v>
      </c>
      <c r="E36" s="44">
        <v>6</v>
      </c>
      <c r="F36" s="44">
        <v>4</v>
      </c>
      <c r="G36" s="44">
        <v>5</v>
      </c>
      <c r="H36" s="44">
        <v>5</v>
      </c>
      <c r="I36" s="44">
        <v>3</v>
      </c>
      <c r="J36" s="18">
        <f t="shared" si="0"/>
        <v>0.28474739872574967</v>
      </c>
      <c r="K36" s="64" t="str">
        <f t="shared" si="1"/>
        <v>Z</v>
      </c>
    </row>
    <row r="37" spans="1:11" ht="14.25" customHeight="1" x14ac:dyDescent="0.25">
      <c r="A37" s="44">
        <v>306927157</v>
      </c>
      <c r="B37" s="44">
        <v>6</v>
      </c>
      <c r="C37" s="44">
        <v>10</v>
      </c>
      <c r="D37" s="44">
        <v>5</v>
      </c>
      <c r="E37" s="44">
        <v>7</v>
      </c>
      <c r="F37" s="44">
        <v>12</v>
      </c>
      <c r="G37" s="44">
        <v>6</v>
      </c>
      <c r="H37" s="44">
        <v>10</v>
      </c>
      <c r="I37" s="44">
        <v>7</v>
      </c>
      <c r="J37" s="18">
        <f t="shared" si="0"/>
        <v>0.29397236789606562</v>
      </c>
      <c r="K37" s="64" t="str">
        <f t="shared" si="1"/>
        <v>Z</v>
      </c>
    </row>
    <row r="38" spans="1:11" ht="14.25" customHeight="1" x14ac:dyDescent="0.25">
      <c r="A38" s="44">
        <v>220457943</v>
      </c>
      <c r="B38" s="44">
        <v>45</v>
      </c>
      <c r="C38" s="44">
        <v>52</v>
      </c>
      <c r="D38" s="44">
        <v>43</v>
      </c>
      <c r="E38" s="44">
        <v>36</v>
      </c>
      <c r="F38" s="44">
        <v>72</v>
      </c>
      <c r="G38" s="44">
        <v>71</v>
      </c>
      <c r="H38" s="44">
        <v>73</v>
      </c>
      <c r="I38" s="44">
        <v>92</v>
      </c>
      <c r="J38" s="18">
        <f t="shared" si="0"/>
        <v>0.29855193170559408</v>
      </c>
      <c r="K38" s="64" t="str">
        <f t="shared" si="1"/>
        <v>Z</v>
      </c>
    </row>
    <row r="39" spans="1:11" ht="14.25" customHeight="1" x14ac:dyDescent="0.25">
      <c r="A39" s="44">
        <v>12887238</v>
      </c>
      <c r="B39" s="44">
        <v>511</v>
      </c>
      <c r="C39" s="44">
        <v>868</v>
      </c>
      <c r="D39" s="44">
        <v>962</v>
      </c>
      <c r="E39" s="44">
        <v>935</v>
      </c>
      <c r="F39" s="44">
        <v>972</v>
      </c>
      <c r="G39" s="44">
        <v>1400</v>
      </c>
      <c r="H39" s="44">
        <v>1401</v>
      </c>
      <c r="I39" s="44">
        <v>1620</v>
      </c>
      <c r="J39" s="18">
        <f t="shared" si="0"/>
        <v>0.31162611752792091</v>
      </c>
      <c r="K39" s="64" t="str">
        <f t="shared" si="1"/>
        <v>Z</v>
      </c>
    </row>
    <row r="40" spans="1:11" ht="14.25" customHeight="1" x14ac:dyDescent="0.25">
      <c r="A40" s="44">
        <v>258373342</v>
      </c>
      <c r="B40" s="44">
        <v>10</v>
      </c>
      <c r="C40" s="44">
        <v>14</v>
      </c>
      <c r="D40" s="44">
        <v>17</v>
      </c>
      <c r="E40" s="44">
        <v>12</v>
      </c>
      <c r="F40" s="44">
        <v>17</v>
      </c>
      <c r="G40" s="44">
        <v>16</v>
      </c>
      <c r="H40" s="44">
        <v>10</v>
      </c>
      <c r="I40" s="44">
        <v>5</v>
      </c>
      <c r="J40" s="18">
        <f t="shared" si="0"/>
        <v>0.31168467799400384</v>
      </c>
      <c r="K40" s="64" t="str">
        <f t="shared" si="1"/>
        <v>Z</v>
      </c>
    </row>
    <row r="41" spans="1:11" ht="14.25" customHeight="1" x14ac:dyDescent="0.25">
      <c r="A41" s="44">
        <v>40638186</v>
      </c>
      <c r="B41" s="44">
        <v>21</v>
      </c>
      <c r="C41" s="44">
        <v>22</v>
      </c>
      <c r="D41" s="44">
        <v>40</v>
      </c>
      <c r="E41" s="44">
        <v>18</v>
      </c>
      <c r="F41" s="44">
        <v>26</v>
      </c>
      <c r="G41" s="44">
        <v>42</v>
      </c>
      <c r="H41" s="44">
        <v>22</v>
      </c>
      <c r="I41" s="44">
        <v>38</v>
      </c>
      <c r="J41" s="18">
        <f t="shared" si="0"/>
        <v>0.31775873645810293</v>
      </c>
      <c r="K41" s="64" t="str">
        <f t="shared" si="1"/>
        <v>Z</v>
      </c>
    </row>
    <row r="42" spans="1:11" ht="14.25" customHeight="1" x14ac:dyDescent="0.25">
      <c r="A42" s="44">
        <v>246713831</v>
      </c>
      <c r="B42" s="44">
        <v>60</v>
      </c>
      <c r="C42" s="44">
        <v>67</v>
      </c>
      <c r="D42" s="44">
        <v>75</v>
      </c>
      <c r="E42" s="44">
        <v>66</v>
      </c>
      <c r="F42" s="44">
        <v>77</v>
      </c>
      <c r="G42" s="44">
        <v>45</v>
      </c>
      <c r="H42" s="44">
        <v>40</v>
      </c>
      <c r="I42" s="44">
        <v>21</v>
      </c>
      <c r="J42" s="18">
        <f t="shared" si="0"/>
        <v>0.32222566839065819</v>
      </c>
      <c r="K42" s="64" t="str">
        <f t="shared" si="1"/>
        <v>Z</v>
      </c>
    </row>
    <row r="43" spans="1:11" ht="14.25" customHeight="1" x14ac:dyDescent="0.25">
      <c r="A43" s="44">
        <v>19001330</v>
      </c>
      <c r="B43" s="44">
        <v>32</v>
      </c>
      <c r="C43" s="44">
        <v>36</v>
      </c>
      <c r="D43" s="44">
        <v>32</v>
      </c>
      <c r="E43" s="44">
        <v>38</v>
      </c>
      <c r="F43" s="44">
        <v>25</v>
      </c>
      <c r="G43" s="44">
        <v>31</v>
      </c>
      <c r="H43" s="44">
        <v>15</v>
      </c>
      <c r="I43" s="44">
        <v>12</v>
      </c>
      <c r="J43" s="18">
        <f t="shared" si="0"/>
        <v>0.32323658551467849</v>
      </c>
      <c r="K43" s="64" t="str">
        <f t="shared" si="1"/>
        <v>Z</v>
      </c>
    </row>
    <row r="44" spans="1:11" ht="14.25" customHeight="1" x14ac:dyDescent="0.25">
      <c r="A44" s="44">
        <v>135480367</v>
      </c>
      <c r="B44" s="44">
        <v>21</v>
      </c>
      <c r="C44" s="44">
        <v>18</v>
      </c>
      <c r="D44" s="44">
        <v>24</v>
      </c>
      <c r="E44" s="44">
        <v>30</v>
      </c>
      <c r="F44" s="44">
        <v>11</v>
      </c>
      <c r="G44" s="44">
        <v>12</v>
      </c>
      <c r="H44" s="44">
        <v>30</v>
      </c>
      <c r="I44" s="44">
        <v>28</v>
      </c>
      <c r="J44" s="18">
        <f t="shared" si="0"/>
        <v>0.32733404289421014</v>
      </c>
      <c r="K44" s="64" t="str">
        <f t="shared" si="1"/>
        <v>Z</v>
      </c>
    </row>
    <row r="45" spans="1:11" ht="14.25" customHeight="1" x14ac:dyDescent="0.25">
      <c r="A45" s="44">
        <v>231051849</v>
      </c>
      <c r="B45" s="44">
        <v>118</v>
      </c>
      <c r="C45" s="44">
        <v>107</v>
      </c>
      <c r="D45" s="44">
        <v>92</v>
      </c>
      <c r="E45" s="44">
        <v>110</v>
      </c>
      <c r="F45" s="44">
        <v>105</v>
      </c>
      <c r="G45" s="44">
        <v>86</v>
      </c>
      <c r="H45" s="44">
        <v>62</v>
      </c>
      <c r="I45" s="44">
        <v>25</v>
      </c>
      <c r="J45" s="18">
        <f t="shared" si="0"/>
        <v>0.32836496482303534</v>
      </c>
      <c r="K45" s="64" t="str">
        <f t="shared" si="1"/>
        <v>Z</v>
      </c>
    </row>
    <row r="46" spans="1:11" ht="14.25" customHeight="1" x14ac:dyDescent="0.25">
      <c r="A46" s="44">
        <v>41296494</v>
      </c>
      <c r="B46" s="44">
        <v>6</v>
      </c>
      <c r="C46" s="44">
        <v>7</v>
      </c>
      <c r="D46" s="44">
        <v>7</v>
      </c>
      <c r="E46" s="44">
        <v>3</v>
      </c>
      <c r="F46" s="44">
        <v>3</v>
      </c>
      <c r="G46" s="44">
        <v>3</v>
      </c>
      <c r="H46" s="44">
        <v>5</v>
      </c>
      <c r="I46" s="44">
        <v>7</v>
      </c>
      <c r="J46" s="18">
        <f t="shared" si="0"/>
        <v>0.34406673121136305</v>
      </c>
      <c r="K46" s="64" t="str">
        <f t="shared" si="1"/>
        <v>Z</v>
      </c>
    </row>
    <row r="47" spans="1:11" ht="14.25" customHeight="1" x14ac:dyDescent="0.25">
      <c r="A47" s="44">
        <v>41304548</v>
      </c>
      <c r="B47" s="44">
        <v>10</v>
      </c>
      <c r="C47" s="44">
        <v>21</v>
      </c>
      <c r="D47" s="44">
        <v>16</v>
      </c>
      <c r="E47" s="44">
        <v>15</v>
      </c>
      <c r="F47" s="44">
        <v>32</v>
      </c>
      <c r="G47" s="44">
        <v>24</v>
      </c>
      <c r="H47" s="44">
        <v>23</v>
      </c>
      <c r="I47" s="44">
        <v>13</v>
      </c>
      <c r="J47" s="18">
        <f t="shared" si="0"/>
        <v>0.34629328898632161</v>
      </c>
      <c r="K47" s="64" t="str">
        <f t="shared" si="1"/>
        <v>Z</v>
      </c>
    </row>
    <row r="48" spans="1:11" ht="14.25" customHeight="1" x14ac:dyDescent="0.25">
      <c r="A48" s="44">
        <v>301145975</v>
      </c>
      <c r="B48" s="44">
        <v>54</v>
      </c>
      <c r="C48" s="44">
        <v>88</v>
      </c>
      <c r="D48" s="44">
        <v>52</v>
      </c>
      <c r="E48" s="44">
        <v>51</v>
      </c>
      <c r="F48" s="44">
        <v>84</v>
      </c>
      <c r="G48" s="44">
        <v>64</v>
      </c>
      <c r="H48" s="44">
        <v>14</v>
      </c>
      <c r="I48" s="44">
        <v>55</v>
      </c>
      <c r="J48" s="18">
        <f t="shared" si="0"/>
        <v>0.37025010072265624</v>
      </c>
      <c r="K48" s="64" t="str">
        <f t="shared" si="1"/>
        <v>Z</v>
      </c>
    </row>
    <row r="49" spans="1:11" ht="14.25" customHeight="1" x14ac:dyDescent="0.25">
      <c r="A49" s="44">
        <v>85959279</v>
      </c>
      <c r="B49" s="44">
        <v>5</v>
      </c>
      <c r="C49" s="44">
        <v>6</v>
      </c>
      <c r="D49" s="44">
        <v>9</v>
      </c>
      <c r="E49" s="44">
        <v>7</v>
      </c>
      <c r="F49" s="44">
        <v>11</v>
      </c>
      <c r="G49" s="44">
        <v>3</v>
      </c>
      <c r="H49" s="44">
        <v>5</v>
      </c>
      <c r="I49" s="44">
        <v>10</v>
      </c>
      <c r="J49" s="18">
        <f t="shared" si="0"/>
        <v>0.37115374447904514</v>
      </c>
      <c r="K49" s="64" t="str">
        <f t="shared" si="1"/>
        <v>Z</v>
      </c>
    </row>
    <row r="50" spans="1:11" ht="14.25" customHeight="1" x14ac:dyDescent="0.25">
      <c r="A50" s="44">
        <v>219007207</v>
      </c>
      <c r="B50" s="44">
        <v>13</v>
      </c>
      <c r="C50" s="44">
        <v>25</v>
      </c>
      <c r="D50" s="44">
        <v>16</v>
      </c>
      <c r="E50" s="44">
        <v>28</v>
      </c>
      <c r="F50" s="44">
        <v>16</v>
      </c>
      <c r="G50" s="44">
        <v>22</v>
      </c>
      <c r="H50" s="44">
        <v>10</v>
      </c>
      <c r="I50" s="44">
        <v>9</v>
      </c>
      <c r="J50" s="18">
        <f t="shared" si="0"/>
        <v>0.37513691581248026</v>
      </c>
      <c r="K50" s="64" t="str">
        <f t="shared" si="1"/>
        <v>Z</v>
      </c>
    </row>
    <row r="51" spans="1:11" ht="14.25" customHeight="1" x14ac:dyDescent="0.25">
      <c r="A51" s="44">
        <v>225871405</v>
      </c>
      <c r="B51" s="44">
        <v>17</v>
      </c>
      <c r="C51" s="44">
        <v>17</v>
      </c>
      <c r="D51" s="44">
        <v>11</v>
      </c>
      <c r="E51" s="44">
        <v>16</v>
      </c>
      <c r="F51" s="44">
        <v>18</v>
      </c>
      <c r="G51" s="44">
        <v>9</v>
      </c>
      <c r="H51" s="44">
        <v>9</v>
      </c>
      <c r="I51" s="44">
        <v>4</v>
      </c>
      <c r="J51" s="18">
        <f t="shared" si="0"/>
        <v>0.37766794302496343</v>
      </c>
      <c r="K51" s="64" t="str">
        <f t="shared" si="1"/>
        <v>Z</v>
      </c>
    </row>
    <row r="52" spans="1:11" ht="14.25" customHeight="1" x14ac:dyDescent="0.25">
      <c r="A52" s="44">
        <v>320469461</v>
      </c>
      <c r="B52" s="44">
        <v>10</v>
      </c>
      <c r="C52" s="44">
        <v>19</v>
      </c>
      <c r="D52" s="44">
        <v>14</v>
      </c>
      <c r="E52" s="44">
        <v>12</v>
      </c>
      <c r="F52" s="44">
        <v>23</v>
      </c>
      <c r="G52" s="44">
        <v>35</v>
      </c>
      <c r="H52" s="44">
        <v>22</v>
      </c>
      <c r="I52" s="44">
        <v>26</v>
      </c>
      <c r="J52" s="18">
        <f t="shared" si="0"/>
        <v>0.38283247468906778</v>
      </c>
      <c r="K52" s="64" t="str">
        <f t="shared" si="1"/>
        <v>Z</v>
      </c>
    </row>
    <row r="53" spans="1:11" ht="14.25" customHeight="1" x14ac:dyDescent="0.25">
      <c r="A53" s="44">
        <v>260948477</v>
      </c>
      <c r="B53" s="44">
        <v>10</v>
      </c>
      <c r="C53" s="44">
        <v>8</v>
      </c>
      <c r="D53" s="44">
        <v>19</v>
      </c>
      <c r="E53" s="44">
        <v>9</v>
      </c>
      <c r="F53" s="44">
        <v>21</v>
      </c>
      <c r="G53" s="44">
        <v>14</v>
      </c>
      <c r="H53" s="44">
        <v>9</v>
      </c>
      <c r="I53" s="44">
        <v>7</v>
      </c>
      <c r="J53" s="18">
        <f t="shared" si="0"/>
        <v>0.40913680068009134</v>
      </c>
      <c r="K53" s="64" t="str">
        <f t="shared" si="1"/>
        <v>Z</v>
      </c>
    </row>
    <row r="54" spans="1:11" ht="14.25" customHeight="1" x14ac:dyDescent="0.25">
      <c r="A54" s="44">
        <v>12696232</v>
      </c>
      <c r="B54" s="44">
        <v>49</v>
      </c>
      <c r="C54" s="44">
        <v>32</v>
      </c>
      <c r="D54" s="44">
        <v>20</v>
      </c>
      <c r="E54" s="44">
        <v>11</v>
      </c>
      <c r="F54" s="44">
        <v>29</v>
      </c>
      <c r="G54" s="44">
        <v>25</v>
      </c>
      <c r="H54" s="44">
        <v>28</v>
      </c>
      <c r="I54" s="44">
        <v>14</v>
      </c>
      <c r="J54" s="18">
        <f t="shared" si="0"/>
        <v>0.42655909640036221</v>
      </c>
      <c r="K54" s="64" t="str">
        <f t="shared" si="1"/>
        <v>Z</v>
      </c>
    </row>
    <row r="55" spans="1:11" ht="14.25" customHeight="1" x14ac:dyDescent="0.25">
      <c r="A55" s="44">
        <v>431792060</v>
      </c>
      <c r="B55" s="44">
        <v>20</v>
      </c>
      <c r="C55" s="44">
        <v>131</v>
      </c>
      <c r="D55" s="44">
        <v>146</v>
      </c>
      <c r="E55" s="44">
        <v>143</v>
      </c>
      <c r="F55" s="44">
        <v>120</v>
      </c>
      <c r="G55" s="44">
        <v>112</v>
      </c>
      <c r="H55" s="44">
        <v>70</v>
      </c>
      <c r="I55" s="44">
        <v>57</v>
      </c>
      <c r="J55" s="18">
        <f t="shared" si="0"/>
        <v>0.42801125610001844</v>
      </c>
      <c r="K55" s="64" t="str">
        <f t="shared" si="1"/>
        <v>Z</v>
      </c>
    </row>
    <row r="56" spans="1:11" ht="14.25" customHeight="1" x14ac:dyDescent="0.25">
      <c r="A56" s="44">
        <v>263516753</v>
      </c>
      <c r="B56" s="44">
        <v>17</v>
      </c>
      <c r="C56" s="44">
        <v>15</v>
      </c>
      <c r="D56" s="44">
        <v>13</v>
      </c>
      <c r="E56" s="44">
        <v>14</v>
      </c>
      <c r="F56" s="44">
        <v>26</v>
      </c>
      <c r="G56" s="44">
        <v>36</v>
      </c>
      <c r="H56" s="44">
        <v>9</v>
      </c>
      <c r="I56" s="44">
        <v>19</v>
      </c>
      <c r="J56" s="18">
        <f t="shared" si="0"/>
        <v>0.43198751789943879</v>
      </c>
      <c r="K56" s="64" t="str">
        <f t="shared" si="1"/>
        <v>Z</v>
      </c>
    </row>
    <row r="57" spans="1:11" ht="14.25" customHeight="1" x14ac:dyDescent="0.25">
      <c r="A57" s="44">
        <v>145679271</v>
      </c>
      <c r="B57" s="44">
        <v>64</v>
      </c>
      <c r="C57" s="44">
        <v>80</v>
      </c>
      <c r="D57" s="44">
        <v>160</v>
      </c>
      <c r="E57" s="44">
        <v>74</v>
      </c>
      <c r="F57" s="44">
        <v>81</v>
      </c>
      <c r="G57" s="44">
        <v>60</v>
      </c>
      <c r="H57" s="44">
        <v>53</v>
      </c>
      <c r="I57" s="44">
        <v>44</v>
      </c>
      <c r="J57" s="18">
        <f t="shared" si="0"/>
        <v>0.43670943317819155</v>
      </c>
      <c r="K57" s="64" t="str">
        <f t="shared" si="1"/>
        <v>Z</v>
      </c>
    </row>
    <row r="58" spans="1:11" ht="14.25" customHeight="1" x14ac:dyDescent="0.25">
      <c r="A58" s="44">
        <v>17839205</v>
      </c>
      <c r="B58" s="44">
        <v>2</v>
      </c>
      <c r="C58" s="44">
        <v>20</v>
      </c>
      <c r="D58" s="44">
        <v>18</v>
      </c>
      <c r="E58" s="44">
        <v>14</v>
      </c>
      <c r="F58" s="44">
        <v>23</v>
      </c>
      <c r="G58" s="44">
        <v>20</v>
      </c>
      <c r="H58" s="44">
        <v>29</v>
      </c>
      <c r="I58" s="44">
        <v>33</v>
      </c>
      <c r="J58" s="18">
        <f t="shared" si="0"/>
        <v>0.44396457619404012</v>
      </c>
      <c r="K58" s="64" t="str">
        <f t="shared" si="1"/>
        <v>Z</v>
      </c>
    </row>
    <row r="59" spans="1:11" ht="14.25" customHeight="1" x14ac:dyDescent="0.25">
      <c r="A59" s="44">
        <v>220459299</v>
      </c>
      <c r="B59" s="44">
        <v>13</v>
      </c>
      <c r="C59" s="44">
        <v>45</v>
      </c>
      <c r="D59" s="44">
        <v>27</v>
      </c>
      <c r="E59" s="44">
        <v>29</v>
      </c>
      <c r="F59" s="44">
        <v>25</v>
      </c>
      <c r="G59" s="44">
        <v>16</v>
      </c>
      <c r="H59" s="44">
        <v>22</v>
      </c>
      <c r="I59" s="44">
        <v>8</v>
      </c>
      <c r="J59" s="18">
        <f t="shared" si="0"/>
        <v>0.46243867182673698</v>
      </c>
      <c r="K59" s="64" t="str">
        <f t="shared" si="1"/>
        <v>Z</v>
      </c>
    </row>
    <row r="60" spans="1:11" ht="14.25" customHeight="1" x14ac:dyDescent="0.25">
      <c r="A60" s="44">
        <v>330743165</v>
      </c>
      <c r="B60" s="44">
        <v>4</v>
      </c>
      <c r="C60" s="44">
        <v>6</v>
      </c>
      <c r="D60" s="44">
        <v>7</v>
      </c>
      <c r="E60" s="44">
        <v>7</v>
      </c>
      <c r="F60" s="44">
        <v>3</v>
      </c>
      <c r="G60" s="44">
        <v>6</v>
      </c>
      <c r="H60" s="44">
        <v>6</v>
      </c>
      <c r="I60" s="44">
        <v>0</v>
      </c>
      <c r="J60" s="18">
        <f t="shared" si="0"/>
        <v>0.46367029025705447</v>
      </c>
      <c r="K60" s="64" t="str">
        <f t="shared" si="1"/>
        <v>Z</v>
      </c>
    </row>
    <row r="61" spans="1:11" ht="14.25" customHeight="1" x14ac:dyDescent="0.25">
      <c r="A61" s="44">
        <v>458439301</v>
      </c>
      <c r="B61" s="44">
        <v>19</v>
      </c>
      <c r="C61" s="44">
        <v>12</v>
      </c>
      <c r="D61" s="44">
        <v>28</v>
      </c>
      <c r="E61" s="44">
        <v>41</v>
      </c>
      <c r="F61" s="44">
        <v>51</v>
      </c>
      <c r="G61" s="44">
        <v>44</v>
      </c>
      <c r="H61" s="44">
        <v>15</v>
      </c>
      <c r="I61" s="44">
        <v>18</v>
      </c>
      <c r="J61" s="18">
        <f t="shared" si="0"/>
        <v>0.48965914866501276</v>
      </c>
      <c r="K61" s="64" t="str">
        <f t="shared" si="1"/>
        <v>Z</v>
      </c>
    </row>
    <row r="62" spans="1:11" ht="14.25" customHeight="1" x14ac:dyDescent="0.25">
      <c r="A62" s="44">
        <v>355758397</v>
      </c>
      <c r="B62" s="44">
        <v>25</v>
      </c>
      <c r="C62" s="44">
        <v>38</v>
      </c>
      <c r="D62" s="44">
        <v>37</v>
      </c>
      <c r="E62" s="44">
        <v>50</v>
      </c>
      <c r="F62" s="44">
        <v>20</v>
      </c>
      <c r="G62" s="44">
        <v>11</v>
      </c>
      <c r="H62" s="44">
        <v>17</v>
      </c>
      <c r="I62" s="44">
        <v>10</v>
      </c>
      <c r="J62" s="18">
        <f t="shared" si="0"/>
        <v>0.51601568711533607</v>
      </c>
      <c r="K62" s="64" t="str">
        <f t="shared" si="1"/>
        <v>Z</v>
      </c>
    </row>
    <row r="63" spans="1:11" ht="14.25" customHeight="1" x14ac:dyDescent="0.25">
      <c r="A63" s="44">
        <v>268756199</v>
      </c>
      <c r="B63" s="44">
        <v>5</v>
      </c>
      <c r="C63" s="44">
        <v>4</v>
      </c>
      <c r="D63" s="44">
        <v>8</v>
      </c>
      <c r="E63" s="44">
        <v>3</v>
      </c>
      <c r="F63" s="44">
        <v>2</v>
      </c>
      <c r="G63" s="44">
        <v>2</v>
      </c>
      <c r="H63" s="44">
        <v>3</v>
      </c>
      <c r="I63" s="44">
        <v>1</v>
      </c>
      <c r="J63" s="18">
        <f t="shared" si="0"/>
        <v>0.58901508937395153</v>
      </c>
      <c r="K63" s="64" t="str">
        <f t="shared" si="1"/>
        <v>Z</v>
      </c>
    </row>
    <row r="64" spans="1:11" ht="14.25" customHeight="1" x14ac:dyDescent="0.25">
      <c r="A64" s="44">
        <v>144454685</v>
      </c>
      <c r="B64" s="44">
        <v>2</v>
      </c>
      <c r="C64" s="44">
        <v>1</v>
      </c>
      <c r="D64" s="44">
        <v>3</v>
      </c>
      <c r="E64" s="44">
        <v>3</v>
      </c>
      <c r="F64" s="44">
        <v>3</v>
      </c>
      <c r="G64" s="44">
        <v>4</v>
      </c>
      <c r="H64" s="44">
        <v>1</v>
      </c>
      <c r="I64" s="44">
        <v>0</v>
      </c>
      <c r="J64" s="18">
        <f t="shared" si="0"/>
        <v>0.59699362147601287</v>
      </c>
      <c r="K64" s="64" t="str">
        <f t="shared" si="1"/>
        <v>Z</v>
      </c>
    </row>
    <row r="65" spans="1:11" ht="14.25" customHeight="1" x14ac:dyDescent="0.25">
      <c r="A65" s="44">
        <v>425112416</v>
      </c>
      <c r="B65" s="44">
        <v>0</v>
      </c>
      <c r="C65" s="44">
        <v>15</v>
      </c>
      <c r="D65" s="44">
        <v>27</v>
      </c>
      <c r="E65" s="44">
        <v>19</v>
      </c>
      <c r="F65" s="44">
        <v>33</v>
      </c>
      <c r="G65" s="44">
        <v>39</v>
      </c>
      <c r="H65" s="44">
        <v>36</v>
      </c>
      <c r="I65" s="44">
        <v>66</v>
      </c>
      <c r="J65" s="18">
        <f t="shared" si="0"/>
        <v>0.62236861183670511</v>
      </c>
      <c r="K65" s="64" t="str">
        <f t="shared" si="1"/>
        <v>Z</v>
      </c>
    </row>
    <row r="66" spans="1:11" ht="14.25" customHeight="1" x14ac:dyDescent="0.25">
      <c r="A66" s="44">
        <v>152455055</v>
      </c>
      <c r="B66" s="44">
        <v>2</v>
      </c>
      <c r="C66" s="44">
        <v>3</v>
      </c>
      <c r="D66" s="44">
        <v>5</v>
      </c>
      <c r="E66" s="44">
        <v>0</v>
      </c>
      <c r="F66" s="44">
        <v>2</v>
      </c>
      <c r="G66" s="44">
        <v>5</v>
      </c>
      <c r="H66" s="44">
        <v>1</v>
      </c>
      <c r="I66" s="44">
        <v>4</v>
      </c>
      <c r="J66" s="18">
        <f t="shared" si="0"/>
        <v>0.6232413273091858</v>
      </c>
      <c r="K66" s="64" t="str">
        <f t="shared" si="1"/>
        <v>Z</v>
      </c>
    </row>
    <row r="67" spans="1:11" ht="14.25" customHeight="1" x14ac:dyDescent="0.25">
      <c r="A67" s="44">
        <v>44120172</v>
      </c>
      <c r="B67" s="44">
        <v>9</v>
      </c>
      <c r="C67" s="44">
        <v>5</v>
      </c>
      <c r="D67" s="44">
        <v>4</v>
      </c>
      <c r="E67" s="44">
        <v>9</v>
      </c>
      <c r="F67" s="44">
        <v>3</v>
      </c>
      <c r="G67" s="44">
        <v>1</v>
      </c>
      <c r="H67" s="44">
        <v>2</v>
      </c>
      <c r="I67" s="44">
        <v>3</v>
      </c>
      <c r="J67" s="18">
        <f t="shared" si="0"/>
        <v>0.62853936105470898</v>
      </c>
      <c r="K67" s="64" t="str">
        <f t="shared" si="1"/>
        <v>Z</v>
      </c>
    </row>
    <row r="68" spans="1:11" ht="14.25" customHeight="1" x14ac:dyDescent="0.25">
      <c r="A68" s="44">
        <v>258095789</v>
      </c>
      <c r="B68" s="44">
        <v>4</v>
      </c>
      <c r="C68" s="44">
        <v>74</v>
      </c>
      <c r="D68" s="44">
        <v>82</v>
      </c>
      <c r="E68" s="44">
        <v>67</v>
      </c>
      <c r="F68" s="44">
        <v>192</v>
      </c>
      <c r="G68" s="44">
        <v>220</v>
      </c>
      <c r="H68" s="44">
        <v>209</v>
      </c>
      <c r="I68" s="44">
        <v>284</v>
      </c>
      <c r="J68" s="18">
        <f t="shared" si="0"/>
        <v>0.64252682022223073</v>
      </c>
      <c r="K68" s="64" t="str">
        <f t="shared" si="1"/>
        <v>Z</v>
      </c>
    </row>
    <row r="69" spans="1:11" ht="14.25" customHeight="1" x14ac:dyDescent="0.25">
      <c r="A69" s="44">
        <v>41304696</v>
      </c>
      <c r="B69" s="44">
        <v>3</v>
      </c>
      <c r="C69" s="44">
        <v>8</v>
      </c>
      <c r="D69" s="44">
        <v>2</v>
      </c>
      <c r="E69" s="44">
        <v>3</v>
      </c>
      <c r="F69" s="44">
        <v>2</v>
      </c>
      <c r="G69" s="44">
        <v>4</v>
      </c>
      <c r="H69" s="44">
        <v>2</v>
      </c>
      <c r="I69" s="44">
        <v>1</v>
      </c>
      <c r="J69" s="18">
        <f t="shared" si="0"/>
        <v>0.64869098960907423</v>
      </c>
      <c r="K69" s="64" t="str">
        <f t="shared" si="1"/>
        <v>Z</v>
      </c>
    </row>
    <row r="70" spans="1:11" ht="14.25" customHeight="1" x14ac:dyDescent="0.25">
      <c r="A70" s="44">
        <v>41304696</v>
      </c>
      <c r="B70" s="44">
        <v>3</v>
      </c>
      <c r="C70" s="44">
        <v>8</v>
      </c>
      <c r="D70" s="44">
        <v>2</v>
      </c>
      <c r="E70" s="44">
        <v>3</v>
      </c>
      <c r="F70" s="44">
        <v>2</v>
      </c>
      <c r="G70" s="44">
        <v>4</v>
      </c>
      <c r="H70" s="44">
        <v>2</v>
      </c>
      <c r="I70" s="44">
        <v>1</v>
      </c>
      <c r="J70" s="18">
        <f t="shared" si="0"/>
        <v>0.64869098960907423</v>
      </c>
      <c r="K70" s="64" t="str">
        <f t="shared" si="1"/>
        <v>Z</v>
      </c>
    </row>
    <row r="71" spans="1:11" ht="14.25" customHeight="1" x14ac:dyDescent="0.25">
      <c r="A71" s="44">
        <v>260897259</v>
      </c>
      <c r="B71" s="44">
        <v>8</v>
      </c>
      <c r="C71" s="44">
        <v>18</v>
      </c>
      <c r="D71" s="44">
        <v>11</v>
      </c>
      <c r="E71" s="44">
        <v>7</v>
      </c>
      <c r="F71" s="44">
        <v>8</v>
      </c>
      <c r="G71" s="44">
        <v>29</v>
      </c>
      <c r="H71" s="44">
        <v>2</v>
      </c>
      <c r="I71" s="44">
        <v>8</v>
      </c>
      <c r="J71" s="18">
        <f t="shared" si="0"/>
        <v>0.69213324158240597</v>
      </c>
      <c r="K71" s="64" t="str">
        <f t="shared" si="1"/>
        <v>Z</v>
      </c>
    </row>
    <row r="72" spans="1:11" ht="14.25" customHeight="1" x14ac:dyDescent="0.25">
      <c r="A72" s="44">
        <v>113351622</v>
      </c>
      <c r="B72" s="44">
        <v>3</v>
      </c>
      <c r="C72" s="44">
        <v>4</v>
      </c>
      <c r="D72" s="44">
        <v>13</v>
      </c>
      <c r="E72" s="44">
        <v>12</v>
      </c>
      <c r="F72" s="44">
        <v>5</v>
      </c>
      <c r="G72" s="44">
        <v>6</v>
      </c>
      <c r="H72" s="44">
        <v>3</v>
      </c>
      <c r="I72" s="44">
        <v>20</v>
      </c>
      <c r="J72" s="18">
        <f t="shared" si="0"/>
        <v>0.69565092625751501</v>
      </c>
      <c r="K72" s="64" t="str">
        <f t="shared" si="1"/>
        <v>Z</v>
      </c>
    </row>
    <row r="73" spans="1:11" ht="14.25" customHeight="1" x14ac:dyDescent="0.25">
      <c r="A73" s="44">
        <v>255023448</v>
      </c>
      <c r="B73" s="44">
        <v>10</v>
      </c>
      <c r="C73" s="44">
        <v>7</v>
      </c>
      <c r="D73" s="44">
        <v>4</v>
      </c>
      <c r="E73" s="44">
        <v>11</v>
      </c>
      <c r="F73" s="44">
        <v>5</v>
      </c>
      <c r="G73" s="44">
        <v>1</v>
      </c>
      <c r="H73" s="44">
        <v>1</v>
      </c>
      <c r="I73" s="44">
        <v>0</v>
      </c>
      <c r="J73" s="18">
        <f t="shared" si="0"/>
        <v>0.80391873879953246</v>
      </c>
      <c r="K73" s="64" t="str">
        <f t="shared" si="1"/>
        <v>Z</v>
      </c>
    </row>
    <row r="74" spans="1:11" ht="14.25" customHeight="1" x14ac:dyDescent="0.25">
      <c r="A74" s="44">
        <v>40635204</v>
      </c>
      <c r="B74" s="44">
        <v>0</v>
      </c>
      <c r="C74" s="44">
        <v>3</v>
      </c>
      <c r="D74" s="44">
        <v>2</v>
      </c>
      <c r="E74" s="44">
        <v>4</v>
      </c>
      <c r="F74" s="44">
        <v>3</v>
      </c>
      <c r="G74" s="44">
        <v>0</v>
      </c>
      <c r="H74" s="44">
        <v>2</v>
      </c>
      <c r="I74" s="44">
        <v>0</v>
      </c>
      <c r="J74" s="18">
        <f t="shared" si="0"/>
        <v>0.84515425472851657</v>
      </c>
      <c r="K74" s="64" t="str">
        <f t="shared" si="1"/>
        <v>Z</v>
      </c>
    </row>
    <row r="75" spans="1:11" ht="14.25" customHeight="1" x14ac:dyDescent="0.25">
      <c r="A75" s="44">
        <v>144449492</v>
      </c>
      <c r="B75" s="44">
        <v>0</v>
      </c>
      <c r="C75" s="44">
        <v>2</v>
      </c>
      <c r="D75" s="44">
        <v>4</v>
      </c>
      <c r="E75" s="44">
        <v>1</v>
      </c>
      <c r="F75" s="44">
        <v>0</v>
      </c>
      <c r="G75" s="44">
        <v>3</v>
      </c>
      <c r="H75" s="44">
        <v>1</v>
      </c>
      <c r="I75" s="44">
        <v>1</v>
      </c>
      <c r="J75" s="18">
        <f t="shared" si="0"/>
        <v>0.88191710368819687</v>
      </c>
      <c r="K75" s="64" t="str">
        <f t="shared" si="1"/>
        <v>Z</v>
      </c>
    </row>
    <row r="76" spans="1:11" ht="14.25" customHeight="1" x14ac:dyDescent="0.25">
      <c r="A76" s="44">
        <v>218991470</v>
      </c>
      <c r="B76" s="44">
        <v>1</v>
      </c>
      <c r="C76" s="44">
        <v>2</v>
      </c>
      <c r="D76" s="44">
        <v>1</v>
      </c>
      <c r="E76" s="44">
        <v>1</v>
      </c>
      <c r="F76" s="44">
        <v>2</v>
      </c>
      <c r="G76" s="44">
        <v>4</v>
      </c>
      <c r="H76" s="44">
        <v>2</v>
      </c>
      <c r="I76" s="44">
        <v>9</v>
      </c>
      <c r="J76" s="18">
        <f t="shared" si="0"/>
        <v>0.92262650591747442</v>
      </c>
      <c r="K76" s="64" t="str">
        <f t="shared" si="1"/>
        <v>Z</v>
      </c>
    </row>
    <row r="77" spans="1:11" ht="14.25" customHeight="1" x14ac:dyDescent="0.25">
      <c r="A77" s="44">
        <v>313734706</v>
      </c>
      <c r="B77" s="44">
        <v>5</v>
      </c>
      <c r="C77" s="44">
        <v>2</v>
      </c>
      <c r="D77" s="44">
        <v>6</v>
      </c>
      <c r="E77" s="44">
        <v>5</v>
      </c>
      <c r="F77" s="44">
        <v>0</v>
      </c>
      <c r="G77" s="44">
        <v>0</v>
      </c>
      <c r="H77" s="44">
        <v>0</v>
      </c>
      <c r="I77" s="44">
        <v>2</v>
      </c>
      <c r="J77" s="18">
        <f t="shared" si="0"/>
        <v>0.93808315196468595</v>
      </c>
      <c r="K77" s="64" t="str">
        <f t="shared" si="1"/>
        <v>Z</v>
      </c>
    </row>
    <row r="78" spans="1:11" ht="14.25" customHeight="1" x14ac:dyDescent="0.25">
      <c r="A78" s="44">
        <v>484483361</v>
      </c>
      <c r="B78" s="44">
        <v>0</v>
      </c>
      <c r="C78" s="44">
        <v>0</v>
      </c>
      <c r="D78" s="44">
        <v>0</v>
      </c>
      <c r="E78" s="44">
        <v>0</v>
      </c>
      <c r="F78" s="44">
        <v>10</v>
      </c>
      <c r="G78" s="44">
        <v>11</v>
      </c>
      <c r="H78" s="44">
        <v>8</v>
      </c>
      <c r="I78" s="44">
        <v>11</v>
      </c>
      <c r="J78" s="18">
        <f t="shared" si="0"/>
        <v>1.014889156509222</v>
      </c>
      <c r="K78" s="64" t="str">
        <f t="shared" si="1"/>
        <v>Z</v>
      </c>
    </row>
    <row r="79" spans="1:11" ht="14.25" customHeight="1" x14ac:dyDescent="0.25">
      <c r="A79" s="44">
        <v>268809639</v>
      </c>
      <c r="B79" s="44">
        <v>0</v>
      </c>
      <c r="C79" s="44">
        <v>0</v>
      </c>
      <c r="D79" s="44">
        <v>0</v>
      </c>
      <c r="E79" s="44">
        <v>2</v>
      </c>
      <c r="F79" s="44">
        <v>2</v>
      </c>
      <c r="G79" s="44">
        <v>2</v>
      </c>
      <c r="H79" s="44">
        <v>1</v>
      </c>
      <c r="I79" s="44">
        <v>0</v>
      </c>
      <c r="J79" s="18">
        <f t="shared" si="0"/>
        <v>1.0594569267279519</v>
      </c>
      <c r="K79" s="64" t="str">
        <f t="shared" si="1"/>
        <v>Z</v>
      </c>
    </row>
    <row r="80" spans="1:11" ht="14.25" customHeight="1" x14ac:dyDescent="0.25">
      <c r="A80" s="44">
        <v>306858583</v>
      </c>
      <c r="B80" s="44">
        <v>0</v>
      </c>
      <c r="C80" s="44">
        <v>0</v>
      </c>
      <c r="D80" s="44">
        <v>0</v>
      </c>
      <c r="E80" s="44">
        <v>0</v>
      </c>
      <c r="F80" s="44">
        <v>3</v>
      </c>
      <c r="G80" s="44">
        <v>2</v>
      </c>
      <c r="H80" s="44">
        <v>3</v>
      </c>
      <c r="I80" s="44">
        <v>1</v>
      </c>
      <c r="J80" s="18">
        <f t="shared" si="0"/>
        <v>1.1276546183435798</v>
      </c>
      <c r="K80" s="64" t="str">
        <f t="shared" si="1"/>
        <v>Z</v>
      </c>
    </row>
    <row r="81" spans="1:11" ht="14.25" customHeight="1" x14ac:dyDescent="0.25">
      <c r="A81" s="44">
        <v>306858582</v>
      </c>
      <c r="B81" s="44">
        <v>0</v>
      </c>
      <c r="C81" s="44">
        <v>1</v>
      </c>
      <c r="D81" s="44">
        <v>0</v>
      </c>
      <c r="E81" s="44">
        <v>0</v>
      </c>
      <c r="F81" s="44">
        <v>2</v>
      </c>
      <c r="G81" s="44">
        <v>3</v>
      </c>
      <c r="H81" s="44">
        <v>4</v>
      </c>
      <c r="I81" s="44">
        <v>0</v>
      </c>
      <c r="J81" s="18">
        <f t="shared" si="0"/>
        <v>1.1832159566199232</v>
      </c>
      <c r="K81" s="64" t="str">
        <f t="shared" si="1"/>
        <v>Z</v>
      </c>
    </row>
    <row r="82" spans="1:11" ht="14.25" customHeight="1" x14ac:dyDescent="0.25">
      <c r="A82" s="44">
        <v>13664114</v>
      </c>
      <c r="B82" s="44">
        <v>1</v>
      </c>
      <c r="C82" s="44">
        <v>0</v>
      </c>
      <c r="D82" s="44">
        <v>1</v>
      </c>
      <c r="E82" s="44">
        <v>0</v>
      </c>
      <c r="F82" s="44">
        <v>0</v>
      </c>
      <c r="G82" s="44">
        <v>0</v>
      </c>
      <c r="H82" s="44">
        <v>1</v>
      </c>
      <c r="I82" s="44">
        <v>0</v>
      </c>
      <c r="J82" s="18">
        <f t="shared" si="0"/>
        <v>1.2909944487358056</v>
      </c>
      <c r="K82" s="64" t="str">
        <f t="shared" si="1"/>
        <v>Z</v>
      </c>
    </row>
    <row r="83" spans="1:11" ht="14.25" customHeight="1" x14ac:dyDescent="0.25">
      <c r="A83" s="44">
        <v>258365080</v>
      </c>
      <c r="B83" s="44">
        <v>0</v>
      </c>
      <c r="C83" s="44">
        <v>0</v>
      </c>
      <c r="D83" s="44">
        <v>0</v>
      </c>
      <c r="E83" s="44">
        <v>1</v>
      </c>
      <c r="F83" s="44">
        <v>3</v>
      </c>
      <c r="G83" s="44">
        <v>1</v>
      </c>
      <c r="H83" s="44">
        <v>0</v>
      </c>
      <c r="I83" s="44">
        <v>1</v>
      </c>
      <c r="J83" s="18">
        <f t="shared" si="0"/>
        <v>1.2909944487358056</v>
      </c>
      <c r="K83" s="64" t="str">
        <f t="shared" si="1"/>
        <v>Z</v>
      </c>
    </row>
    <row r="84" spans="1:11" ht="14.25" customHeight="1" x14ac:dyDescent="0.25">
      <c r="A84" s="44">
        <v>306858586</v>
      </c>
      <c r="B84" s="44">
        <v>0</v>
      </c>
      <c r="C84" s="44">
        <v>0</v>
      </c>
      <c r="D84" s="44">
        <v>1</v>
      </c>
      <c r="E84" s="44">
        <v>0</v>
      </c>
      <c r="F84" s="44">
        <v>1</v>
      </c>
      <c r="G84" s="44">
        <v>2</v>
      </c>
      <c r="H84" s="44">
        <v>8</v>
      </c>
      <c r="I84" s="44">
        <v>9</v>
      </c>
      <c r="J84" s="18">
        <f t="shared" si="0"/>
        <v>1.31879832610726</v>
      </c>
      <c r="K84" s="64" t="str">
        <f t="shared" si="1"/>
        <v>Z</v>
      </c>
    </row>
    <row r="85" spans="1:11" ht="14.25" customHeight="1" x14ac:dyDescent="0.25">
      <c r="A85" s="44">
        <v>431789111</v>
      </c>
      <c r="B85" s="44">
        <v>0</v>
      </c>
      <c r="C85" s="44">
        <v>1</v>
      </c>
      <c r="D85" s="44">
        <v>4</v>
      </c>
      <c r="E85" s="44">
        <v>0</v>
      </c>
      <c r="F85" s="44">
        <v>0</v>
      </c>
      <c r="G85" s="44">
        <v>0</v>
      </c>
      <c r="H85" s="44">
        <v>1</v>
      </c>
      <c r="I85" s="44">
        <v>1</v>
      </c>
      <c r="J85" s="18">
        <f t="shared" si="0"/>
        <v>1.4498416521560313</v>
      </c>
      <c r="K85" s="64" t="str">
        <f t="shared" si="1"/>
        <v>Z</v>
      </c>
    </row>
    <row r="86" spans="1:11" ht="14.25" customHeight="1" x14ac:dyDescent="0.25">
      <c r="A86" s="44">
        <v>277127095</v>
      </c>
      <c r="B86" s="44">
        <v>0</v>
      </c>
      <c r="C86" s="44">
        <v>0</v>
      </c>
      <c r="D86" s="44">
        <v>0</v>
      </c>
      <c r="E86" s="44">
        <v>1</v>
      </c>
      <c r="F86" s="44">
        <v>0</v>
      </c>
      <c r="G86" s="44">
        <v>0</v>
      </c>
      <c r="H86" s="44">
        <v>1</v>
      </c>
      <c r="I86" s="44">
        <v>0</v>
      </c>
      <c r="J86" s="18">
        <f t="shared" si="0"/>
        <v>1.7320508075688772</v>
      </c>
      <c r="K86" s="64" t="str">
        <f t="shared" si="1"/>
        <v>Z</v>
      </c>
    </row>
    <row r="87" spans="1:11" ht="14.25" customHeight="1" x14ac:dyDescent="0.25">
      <c r="A87" s="44">
        <v>43488405</v>
      </c>
      <c r="B87" s="44">
        <v>0</v>
      </c>
      <c r="C87" s="44">
        <v>1</v>
      </c>
      <c r="D87" s="44">
        <v>0</v>
      </c>
      <c r="E87" s="44">
        <v>1</v>
      </c>
      <c r="F87" s="44">
        <v>0</v>
      </c>
      <c r="G87" s="44">
        <v>0</v>
      </c>
      <c r="H87" s="44">
        <v>0</v>
      </c>
      <c r="I87" s="44">
        <v>0</v>
      </c>
      <c r="J87" s="18">
        <f t="shared" si="0"/>
        <v>1.7320508075688772</v>
      </c>
      <c r="K87" s="64" t="str">
        <f t="shared" si="1"/>
        <v>Z</v>
      </c>
    </row>
    <row r="88" spans="1:11" ht="14.25" customHeight="1" x14ac:dyDescent="0.25">
      <c r="A88" s="44">
        <v>386605018</v>
      </c>
      <c r="B88" s="44">
        <v>0</v>
      </c>
      <c r="C88" s="44">
        <v>0</v>
      </c>
      <c r="D88" s="44">
        <v>0</v>
      </c>
      <c r="E88" s="44">
        <v>0</v>
      </c>
      <c r="F88" s="44">
        <v>1</v>
      </c>
      <c r="G88" s="44">
        <v>0</v>
      </c>
      <c r="H88" s="44">
        <v>0</v>
      </c>
      <c r="I88" s="44">
        <v>1</v>
      </c>
      <c r="J88" s="18">
        <f t="shared" si="0"/>
        <v>1.7320508075688772</v>
      </c>
      <c r="K88" s="64" t="str">
        <f t="shared" si="1"/>
        <v>Z</v>
      </c>
    </row>
    <row r="89" spans="1:11" ht="14.25" customHeight="1" x14ac:dyDescent="0.25">
      <c r="A89" s="44">
        <v>44114212</v>
      </c>
      <c r="B89" s="44">
        <v>1</v>
      </c>
      <c r="C89" s="44">
        <v>2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18">
        <f t="shared" si="0"/>
        <v>1.8559214542766738</v>
      </c>
      <c r="K89" s="64" t="str">
        <f t="shared" si="1"/>
        <v>Z</v>
      </c>
    </row>
    <row r="90" spans="1:11" ht="14.25" customHeight="1" x14ac:dyDescent="0.25">
      <c r="A90" s="44">
        <v>268776078</v>
      </c>
      <c r="B90" s="44">
        <v>0</v>
      </c>
      <c r="C90" s="44">
        <v>0</v>
      </c>
      <c r="D90" s="44">
        <v>0</v>
      </c>
      <c r="E90" s="44">
        <v>0</v>
      </c>
      <c r="F90" s="44">
        <v>0</v>
      </c>
      <c r="G90" s="44">
        <v>1</v>
      </c>
      <c r="H90" s="44">
        <v>0</v>
      </c>
      <c r="I90" s="44">
        <v>0</v>
      </c>
      <c r="J90" s="18">
        <f t="shared" si="0"/>
        <v>2.6457513110645907</v>
      </c>
      <c r="K90" s="64" t="str">
        <f t="shared" si="1"/>
        <v>Z</v>
      </c>
    </row>
    <row r="91" spans="1:11" ht="14.25" customHeight="1" x14ac:dyDescent="0.25">
      <c r="A91" s="44">
        <v>271665207</v>
      </c>
      <c r="B91" s="44">
        <v>0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1</v>
      </c>
      <c r="I91" s="44">
        <v>0</v>
      </c>
      <c r="J91" s="18">
        <f t="shared" si="0"/>
        <v>2.6457513110645907</v>
      </c>
      <c r="K91" s="64" t="str">
        <f t="shared" si="1"/>
        <v>Z</v>
      </c>
    </row>
    <row r="92" spans="1:11" ht="14.25" customHeight="1" x14ac:dyDescent="0.25">
      <c r="A92" s="44">
        <v>53600380</v>
      </c>
      <c r="B92" s="44">
        <v>0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2</v>
      </c>
      <c r="J92" s="18">
        <f t="shared" si="0"/>
        <v>2.6457513110645907</v>
      </c>
      <c r="K92" s="64" t="str">
        <f t="shared" si="1"/>
        <v>Z</v>
      </c>
    </row>
    <row r="93" spans="1:11" ht="14.25" customHeight="1" x14ac:dyDescent="0.25">
      <c r="A93" s="44">
        <v>25877265</v>
      </c>
      <c r="B93" s="44">
        <v>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18">
        <f t="shared" si="0"/>
        <v>100</v>
      </c>
      <c r="K93" s="64" t="str">
        <f t="shared" si="1"/>
        <v>Z</v>
      </c>
    </row>
    <row r="94" spans="1:11" ht="14.25" customHeight="1" x14ac:dyDescent="0.25">
      <c r="A94" s="44">
        <v>14151425</v>
      </c>
      <c r="B94" s="44">
        <v>0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18">
        <f t="shared" si="0"/>
        <v>100</v>
      </c>
      <c r="K94" s="64" t="str">
        <f t="shared" si="1"/>
        <v>Z</v>
      </c>
    </row>
    <row r="95" spans="1:11" ht="14.25" customHeight="1" x14ac:dyDescent="0.25">
      <c r="A95" s="44">
        <v>386610437</v>
      </c>
      <c r="B95" s="44">
        <v>0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18">
        <f t="shared" si="0"/>
        <v>100</v>
      </c>
      <c r="K95" s="64" t="str">
        <f t="shared" si="1"/>
        <v>Z</v>
      </c>
    </row>
    <row r="96" spans="1:11" ht="14.25" customHeight="1" x14ac:dyDescent="0.25">
      <c r="A96" s="44">
        <v>303326479</v>
      </c>
      <c r="B96" s="44">
        <v>0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18">
        <f t="shared" si="0"/>
        <v>100</v>
      </c>
      <c r="K96" s="64" t="str">
        <f t="shared" si="1"/>
        <v>Z</v>
      </c>
    </row>
    <row r="97" spans="1:11" ht="14.25" customHeight="1" x14ac:dyDescent="0.25">
      <c r="A97" s="44">
        <v>386594852</v>
      </c>
      <c r="B97" s="44">
        <v>0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18">
        <f t="shared" si="0"/>
        <v>100</v>
      </c>
      <c r="K97" s="64" t="str">
        <f t="shared" si="1"/>
        <v>Z</v>
      </c>
    </row>
    <row r="98" spans="1:11" ht="14.25" customHeight="1" x14ac:dyDescent="0.25">
      <c r="A98" s="44">
        <v>54626916</v>
      </c>
      <c r="B98" s="44">
        <v>0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18">
        <f t="shared" si="0"/>
        <v>100</v>
      </c>
      <c r="K98" s="64" t="str">
        <f t="shared" si="1"/>
        <v>Z</v>
      </c>
    </row>
    <row r="99" spans="1:11" ht="14.25" customHeight="1" x14ac:dyDescent="0.25">
      <c r="J99" s="67"/>
    </row>
    <row r="100" spans="1:11" ht="14.25" customHeight="1" x14ac:dyDescent="0.25">
      <c r="J100" s="67"/>
    </row>
    <row r="101" spans="1:11" ht="14.25" customHeight="1" x14ac:dyDescent="0.25">
      <c r="J101" s="67"/>
    </row>
    <row r="102" spans="1:11" ht="14.25" customHeight="1" x14ac:dyDescent="0.25">
      <c r="J102" s="67"/>
    </row>
    <row r="103" spans="1:11" ht="14.25" customHeight="1" x14ac:dyDescent="0.25">
      <c r="J103" s="67"/>
    </row>
    <row r="104" spans="1:11" ht="14.25" customHeight="1" x14ac:dyDescent="0.25">
      <c r="J104" s="67"/>
    </row>
    <row r="105" spans="1:11" ht="14.25" customHeight="1" x14ac:dyDescent="0.25">
      <c r="J105" s="67"/>
    </row>
    <row r="106" spans="1:11" ht="14.25" customHeight="1" x14ac:dyDescent="0.25">
      <c r="J106" s="67"/>
    </row>
    <row r="107" spans="1:11" ht="14.25" customHeight="1" x14ac:dyDescent="0.25">
      <c r="J107" s="67"/>
    </row>
    <row r="108" spans="1:11" ht="14.25" customHeight="1" x14ac:dyDescent="0.25">
      <c r="J108" s="67"/>
    </row>
    <row r="109" spans="1:11" ht="14.25" customHeight="1" x14ac:dyDescent="0.25">
      <c r="J109" s="67"/>
    </row>
    <row r="110" spans="1:11" ht="14.25" customHeight="1" x14ac:dyDescent="0.25">
      <c r="J110" s="67"/>
    </row>
    <row r="111" spans="1:11" ht="14.25" customHeight="1" x14ac:dyDescent="0.25">
      <c r="J111" s="67"/>
    </row>
    <row r="112" spans="1:11" ht="14.25" customHeight="1" x14ac:dyDescent="0.25">
      <c r="J112" s="67"/>
    </row>
    <row r="113" spans="10:10" ht="14.25" customHeight="1" x14ac:dyDescent="0.25">
      <c r="J113" s="67"/>
    </row>
    <row r="114" spans="10:10" ht="14.25" customHeight="1" x14ac:dyDescent="0.25">
      <c r="J114" s="67"/>
    </row>
    <row r="115" spans="10:10" ht="14.25" customHeight="1" x14ac:dyDescent="0.25">
      <c r="J115" s="67"/>
    </row>
    <row r="116" spans="10:10" ht="14.25" customHeight="1" x14ac:dyDescent="0.25">
      <c r="J116" s="67"/>
    </row>
    <row r="117" spans="10:10" ht="14.25" customHeight="1" x14ac:dyDescent="0.25">
      <c r="J117" s="67"/>
    </row>
    <row r="118" spans="10:10" ht="14.25" customHeight="1" x14ac:dyDescent="0.25">
      <c r="J118" s="67"/>
    </row>
    <row r="119" spans="10:10" ht="14.25" customHeight="1" x14ac:dyDescent="0.25">
      <c r="J119" s="67"/>
    </row>
    <row r="120" spans="10:10" ht="14.25" customHeight="1" x14ac:dyDescent="0.25">
      <c r="J120" s="67"/>
    </row>
    <row r="121" spans="10:10" ht="14.25" customHeight="1" x14ac:dyDescent="0.25">
      <c r="J121" s="67"/>
    </row>
    <row r="122" spans="10:10" ht="14.25" customHeight="1" x14ac:dyDescent="0.25">
      <c r="J122" s="67"/>
    </row>
    <row r="123" spans="10:10" ht="14.25" customHeight="1" x14ac:dyDescent="0.25">
      <c r="J123" s="67"/>
    </row>
    <row r="124" spans="10:10" ht="14.25" customHeight="1" x14ac:dyDescent="0.25">
      <c r="J124" s="67"/>
    </row>
    <row r="125" spans="10:10" ht="14.25" customHeight="1" x14ac:dyDescent="0.25">
      <c r="J125" s="67"/>
    </row>
    <row r="126" spans="10:10" ht="14.25" customHeight="1" x14ac:dyDescent="0.25">
      <c r="J126" s="67"/>
    </row>
    <row r="127" spans="10:10" ht="14.25" customHeight="1" x14ac:dyDescent="0.25">
      <c r="J127" s="67"/>
    </row>
    <row r="128" spans="10:10" ht="14.25" customHeight="1" x14ac:dyDescent="0.25">
      <c r="J128" s="67"/>
    </row>
    <row r="129" spans="10:10" ht="14.25" customHeight="1" x14ac:dyDescent="0.25">
      <c r="J129" s="67"/>
    </row>
    <row r="130" spans="10:10" ht="14.25" customHeight="1" x14ac:dyDescent="0.25">
      <c r="J130" s="67"/>
    </row>
    <row r="131" spans="10:10" ht="14.25" customHeight="1" x14ac:dyDescent="0.25">
      <c r="J131" s="67"/>
    </row>
    <row r="132" spans="10:10" ht="14.25" customHeight="1" x14ac:dyDescent="0.25">
      <c r="J132" s="67"/>
    </row>
    <row r="133" spans="10:10" ht="14.25" customHeight="1" x14ac:dyDescent="0.25">
      <c r="J133" s="67"/>
    </row>
    <row r="134" spans="10:10" ht="14.25" customHeight="1" x14ac:dyDescent="0.25">
      <c r="J134" s="67"/>
    </row>
    <row r="135" spans="10:10" ht="14.25" customHeight="1" x14ac:dyDescent="0.25">
      <c r="J135" s="67"/>
    </row>
    <row r="136" spans="10:10" ht="14.25" customHeight="1" x14ac:dyDescent="0.25">
      <c r="J136" s="67"/>
    </row>
    <row r="137" spans="10:10" ht="14.25" customHeight="1" x14ac:dyDescent="0.25">
      <c r="J137" s="67"/>
    </row>
    <row r="138" spans="10:10" ht="14.25" customHeight="1" x14ac:dyDescent="0.25">
      <c r="J138" s="67"/>
    </row>
    <row r="139" spans="10:10" ht="14.25" customHeight="1" x14ac:dyDescent="0.25">
      <c r="J139" s="67"/>
    </row>
    <row r="140" spans="10:10" ht="14.25" customHeight="1" x14ac:dyDescent="0.25">
      <c r="J140" s="67"/>
    </row>
    <row r="141" spans="10:10" ht="14.25" customHeight="1" x14ac:dyDescent="0.25">
      <c r="J141" s="67"/>
    </row>
    <row r="142" spans="10:10" ht="14.25" customHeight="1" x14ac:dyDescent="0.25">
      <c r="J142" s="67"/>
    </row>
    <row r="143" spans="10:10" ht="14.25" customHeight="1" x14ac:dyDescent="0.25">
      <c r="J143" s="67"/>
    </row>
    <row r="144" spans="10:10" ht="14.25" customHeight="1" x14ac:dyDescent="0.25">
      <c r="J144" s="67"/>
    </row>
    <row r="145" spans="10:10" ht="14.25" customHeight="1" x14ac:dyDescent="0.25">
      <c r="J145" s="67"/>
    </row>
    <row r="146" spans="10:10" ht="14.25" customHeight="1" x14ac:dyDescent="0.25">
      <c r="J146" s="67"/>
    </row>
    <row r="147" spans="10:10" ht="14.25" customHeight="1" x14ac:dyDescent="0.25">
      <c r="J147" s="67"/>
    </row>
    <row r="148" spans="10:10" ht="14.25" customHeight="1" x14ac:dyDescent="0.25">
      <c r="J148" s="67"/>
    </row>
    <row r="149" spans="10:10" ht="14.25" customHeight="1" x14ac:dyDescent="0.25">
      <c r="J149" s="67"/>
    </row>
    <row r="150" spans="10:10" ht="14.25" customHeight="1" x14ac:dyDescent="0.25">
      <c r="J150" s="67"/>
    </row>
    <row r="151" spans="10:10" ht="14.25" customHeight="1" x14ac:dyDescent="0.25">
      <c r="J151" s="67"/>
    </row>
    <row r="152" spans="10:10" ht="14.25" customHeight="1" x14ac:dyDescent="0.25">
      <c r="J152" s="67"/>
    </row>
    <row r="153" spans="10:10" ht="14.25" customHeight="1" x14ac:dyDescent="0.25">
      <c r="J153" s="67"/>
    </row>
    <row r="154" spans="10:10" ht="14.25" customHeight="1" x14ac:dyDescent="0.25">
      <c r="J154" s="67"/>
    </row>
    <row r="155" spans="10:10" ht="14.25" customHeight="1" x14ac:dyDescent="0.25">
      <c r="J155" s="67"/>
    </row>
    <row r="156" spans="10:10" ht="14.25" customHeight="1" x14ac:dyDescent="0.25">
      <c r="J156" s="67"/>
    </row>
    <row r="157" spans="10:10" ht="14.25" customHeight="1" x14ac:dyDescent="0.25">
      <c r="J157" s="67"/>
    </row>
    <row r="158" spans="10:10" ht="14.25" customHeight="1" x14ac:dyDescent="0.25">
      <c r="J158" s="67"/>
    </row>
    <row r="159" spans="10:10" ht="14.25" customHeight="1" x14ac:dyDescent="0.25">
      <c r="J159" s="67"/>
    </row>
    <row r="160" spans="10:10" ht="14.25" customHeight="1" x14ac:dyDescent="0.25">
      <c r="J160" s="67"/>
    </row>
    <row r="161" spans="10:10" ht="14.25" customHeight="1" x14ac:dyDescent="0.25">
      <c r="J161" s="67"/>
    </row>
    <row r="162" spans="10:10" ht="14.25" customHeight="1" x14ac:dyDescent="0.25">
      <c r="J162" s="67"/>
    </row>
    <row r="163" spans="10:10" ht="14.25" customHeight="1" x14ac:dyDescent="0.25">
      <c r="J163" s="67"/>
    </row>
    <row r="164" spans="10:10" ht="14.25" customHeight="1" x14ac:dyDescent="0.25">
      <c r="J164" s="67"/>
    </row>
    <row r="165" spans="10:10" ht="14.25" customHeight="1" x14ac:dyDescent="0.25">
      <c r="J165" s="67"/>
    </row>
    <row r="166" spans="10:10" ht="14.25" customHeight="1" x14ac:dyDescent="0.25">
      <c r="J166" s="67"/>
    </row>
    <row r="167" spans="10:10" ht="14.25" customHeight="1" x14ac:dyDescent="0.25">
      <c r="J167" s="67"/>
    </row>
    <row r="168" spans="10:10" ht="14.25" customHeight="1" x14ac:dyDescent="0.25">
      <c r="J168" s="67"/>
    </row>
    <row r="169" spans="10:10" ht="14.25" customHeight="1" x14ac:dyDescent="0.25">
      <c r="J169" s="67"/>
    </row>
    <row r="170" spans="10:10" ht="14.25" customHeight="1" x14ac:dyDescent="0.25">
      <c r="J170" s="67"/>
    </row>
    <row r="171" spans="10:10" ht="14.25" customHeight="1" x14ac:dyDescent="0.25">
      <c r="J171" s="67"/>
    </row>
    <row r="172" spans="10:10" ht="14.25" customHeight="1" x14ac:dyDescent="0.25">
      <c r="J172" s="67"/>
    </row>
    <row r="173" spans="10:10" ht="14.25" customHeight="1" x14ac:dyDescent="0.25">
      <c r="J173" s="67"/>
    </row>
    <row r="174" spans="10:10" ht="14.25" customHeight="1" x14ac:dyDescent="0.25">
      <c r="J174" s="67"/>
    </row>
    <row r="175" spans="10:10" ht="14.25" customHeight="1" x14ac:dyDescent="0.25">
      <c r="J175" s="67"/>
    </row>
    <row r="176" spans="10:10" ht="14.25" customHeight="1" x14ac:dyDescent="0.25">
      <c r="J176" s="67"/>
    </row>
    <row r="177" spans="10:10" ht="14.25" customHeight="1" x14ac:dyDescent="0.25">
      <c r="J177" s="67"/>
    </row>
    <row r="178" spans="10:10" ht="14.25" customHeight="1" x14ac:dyDescent="0.25">
      <c r="J178" s="67"/>
    </row>
    <row r="179" spans="10:10" ht="14.25" customHeight="1" x14ac:dyDescent="0.25">
      <c r="J179" s="67"/>
    </row>
    <row r="180" spans="10:10" ht="14.25" customHeight="1" x14ac:dyDescent="0.25">
      <c r="J180" s="67"/>
    </row>
    <row r="181" spans="10:10" ht="14.25" customHeight="1" x14ac:dyDescent="0.25">
      <c r="J181" s="67"/>
    </row>
    <row r="182" spans="10:10" ht="14.25" customHeight="1" x14ac:dyDescent="0.25">
      <c r="J182" s="67"/>
    </row>
    <row r="183" spans="10:10" ht="14.25" customHeight="1" x14ac:dyDescent="0.25">
      <c r="J183" s="67"/>
    </row>
    <row r="184" spans="10:10" ht="14.25" customHeight="1" x14ac:dyDescent="0.25">
      <c r="J184" s="67"/>
    </row>
    <row r="185" spans="10:10" ht="14.25" customHeight="1" x14ac:dyDescent="0.25">
      <c r="J185" s="67"/>
    </row>
    <row r="186" spans="10:10" ht="14.25" customHeight="1" x14ac:dyDescent="0.25">
      <c r="J186" s="67"/>
    </row>
    <row r="187" spans="10:10" ht="14.25" customHeight="1" x14ac:dyDescent="0.25">
      <c r="J187" s="67"/>
    </row>
    <row r="188" spans="10:10" ht="14.25" customHeight="1" x14ac:dyDescent="0.25">
      <c r="J188" s="67"/>
    </row>
    <row r="189" spans="10:10" ht="14.25" customHeight="1" x14ac:dyDescent="0.25">
      <c r="J189" s="67"/>
    </row>
    <row r="190" spans="10:10" ht="14.25" customHeight="1" x14ac:dyDescent="0.25">
      <c r="J190" s="67"/>
    </row>
    <row r="191" spans="10:10" ht="14.25" customHeight="1" x14ac:dyDescent="0.25">
      <c r="J191" s="67"/>
    </row>
    <row r="192" spans="10:10" ht="14.25" customHeight="1" x14ac:dyDescent="0.25">
      <c r="J192" s="67"/>
    </row>
    <row r="193" spans="10:10" ht="14.25" customHeight="1" x14ac:dyDescent="0.25">
      <c r="J193" s="67"/>
    </row>
    <row r="194" spans="10:10" ht="14.25" customHeight="1" x14ac:dyDescent="0.25">
      <c r="J194" s="67"/>
    </row>
    <row r="195" spans="10:10" ht="14.25" customHeight="1" x14ac:dyDescent="0.25">
      <c r="J195" s="67"/>
    </row>
    <row r="196" spans="10:10" ht="14.25" customHeight="1" x14ac:dyDescent="0.25">
      <c r="J196" s="67"/>
    </row>
    <row r="197" spans="10:10" ht="14.25" customHeight="1" x14ac:dyDescent="0.25">
      <c r="J197" s="67"/>
    </row>
    <row r="198" spans="10:10" ht="14.25" customHeight="1" x14ac:dyDescent="0.25">
      <c r="J198" s="67"/>
    </row>
    <row r="199" spans="10:10" ht="14.25" customHeight="1" x14ac:dyDescent="0.25">
      <c r="J199" s="67"/>
    </row>
    <row r="200" spans="10:10" ht="14.25" customHeight="1" x14ac:dyDescent="0.25">
      <c r="J200" s="67"/>
    </row>
    <row r="201" spans="10:10" ht="14.25" customHeight="1" x14ac:dyDescent="0.25">
      <c r="J201" s="67"/>
    </row>
    <row r="202" spans="10:10" ht="14.25" customHeight="1" x14ac:dyDescent="0.25">
      <c r="J202" s="67"/>
    </row>
    <row r="203" spans="10:10" ht="14.25" customHeight="1" x14ac:dyDescent="0.25">
      <c r="J203" s="67"/>
    </row>
    <row r="204" spans="10:10" ht="14.25" customHeight="1" x14ac:dyDescent="0.25">
      <c r="J204" s="67"/>
    </row>
    <row r="205" spans="10:10" ht="14.25" customHeight="1" x14ac:dyDescent="0.25">
      <c r="J205" s="67"/>
    </row>
    <row r="206" spans="10:10" ht="14.25" customHeight="1" x14ac:dyDescent="0.25">
      <c r="J206" s="67"/>
    </row>
    <row r="207" spans="10:10" ht="14.25" customHeight="1" x14ac:dyDescent="0.25">
      <c r="J207" s="67"/>
    </row>
    <row r="208" spans="10:10" ht="14.25" customHeight="1" x14ac:dyDescent="0.25">
      <c r="J208" s="67"/>
    </row>
    <row r="209" spans="10:10" ht="14.25" customHeight="1" x14ac:dyDescent="0.25">
      <c r="J209" s="67"/>
    </row>
    <row r="210" spans="10:10" ht="14.25" customHeight="1" x14ac:dyDescent="0.25">
      <c r="J210" s="67"/>
    </row>
    <row r="211" spans="10:10" ht="14.25" customHeight="1" x14ac:dyDescent="0.25">
      <c r="J211" s="67"/>
    </row>
    <row r="212" spans="10:10" ht="14.25" customHeight="1" x14ac:dyDescent="0.25">
      <c r="J212" s="67"/>
    </row>
    <row r="213" spans="10:10" ht="14.25" customHeight="1" x14ac:dyDescent="0.25">
      <c r="J213" s="67"/>
    </row>
    <row r="214" spans="10:10" ht="14.25" customHeight="1" x14ac:dyDescent="0.25">
      <c r="J214" s="67"/>
    </row>
    <row r="215" spans="10:10" ht="14.25" customHeight="1" x14ac:dyDescent="0.25">
      <c r="J215" s="67"/>
    </row>
    <row r="216" spans="10:10" ht="14.25" customHeight="1" x14ac:dyDescent="0.25">
      <c r="J216" s="67"/>
    </row>
    <row r="217" spans="10:10" ht="14.25" customHeight="1" x14ac:dyDescent="0.25">
      <c r="J217" s="67"/>
    </row>
    <row r="218" spans="10:10" ht="14.25" customHeight="1" x14ac:dyDescent="0.25">
      <c r="J218" s="67"/>
    </row>
    <row r="219" spans="10:10" ht="14.25" customHeight="1" x14ac:dyDescent="0.25">
      <c r="J219" s="67"/>
    </row>
    <row r="220" spans="10:10" ht="14.25" customHeight="1" x14ac:dyDescent="0.25">
      <c r="J220" s="67"/>
    </row>
    <row r="221" spans="10:10" ht="14.25" customHeight="1" x14ac:dyDescent="0.25">
      <c r="J221" s="67"/>
    </row>
    <row r="222" spans="10:10" ht="14.25" customHeight="1" x14ac:dyDescent="0.25">
      <c r="J222" s="67"/>
    </row>
    <row r="223" spans="10:10" ht="14.25" customHeight="1" x14ac:dyDescent="0.25">
      <c r="J223" s="67"/>
    </row>
    <row r="224" spans="10:10" ht="14.25" customHeight="1" x14ac:dyDescent="0.25">
      <c r="J224" s="67"/>
    </row>
    <row r="225" spans="10:10" ht="14.25" customHeight="1" x14ac:dyDescent="0.25">
      <c r="J225" s="67"/>
    </row>
    <row r="226" spans="10:10" ht="14.25" customHeight="1" x14ac:dyDescent="0.25">
      <c r="J226" s="67"/>
    </row>
    <row r="227" spans="10:10" ht="14.25" customHeight="1" x14ac:dyDescent="0.25">
      <c r="J227" s="67"/>
    </row>
    <row r="228" spans="10:10" ht="14.25" customHeight="1" x14ac:dyDescent="0.25">
      <c r="J228" s="67"/>
    </row>
    <row r="229" spans="10:10" ht="14.25" customHeight="1" x14ac:dyDescent="0.25">
      <c r="J229" s="67"/>
    </row>
    <row r="230" spans="10:10" ht="14.25" customHeight="1" x14ac:dyDescent="0.25">
      <c r="J230" s="67"/>
    </row>
    <row r="231" spans="10:10" ht="14.25" customHeight="1" x14ac:dyDescent="0.25">
      <c r="J231" s="67"/>
    </row>
    <row r="232" spans="10:10" ht="14.25" customHeight="1" x14ac:dyDescent="0.25">
      <c r="J232" s="67"/>
    </row>
    <row r="233" spans="10:10" ht="14.25" customHeight="1" x14ac:dyDescent="0.25">
      <c r="J233" s="67"/>
    </row>
    <row r="234" spans="10:10" ht="14.25" customHeight="1" x14ac:dyDescent="0.25">
      <c r="J234" s="67"/>
    </row>
    <row r="235" spans="10:10" ht="14.25" customHeight="1" x14ac:dyDescent="0.25">
      <c r="J235" s="67"/>
    </row>
    <row r="236" spans="10:10" ht="14.25" customHeight="1" x14ac:dyDescent="0.25">
      <c r="J236" s="67"/>
    </row>
    <row r="237" spans="10:10" ht="14.25" customHeight="1" x14ac:dyDescent="0.25">
      <c r="J237" s="67"/>
    </row>
    <row r="238" spans="10:10" ht="14.25" customHeight="1" x14ac:dyDescent="0.25">
      <c r="J238" s="67"/>
    </row>
    <row r="239" spans="10:10" ht="14.25" customHeight="1" x14ac:dyDescent="0.25">
      <c r="J239" s="67"/>
    </row>
    <row r="240" spans="10:10" ht="14.25" customHeight="1" x14ac:dyDescent="0.25">
      <c r="J240" s="67"/>
    </row>
    <row r="241" spans="10:10" ht="14.25" customHeight="1" x14ac:dyDescent="0.25">
      <c r="J241" s="67"/>
    </row>
    <row r="242" spans="10:10" ht="14.25" customHeight="1" x14ac:dyDescent="0.25">
      <c r="J242" s="67"/>
    </row>
    <row r="243" spans="10:10" ht="14.25" customHeight="1" x14ac:dyDescent="0.25">
      <c r="J243" s="67"/>
    </row>
    <row r="244" spans="10:10" ht="14.25" customHeight="1" x14ac:dyDescent="0.25">
      <c r="J244" s="67"/>
    </row>
    <row r="245" spans="10:10" ht="14.25" customHeight="1" x14ac:dyDescent="0.25">
      <c r="J245" s="67"/>
    </row>
    <row r="246" spans="10:10" ht="14.25" customHeight="1" x14ac:dyDescent="0.25">
      <c r="J246" s="67"/>
    </row>
    <row r="247" spans="10:10" ht="14.25" customHeight="1" x14ac:dyDescent="0.25">
      <c r="J247" s="67"/>
    </row>
    <row r="248" spans="10:10" ht="14.25" customHeight="1" x14ac:dyDescent="0.25">
      <c r="J248" s="67"/>
    </row>
    <row r="249" spans="10:10" ht="14.25" customHeight="1" x14ac:dyDescent="0.25">
      <c r="J249" s="67"/>
    </row>
    <row r="250" spans="10:10" ht="14.25" customHeight="1" x14ac:dyDescent="0.25">
      <c r="J250" s="67"/>
    </row>
    <row r="251" spans="10:10" ht="14.25" customHeight="1" x14ac:dyDescent="0.25">
      <c r="J251" s="67"/>
    </row>
    <row r="252" spans="10:10" ht="14.25" customHeight="1" x14ac:dyDescent="0.25">
      <c r="J252" s="67"/>
    </row>
    <row r="253" spans="10:10" ht="14.25" customHeight="1" x14ac:dyDescent="0.25">
      <c r="J253" s="67"/>
    </row>
    <row r="254" spans="10:10" ht="14.25" customHeight="1" x14ac:dyDescent="0.25">
      <c r="J254" s="67"/>
    </row>
    <row r="255" spans="10:10" ht="14.25" customHeight="1" x14ac:dyDescent="0.25">
      <c r="J255" s="67"/>
    </row>
    <row r="256" spans="10:10" ht="14.25" customHeight="1" x14ac:dyDescent="0.25">
      <c r="J256" s="67"/>
    </row>
    <row r="257" spans="10:10" ht="14.25" customHeight="1" x14ac:dyDescent="0.25">
      <c r="J257" s="67"/>
    </row>
    <row r="258" spans="10:10" ht="14.25" customHeight="1" x14ac:dyDescent="0.25">
      <c r="J258" s="67"/>
    </row>
    <row r="259" spans="10:10" ht="14.25" customHeight="1" x14ac:dyDescent="0.25">
      <c r="J259" s="67"/>
    </row>
    <row r="260" spans="10:10" ht="14.25" customHeight="1" x14ac:dyDescent="0.25">
      <c r="J260" s="67"/>
    </row>
    <row r="261" spans="10:10" ht="14.25" customHeight="1" x14ac:dyDescent="0.25">
      <c r="J261" s="67"/>
    </row>
    <row r="262" spans="10:10" ht="14.25" customHeight="1" x14ac:dyDescent="0.25">
      <c r="J262" s="67"/>
    </row>
    <row r="263" spans="10:10" ht="14.25" customHeight="1" x14ac:dyDescent="0.25">
      <c r="J263" s="67"/>
    </row>
    <row r="264" spans="10:10" ht="14.25" customHeight="1" x14ac:dyDescent="0.25">
      <c r="J264" s="67"/>
    </row>
    <row r="265" spans="10:10" ht="14.25" customHeight="1" x14ac:dyDescent="0.25">
      <c r="J265" s="67"/>
    </row>
    <row r="266" spans="10:10" ht="14.25" customHeight="1" x14ac:dyDescent="0.25">
      <c r="J266" s="67"/>
    </row>
    <row r="267" spans="10:10" ht="14.25" customHeight="1" x14ac:dyDescent="0.25">
      <c r="J267" s="67"/>
    </row>
    <row r="268" spans="10:10" ht="14.25" customHeight="1" x14ac:dyDescent="0.25">
      <c r="J268" s="67"/>
    </row>
    <row r="269" spans="10:10" ht="14.25" customHeight="1" x14ac:dyDescent="0.25">
      <c r="J269" s="67"/>
    </row>
    <row r="270" spans="10:10" ht="14.25" customHeight="1" x14ac:dyDescent="0.25">
      <c r="J270" s="67"/>
    </row>
    <row r="271" spans="10:10" ht="14.25" customHeight="1" x14ac:dyDescent="0.25">
      <c r="J271" s="67"/>
    </row>
    <row r="272" spans="10:10" ht="14.25" customHeight="1" x14ac:dyDescent="0.25">
      <c r="J272" s="67"/>
    </row>
    <row r="273" spans="10:10" ht="14.25" customHeight="1" x14ac:dyDescent="0.25">
      <c r="J273" s="67"/>
    </row>
    <row r="274" spans="10:10" ht="14.25" customHeight="1" x14ac:dyDescent="0.25">
      <c r="J274" s="67"/>
    </row>
    <row r="275" spans="10:10" ht="14.25" customHeight="1" x14ac:dyDescent="0.25">
      <c r="J275" s="67"/>
    </row>
    <row r="276" spans="10:10" ht="14.25" customHeight="1" x14ac:dyDescent="0.25">
      <c r="J276" s="67"/>
    </row>
    <row r="277" spans="10:10" ht="14.25" customHeight="1" x14ac:dyDescent="0.25">
      <c r="J277" s="67"/>
    </row>
    <row r="278" spans="10:10" ht="14.25" customHeight="1" x14ac:dyDescent="0.25">
      <c r="J278" s="67"/>
    </row>
    <row r="279" spans="10:10" ht="14.25" customHeight="1" x14ac:dyDescent="0.25">
      <c r="J279" s="67"/>
    </row>
    <row r="280" spans="10:10" ht="14.25" customHeight="1" x14ac:dyDescent="0.25">
      <c r="J280" s="67"/>
    </row>
    <row r="281" spans="10:10" ht="14.25" customHeight="1" x14ac:dyDescent="0.25">
      <c r="J281" s="67"/>
    </row>
    <row r="282" spans="10:10" ht="14.25" customHeight="1" x14ac:dyDescent="0.25">
      <c r="J282" s="67"/>
    </row>
    <row r="283" spans="10:10" ht="14.25" customHeight="1" x14ac:dyDescent="0.25">
      <c r="J283" s="67"/>
    </row>
    <row r="284" spans="10:10" ht="14.25" customHeight="1" x14ac:dyDescent="0.25">
      <c r="J284" s="67"/>
    </row>
    <row r="285" spans="10:10" ht="14.25" customHeight="1" x14ac:dyDescent="0.25">
      <c r="J285" s="67"/>
    </row>
    <row r="286" spans="10:10" ht="14.25" customHeight="1" x14ac:dyDescent="0.25">
      <c r="J286" s="67"/>
    </row>
    <row r="287" spans="10:10" ht="14.25" customHeight="1" x14ac:dyDescent="0.25">
      <c r="J287" s="67"/>
    </row>
    <row r="288" spans="10:10" ht="14.25" customHeight="1" x14ac:dyDescent="0.25">
      <c r="J288" s="67"/>
    </row>
    <row r="289" spans="10:10" ht="14.25" customHeight="1" x14ac:dyDescent="0.25">
      <c r="J289" s="67"/>
    </row>
    <row r="290" spans="10:10" ht="14.25" customHeight="1" x14ac:dyDescent="0.25">
      <c r="J290" s="67"/>
    </row>
    <row r="291" spans="10:10" ht="14.25" customHeight="1" x14ac:dyDescent="0.25">
      <c r="J291" s="67"/>
    </row>
    <row r="292" spans="10:10" ht="14.25" customHeight="1" x14ac:dyDescent="0.25">
      <c r="J292" s="67"/>
    </row>
    <row r="293" spans="10:10" ht="14.25" customHeight="1" x14ac:dyDescent="0.25">
      <c r="J293" s="67"/>
    </row>
    <row r="294" spans="10:10" ht="14.25" customHeight="1" x14ac:dyDescent="0.25">
      <c r="J294" s="67"/>
    </row>
    <row r="295" spans="10:10" ht="14.25" customHeight="1" x14ac:dyDescent="0.25">
      <c r="J295" s="67"/>
    </row>
    <row r="296" spans="10:10" ht="14.25" customHeight="1" x14ac:dyDescent="0.25">
      <c r="J296" s="67"/>
    </row>
    <row r="297" spans="10:10" ht="14.25" customHeight="1" x14ac:dyDescent="0.25">
      <c r="J297" s="67"/>
    </row>
    <row r="298" spans="10:10" ht="14.25" customHeight="1" x14ac:dyDescent="0.25">
      <c r="J298" s="67"/>
    </row>
    <row r="299" spans="10:10" ht="14.25" customHeight="1" x14ac:dyDescent="0.25">
      <c r="J299" s="67"/>
    </row>
    <row r="300" spans="10:10" ht="14.25" customHeight="1" x14ac:dyDescent="0.25">
      <c r="J300" s="67"/>
    </row>
    <row r="301" spans="10:10" ht="14.25" customHeight="1" x14ac:dyDescent="0.25">
      <c r="J301" s="67"/>
    </row>
    <row r="302" spans="10:10" ht="14.25" customHeight="1" x14ac:dyDescent="0.25">
      <c r="J302" s="67"/>
    </row>
    <row r="303" spans="10:10" ht="14.25" customHeight="1" x14ac:dyDescent="0.25">
      <c r="J303" s="67"/>
    </row>
    <row r="304" spans="10:10" ht="14.25" customHeight="1" x14ac:dyDescent="0.25">
      <c r="J304" s="67"/>
    </row>
    <row r="305" spans="10:10" ht="14.25" customHeight="1" x14ac:dyDescent="0.25">
      <c r="J305" s="67"/>
    </row>
    <row r="306" spans="10:10" ht="14.25" customHeight="1" x14ac:dyDescent="0.25">
      <c r="J306" s="67"/>
    </row>
    <row r="307" spans="10:10" ht="14.25" customHeight="1" x14ac:dyDescent="0.25">
      <c r="J307" s="67"/>
    </row>
    <row r="308" spans="10:10" ht="14.25" customHeight="1" x14ac:dyDescent="0.25">
      <c r="J308" s="67"/>
    </row>
    <row r="309" spans="10:10" ht="14.25" customHeight="1" x14ac:dyDescent="0.25">
      <c r="J309" s="67"/>
    </row>
    <row r="310" spans="10:10" ht="14.25" customHeight="1" x14ac:dyDescent="0.25">
      <c r="J310" s="67"/>
    </row>
    <row r="311" spans="10:10" ht="14.25" customHeight="1" x14ac:dyDescent="0.25">
      <c r="J311" s="67"/>
    </row>
    <row r="312" spans="10:10" ht="14.25" customHeight="1" x14ac:dyDescent="0.25">
      <c r="J312" s="67"/>
    </row>
    <row r="313" spans="10:10" ht="14.25" customHeight="1" x14ac:dyDescent="0.25">
      <c r="J313" s="67"/>
    </row>
    <row r="314" spans="10:10" ht="14.25" customHeight="1" x14ac:dyDescent="0.25">
      <c r="J314" s="67"/>
    </row>
    <row r="315" spans="10:10" ht="14.25" customHeight="1" x14ac:dyDescent="0.25">
      <c r="J315" s="67"/>
    </row>
    <row r="316" spans="10:10" ht="14.25" customHeight="1" x14ac:dyDescent="0.25">
      <c r="J316" s="67"/>
    </row>
    <row r="317" spans="10:10" ht="14.25" customHeight="1" x14ac:dyDescent="0.25">
      <c r="J317" s="67"/>
    </row>
    <row r="318" spans="10:10" ht="14.25" customHeight="1" x14ac:dyDescent="0.25">
      <c r="J318" s="67"/>
    </row>
    <row r="319" spans="10:10" ht="14.25" customHeight="1" x14ac:dyDescent="0.25">
      <c r="J319" s="67"/>
    </row>
    <row r="320" spans="10:10" ht="14.25" customHeight="1" x14ac:dyDescent="0.25">
      <c r="J320" s="67"/>
    </row>
    <row r="321" spans="10:10" ht="14.25" customHeight="1" x14ac:dyDescent="0.25">
      <c r="J321" s="67"/>
    </row>
    <row r="322" spans="10:10" ht="14.25" customHeight="1" x14ac:dyDescent="0.25">
      <c r="J322" s="67"/>
    </row>
    <row r="323" spans="10:10" ht="14.25" customHeight="1" x14ac:dyDescent="0.25">
      <c r="J323" s="67"/>
    </row>
    <row r="324" spans="10:10" ht="14.25" customHeight="1" x14ac:dyDescent="0.25">
      <c r="J324" s="67"/>
    </row>
    <row r="325" spans="10:10" ht="14.25" customHeight="1" x14ac:dyDescent="0.25">
      <c r="J325" s="67"/>
    </row>
    <row r="326" spans="10:10" ht="14.25" customHeight="1" x14ac:dyDescent="0.25">
      <c r="J326" s="67"/>
    </row>
    <row r="327" spans="10:10" ht="14.25" customHeight="1" x14ac:dyDescent="0.25">
      <c r="J327" s="67"/>
    </row>
    <row r="328" spans="10:10" ht="14.25" customHeight="1" x14ac:dyDescent="0.25">
      <c r="J328" s="67"/>
    </row>
    <row r="329" spans="10:10" ht="14.25" customHeight="1" x14ac:dyDescent="0.25">
      <c r="J329" s="67"/>
    </row>
    <row r="330" spans="10:10" ht="14.25" customHeight="1" x14ac:dyDescent="0.25">
      <c r="J330" s="67"/>
    </row>
    <row r="331" spans="10:10" ht="14.25" customHeight="1" x14ac:dyDescent="0.25">
      <c r="J331" s="67"/>
    </row>
    <row r="332" spans="10:10" ht="14.25" customHeight="1" x14ac:dyDescent="0.25">
      <c r="J332" s="67"/>
    </row>
    <row r="333" spans="10:10" ht="14.25" customHeight="1" x14ac:dyDescent="0.25">
      <c r="J333" s="67"/>
    </row>
    <row r="334" spans="10:10" ht="14.25" customHeight="1" x14ac:dyDescent="0.25">
      <c r="J334" s="67"/>
    </row>
    <row r="335" spans="10:10" ht="14.25" customHeight="1" x14ac:dyDescent="0.25">
      <c r="J335" s="67"/>
    </row>
    <row r="336" spans="10:10" ht="14.25" customHeight="1" x14ac:dyDescent="0.25">
      <c r="J336" s="67"/>
    </row>
    <row r="337" spans="10:10" ht="14.25" customHeight="1" x14ac:dyDescent="0.25">
      <c r="J337" s="67"/>
    </row>
    <row r="338" spans="10:10" ht="14.25" customHeight="1" x14ac:dyDescent="0.25">
      <c r="J338" s="67"/>
    </row>
    <row r="339" spans="10:10" ht="14.25" customHeight="1" x14ac:dyDescent="0.25">
      <c r="J339" s="67"/>
    </row>
    <row r="340" spans="10:10" ht="14.25" customHeight="1" x14ac:dyDescent="0.25">
      <c r="J340" s="67"/>
    </row>
    <row r="341" spans="10:10" ht="14.25" customHeight="1" x14ac:dyDescent="0.25">
      <c r="J341" s="67"/>
    </row>
    <row r="342" spans="10:10" ht="14.25" customHeight="1" x14ac:dyDescent="0.25">
      <c r="J342" s="67"/>
    </row>
    <row r="343" spans="10:10" ht="14.25" customHeight="1" x14ac:dyDescent="0.25">
      <c r="J343" s="67"/>
    </row>
    <row r="344" spans="10:10" ht="14.25" customHeight="1" x14ac:dyDescent="0.25">
      <c r="J344" s="67"/>
    </row>
    <row r="345" spans="10:10" ht="14.25" customHeight="1" x14ac:dyDescent="0.25">
      <c r="J345" s="67"/>
    </row>
    <row r="346" spans="10:10" ht="14.25" customHeight="1" x14ac:dyDescent="0.25">
      <c r="J346" s="67"/>
    </row>
    <row r="347" spans="10:10" ht="14.25" customHeight="1" x14ac:dyDescent="0.25">
      <c r="J347" s="67"/>
    </row>
    <row r="348" spans="10:10" ht="14.25" customHeight="1" x14ac:dyDescent="0.25">
      <c r="J348" s="67"/>
    </row>
    <row r="349" spans="10:10" ht="14.25" customHeight="1" x14ac:dyDescent="0.25">
      <c r="J349" s="67"/>
    </row>
    <row r="350" spans="10:10" ht="14.25" customHeight="1" x14ac:dyDescent="0.25">
      <c r="J350" s="67"/>
    </row>
    <row r="351" spans="10:10" ht="14.25" customHeight="1" x14ac:dyDescent="0.25">
      <c r="J351" s="67"/>
    </row>
    <row r="352" spans="10:10" ht="14.25" customHeight="1" x14ac:dyDescent="0.25">
      <c r="J352" s="67"/>
    </row>
    <row r="353" spans="10:10" ht="14.25" customHeight="1" x14ac:dyDescent="0.25">
      <c r="J353" s="67"/>
    </row>
    <row r="354" spans="10:10" ht="14.25" customHeight="1" x14ac:dyDescent="0.25">
      <c r="J354" s="67"/>
    </row>
    <row r="355" spans="10:10" ht="14.25" customHeight="1" x14ac:dyDescent="0.25">
      <c r="J355" s="67"/>
    </row>
    <row r="356" spans="10:10" ht="14.25" customHeight="1" x14ac:dyDescent="0.25">
      <c r="J356" s="67"/>
    </row>
    <row r="357" spans="10:10" ht="14.25" customHeight="1" x14ac:dyDescent="0.25">
      <c r="J357" s="67"/>
    </row>
    <row r="358" spans="10:10" ht="14.25" customHeight="1" x14ac:dyDescent="0.25">
      <c r="J358" s="67"/>
    </row>
    <row r="359" spans="10:10" ht="14.25" customHeight="1" x14ac:dyDescent="0.25">
      <c r="J359" s="67"/>
    </row>
    <row r="360" spans="10:10" ht="14.25" customHeight="1" x14ac:dyDescent="0.25">
      <c r="J360" s="67"/>
    </row>
    <row r="361" spans="10:10" ht="14.25" customHeight="1" x14ac:dyDescent="0.25">
      <c r="J361" s="67"/>
    </row>
    <row r="362" spans="10:10" ht="14.25" customHeight="1" x14ac:dyDescent="0.25">
      <c r="J362" s="67"/>
    </row>
    <row r="363" spans="10:10" ht="14.25" customHeight="1" x14ac:dyDescent="0.25">
      <c r="J363" s="67"/>
    </row>
    <row r="364" spans="10:10" ht="14.25" customHeight="1" x14ac:dyDescent="0.25">
      <c r="J364" s="67"/>
    </row>
    <row r="365" spans="10:10" ht="14.25" customHeight="1" x14ac:dyDescent="0.25">
      <c r="J365" s="67"/>
    </row>
    <row r="366" spans="10:10" ht="14.25" customHeight="1" x14ac:dyDescent="0.25">
      <c r="J366" s="67"/>
    </row>
    <row r="367" spans="10:10" ht="14.25" customHeight="1" x14ac:dyDescent="0.25">
      <c r="J367" s="67"/>
    </row>
    <row r="368" spans="10:10" ht="14.25" customHeight="1" x14ac:dyDescent="0.25">
      <c r="J368" s="67"/>
    </row>
    <row r="369" spans="10:10" ht="14.25" customHeight="1" x14ac:dyDescent="0.25">
      <c r="J369" s="67"/>
    </row>
    <row r="370" spans="10:10" ht="14.25" customHeight="1" x14ac:dyDescent="0.25">
      <c r="J370" s="67"/>
    </row>
    <row r="371" spans="10:10" ht="14.25" customHeight="1" x14ac:dyDescent="0.25">
      <c r="J371" s="67"/>
    </row>
    <row r="372" spans="10:10" ht="14.25" customHeight="1" x14ac:dyDescent="0.25">
      <c r="J372" s="67"/>
    </row>
    <row r="373" spans="10:10" ht="14.25" customHeight="1" x14ac:dyDescent="0.25">
      <c r="J373" s="67"/>
    </row>
    <row r="374" spans="10:10" ht="14.25" customHeight="1" x14ac:dyDescent="0.25">
      <c r="J374" s="67"/>
    </row>
    <row r="375" spans="10:10" ht="14.25" customHeight="1" x14ac:dyDescent="0.25">
      <c r="J375" s="67"/>
    </row>
    <row r="376" spans="10:10" ht="14.25" customHeight="1" x14ac:dyDescent="0.25">
      <c r="J376" s="67"/>
    </row>
    <row r="377" spans="10:10" ht="14.25" customHeight="1" x14ac:dyDescent="0.25">
      <c r="J377" s="67"/>
    </row>
    <row r="378" spans="10:10" ht="14.25" customHeight="1" x14ac:dyDescent="0.25">
      <c r="J378" s="67"/>
    </row>
    <row r="379" spans="10:10" ht="14.25" customHeight="1" x14ac:dyDescent="0.25">
      <c r="J379" s="67"/>
    </row>
    <row r="380" spans="10:10" ht="14.25" customHeight="1" x14ac:dyDescent="0.25">
      <c r="J380" s="67"/>
    </row>
    <row r="381" spans="10:10" ht="14.25" customHeight="1" x14ac:dyDescent="0.25">
      <c r="J381" s="67"/>
    </row>
    <row r="382" spans="10:10" ht="14.25" customHeight="1" x14ac:dyDescent="0.25">
      <c r="J382" s="67"/>
    </row>
    <row r="383" spans="10:10" ht="14.25" customHeight="1" x14ac:dyDescent="0.25">
      <c r="J383" s="67"/>
    </row>
    <row r="384" spans="10:10" ht="14.25" customHeight="1" x14ac:dyDescent="0.25">
      <c r="J384" s="67"/>
    </row>
    <row r="385" spans="10:10" ht="14.25" customHeight="1" x14ac:dyDescent="0.25">
      <c r="J385" s="67"/>
    </row>
    <row r="386" spans="10:10" ht="14.25" customHeight="1" x14ac:dyDescent="0.25">
      <c r="J386" s="67"/>
    </row>
    <row r="387" spans="10:10" ht="14.25" customHeight="1" x14ac:dyDescent="0.25">
      <c r="J387" s="67"/>
    </row>
    <row r="388" spans="10:10" ht="14.25" customHeight="1" x14ac:dyDescent="0.25">
      <c r="J388" s="67"/>
    </row>
    <row r="389" spans="10:10" ht="14.25" customHeight="1" x14ac:dyDescent="0.25">
      <c r="J389" s="67"/>
    </row>
    <row r="390" spans="10:10" ht="14.25" customHeight="1" x14ac:dyDescent="0.25">
      <c r="J390" s="67"/>
    </row>
    <row r="391" spans="10:10" ht="14.25" customHeight="1" x14ac:dyDescent="0.25">
      <c r="J391" s="67"/>
    </row>
    <row r="392" spans="10:10" ht="14.25" customHeight="1" x14ac:dyDescent="0.25">
      <c r="J392" s="67"/>
    </row>
    <row r="393" spans="10:10" ht="14.25" customHeight="1" x14ac:dyDescent="0.25">
      <c r="J393" s="67"/>
    </row>
    <row r="394" spans="10:10" ht="14.25" customHeight="1" x14ac:dyDescent="0.25">
      <c r="J394" s="67"/>
    </row>
    <row r="395" spans="10:10" ht="14.25" customHeight="1" x14ac:dyDescent="0.25">
      <c r="J395" s="67"/>
    </row>
    <row r="396" spans="10:10" ht="14.25" customHeight="1" x14ac:dyDescent="0.25">
      <c r="J396" s="67"/>
    </row>
    <row r="397" spans="10:10" ht="14.25" customHeight="1" x14ac:dyDescent="0.25">
      <c r="J397" s="67"/>
    </row>
    <row r="398" spans="10:10" ht="14.25" customHeight="1" x14ac:dyDescent="0.25">
      <c r="J398" s="67"/>
    </row>
    <row r="399" spans="10:10" ht="14.25" customHeight="1" x14ac:dyDescent="0.25">
      <c r="J399" s="67"/>
    </row>
    <row r="400" spans="10:10" ht="14.25" customHeight="1" x14ac:dyDescent="0.25">
      <c r="J400" s="67"/>
    </row>
    <row r="401" spans="10:10" ht="14.25" customHeight="1" x14ac:dyDescent="0.25">
      <c r="J401" s="67"/>
    </row>
    <row r="402" spans="10:10" ht="14.25" customHeight="1" x14ac:dyDescent="0.25">
      <c r="J402" s="67"/>
    </row>
    <row r="403" spans="10:10" ht="14.25" customHeight="1" x14ac:dyDescent="0.25">
      <c r="J403" s="67"/>
    </row>
    <row r="404" spans="10:10" ht="14.25" customHeight="1" x14ac:dyDescent="0.25">
      <c r="J404" s="67"/>
    </row>
    <row r="405" spans="10:10" ht="14.25" customHeight="1" x14ac:dyDescent="0.25">
      <c r="J405" s="67"/>
    </row>
    <row r="406" spans="10:10" ht="14.25" customHeight="1" x14ac:dyDescent="0.25">
      <c r="J406" s="67"/>
    </row>
    <row r="407" spans="10:10" ht="14.25" customHeight="1" x14ac:dyDescent="0.25">
      <c r="J407" s="67"/>
    </row>
    <row r="408" spans="10:10" ht="14.25" customHeight="1" x14ac:dyDescent="0.25">
      <c r="J408" s="67"/>
    </row>
    <row r="409" spans="10:10" ht="14.25" customHeight="1" x14ac:dyDescent="0.25">
      <c r="J409" s="67"/>
    </row>
    <row r="410" spans="10:10" ht="14.25" customHeight="1" x14ac:dyDescent="0.25">
      <c r="J410" s="67"/>
    </row>
    <row r="411" spans="10:10" ht="14.25" customHeight="1" x14ac:dyDescent="0.25">
      <c r="J411" s="67"/>
    </row>
    <row r="412" spans="10:10" ht="14.25" customHeight="1" x14ac:dyDescent="0.25">
      <c r="J412" s="67"/>
    </row>
    <row r="413" spans="10:10" ht="14.25" customHeight="1" x14ac:dyDescent="0.25">
      <c r="J413" s="67"/>
    </row>
    <row r="414" spans="10:10" ht="14.25" customHeight="1" x14ac:dyDescent="0.25">
      <c r="J414" s="67"/>
    </row>
    <row r="415" spans="10:10" ht="14.25" customHeight="1" x14ac:dyDescent="0.25">
      <c r="J415" s="67"/>
    </row>
    <row r="416" spans="10:10" ht="14.25" customHeight="1" x14ac:dyDescent="0.25">
      <c r="J416" s="67"/>
    </row>
    <row r="417" spans="10:10" ht="14.25" customHeight="1" x14ac:dyDescent="0.25">
      <c r="J417" s="67"/>
    </row>
    <row r="418" spans="10:10" ht="14.25" customHeight="1" x14ac:dyDescent="0.25">
      <c r="J418" s="67"/>
    </row>
    <row r="419" spans="10:10" ht="14.25" customHeight="1" x14ac:dyDescent="0.25">
      <c r="J419" s="67"/>
    </row>
    <row r="420" spans="10:10" ht="14.25" customHeight="1" x14ac:dyDescent="0.25">
      <c r="J420" s="67"/>
    </row>
    <row r="421" spans="10:10" ht="14.25" customHeight="1" x14ac:dyDescent="0.25">
      <c r="J421" s="67"/>
    </row>
    <row r="422" spans="10:10" ht="14.25" customHeight="1" x14ac:dyDescent="0.25">
      <c r="J422" s="67"/>
    </row>
    <row r="423" spans="10:10" ht="14.25" customHeight="1" x14ac:dyDescent="0.25">
      <c r="J423" s="67"/>
    </row>
    <row r="424" spans="10:10" ht="14.25" customHeight="1" x14ac:dyDescent="0.25">
      <c r="J424" s="67"/>
    </row>
    <row r="425" spans="10:10" ht="14.25" customHeight="1" x14ac:dyDescent="0.25">
      <c r="J425" s="67"/>
    </row>
    <row r="426" spans="10:10" ht="14.25" customHeight="1" x14ac:dyDescent="0.25">
      <c r="J426" s="67"/>
    </row>
    <row r="427" spans="10:10" ht="14.25" customHeight="1" x14ac:dyDescent="0.25">
      <c r="J427" s="67"/>
    </row>
    <row r="428" spans="10:10" ht="14.25" customHeight="1" x14ac:dyDescent="0.25">
      <c r="J428" s="67"/>
    </row>
    <row r="429" spans="10:10" ht="14.25" customHeight="1" x14ac:dyDescent="0.25">
      <c r="J429" s="67"/>
    </row>
    <row r="430" spans="10:10" ht="14.25" customHeight="1" x14ac:dyDescent="0.25">
      <c r="J430" s="67"/>
    </row>
    <row r="431" spans="10:10" ht="14.25" customHeight="1" x14ac:dyDescent="0.25">
      <c r="J431" s="67"/>
    </row>
    <row r="432" spans="10:10" ht="14.25" customHeight="1" x14ac:dyDescent="0.25">
      <c r="J432" s="67"/>
    </row>
    <row r="433" spans="10:10" ht="14.25" customHeight="1" x14ac:dyDescent="0.25">
      <c r="J433" s="67"/>
    </row>
    <row r="434" spans="10:10" ht="14.25" customHeight="1" x14ac:dyDescent="0.25">
      <c r="J434" s="67"/>
    </row>
    <row r="435" spans="10:10" ht="14.25" customHeight="1" x14ac:dyDescent="0.25">
      <c r="J435" s="67"/>
    </row>
    <row r="436" spans="10:10" ht="14.25" customHeight="1" x14ac:dyDescent="0.25">
      <c r="J436" s="67"/>
    </row>
    <row r="437" spans="10:10" ht="14.25" customHeight="1" x14ac:dyDescent="0.25">
      <c r="J437" s="67"/>
    </row>
    <row r="438" spans="10:10" ht="14.25" customHeight="1" x14ac:dyDescent="0.25">
      <c r="J438" s="67"/>
    </row>
    <row r="439" spans="10:10" ht="14.25" customHeight="1" x14ac:dyDescent="0.25">
      <c r="J439" s="67"/>
    </row>
    <row r="440" spans="10:10" ht="14.25" customHeight="1" x14ac:dyDescent="0.25">
      <c r="J440" s="67"/>
    </row>
    <row r="441" spans="10:10" ht="14.25" customHeight="1" x14ac:dyDescent="0.25">
      <c r="J441" s="67"/>
    </row>
    <row r="442" spans="10:10" ht="14.25" customHeight="1" x14ac:dyDescent="0.25">
      <c r="J442" s="67"/>
    </row>
    <row r="443" spans="10:10" ht="14.25" customHeight="1" x14ac:dyDescent="0.25">
      <c r="J443" s="67"/>
    </row>
    <row r="444" spans="10:10" ht="14.25" customHeight="1" x14ac:dyDescent="0.25">
      <c r="J444" s="67"/>
    </row>
    <row r="445" spans="10:10" ht="14.25" customHeight="1" x14ac:dyDescent="0.25">
      <c r="J445" s="67"/>
    </row>
    <row r="446" spans="10:10" ht="14.25" customHeight="1" x14ac:dyDescent="0.25">
      <c r="J446" s="67"/>
    </row>
    <row r="447" spans="10:10" ht="14.25" customHeight="1" x14ac:dyDescent="0.25">
      <c r="J447" s="67"/>
    </row>
    <row r="448" spans="10:10" ht="14.25" customHeight="1" x14ac:dyDescent="0.25">
      <c r="J448" s="67"/>
    </row>
    <row r="449" spans="10:10" ht="14.25" customHeight="1" x14ac:dyDescent="0.25">
      <c r="J449" s="67"/>
    </row>
    <row r="450" spans="10:10" ht="14.25" customHeight="1" x14ac:dyDescent="0.25">
      <c r="J450" s="67"/>
    </row>
    <row r="451" spans="10:10" ht="14.25" customHeight="1" x14ac:dyDescent="0.25">
      <c r="J451" s="67"/>
    </row>
    <row r="452" spans="10:10" ht="14.25" customHeight="1" x14ac:dyDescent="0.25">
      <c r="J452" s="67"/>
    </row>
    <row r="453" spans="10:10" ht="14.25" customHeight="1" x14ac:dyDescent="0.25">
      <c r="J453" s="67"/>
    </row>
    <row r="454" spans="10:10" ht="14.25" customHeight="1" x14ac:dyDescent="0.25">
      <c r="J454" s="67"/>
    </row>
    <row r="455" spans="10:10" ht="14.25" customHeight="1" x14ac:dyDescent="0.25">
      <c r="J455" s="67"/>
    </row>
    <row r="456" spans="10:10" ht="14.25" customHeight="1" x14ac:dyDescent="0.25">
      <c r="J456" s="67"/>
    </row>
    <row r="457" spans="10:10" ht="14.25" customHeight="1" x14ac:dyDescent="0.25">
      <c r="J457" s="67"/>
    </row>
    <row r="458" spans="10:10" ht="14.25" customHeight="1" x14ac:dyDescent="0.25">
      <c r="J458" s="67"/>
    </row>
    <row r="459" spans="10:10" ht="14.25" customHeight="1" x14ac:dyDescent="0.25">
      <c r="J459" s="67"/>
    </row>
    <row r="460" spans="10:10" ht="14.25" customHeight="1" x14ac:dyDescent="0.25">
      <c r="J460" s="67"/>
    </row>
    <row r="461" spans="10:10" ht="14.25" customHeight="1" x14ac:dyDescent="0.25">
      <c r="J461" s="67"/>
    </row>
    <row r="462" spans="10:10" ht="14.25" customHeight="1" x14ac:dyDescent="0.25">
      <c r="J462" s="67"/>
    </row>
    <row r="463" spans="10:10" ht="14.25" customHeight="1" x14ac:dyDescent="0.25">
      <c r="J463" s="67"/>
    </row>
    <row r="464" spans="10:10" ht="14.25" customHeight="1" x14ac:dyDescent="0.25">
      <c r="J464" s="67"/>
    </row>
    <row r="465" spans="10:10" ht="14.25" customHeight="1" x14ac:dyDescent="0.25">
      <c r="J465" s="67"/>
    </row>
    <row r="466" spans="10:10" ht="14.25" customHeight="1" x14ac:dyDescent="0.25">
      <c r="J466" s="67"/>
    </row>
    <row r="467" spans="10:10" ht="14.25" customHeight="1" x14ac:dyDescent="0.25">
      <c r="J467" s="67"/>
    </row>
    <row r="468" spans="10:10" ht="14.25" customHeight="1" x14ac:dyDescent="0.25">
      <c r="J468" s="67"/>
    </row>
    <row r="469" spans="10:10" ht="14.25" customHeight="1" x14ac:dyDescent="0.25">
      <c r="J469" s="67"/>
    </row>
    <row r="470" spans="10:10" ht="14.25" customHeight="1" x14ac:dyDescent="0.25">
      <c r="J470" s="67"/>
    </row>
    <row r="471" spans="10:10" ht="14.25" customHeight="1" x14ac:dyDescent="0.25">
      <c r="J471" s="67"/>
    </row>
    <row r="472" spans="10:10" ht="14.25" customHeight="1" x14ac:dyDescent="0.25">
      <c r="J472" s="67"/>
    </row>
    <row r="473" spans="10:10" ht="14.25" customHeight="1" x14ac:dyDescent="0.25">
      <c r="J473" s="67"/>
    </row>
    <row r="474" spans="10:10" ht="14.25" customHeight="1" x14ac:dyDescent="0.25">
      <c r="J474" s="67"/>
    </row>
    <row r="475" spans="10:10" ht="14.25" customHeight="1" x14ac:dyDescent="0.25">
      <c r="J475" s="67"/>
    </row>
    <row r="476" spans="10:10" ht="14.25" customHeight="1" x14ac:dyDescent="0.25">
      <c r="J476" s="67"/>
    </row>
    <row r="477" spans="10:10" ht="14.25" customHeight="1" x14ac:dyDescent="0.25">
      <c r="J477" s="67"/>
    </row>
    <row r="478" spans="10:10" ht="14.25" customHeight="1" x14ac:dyDescent="0.25">
      <c r="J478" s="67"/>
    </row>
    <row r="479" spans="10:10" ht="14.25" customHeight="1" x14ac:dyDescent="0.25">
      <c r="J479" s="67"/>
    </row>
    <row r="480" spans="10:10" ht="14.25" customHeight="1" x14ac:dyDescent="0.25">
      <c r="J480" s="67"/>
    </row>
    <row r="481" spans="10:10" ht="14.25" customHeight="1" x14ac:dyDescent="0.25">
      <c r="J481" s="67"/>
    </row>
    <row r="482" spans="10:10" ht="14.25" customHeight="1" x14ac:dyDescent="0.25">
      <c r="J482" s="67"/>
    </row>
    <row r="483" spans="10:10" ht="14.25" customHeight="1" x14ac:dyDescent="0.25">
      <c r="J483" s="67"/>
    </row>
    <row r="484" spans="10:10" ht="14.25" customHeight="1" x14ac:dyDescent="0.25">
      <c r="J484" s="67"/>
    </row>
    <row r="485" spans="10:10" ht="14.25" customHeight="1" x14ac:dyDescent="0.25">
      <c r="J485" s="67"/>
    </row>
    <row r="486" spans="10:10" ht="14.25" customHeight="1" x14ac:dyDescent="0.25">
      <c r="J486" s="67"/>
    </row>
    <row r="487" spans="10:10" ht="14.25" customHeight="1" x14ac:dyDescent="0.25">
      <c r="J487" s="67"/>
    </row>
    <row r="488" spans="10:10" ht="14.25" customHeight="1" x14ac:dyDescent="0.25">
      <c r="J488" s="67"/>
    </row>
    <row r="489" spans="10:10" ht="14.25" customHeight="1" x14ac:dyDescent="0.25">
      <c r="J489" s="67"/>
    </row>
    <row r="490" spans="10:10" ht="14.25" customHeight="1" x14ac:dyDescent="0.25">
      <c r="J490" s="67"/>
    </row>
    <row r="491" spans="10:10" ht="14.25" customHeight="1" x14ac:dyDescent="0.25">
      <c r="J491" s="67"/>
    </row>
    <row r="492" spans="10:10" ht="14.25" customHeight="1" x14ac:dyDescent="0.25">
      <c r="J492" s="67"/>
    </row>
    <row r="493" spans="10:10" ht="14.25" customHeight="1" x14ac:dyDescent="0.25">
      <c r="J493" s="67"/>
    </row>
    <row r="494" spans="10:10" ht="14.25" customHeight="1" x14ac:dyDescent="0.25">
      <c r="J494" s="67"/>
    </row>
    <row r="495" spans="10:10" ht="14.25" customHeight="1" x14ac:dyDescent="0.25">
      <c r="J495" s="67"/>
    </row>
    <row r="496" spans="10:10" ht="14.25" customHeight="1" x14ac:dyDescent="0.25">
      <c r="J496" s="67"/>
    </row>
    <row r="497" spans="10:10" ht="14.25" customHeight="1" x14ac:dyDescent="0.25">
      <c r="J497" s="67"/>
    </row>
    <row r="498" spans="10:10" ht="14.25" customHeight="1" x14ac:dyDescent="0.25">
      <c r="J498" s="67"/>
    </row>
    <row r="499" spans="10:10" ht="14.25" customHeight="1" x14ac:dyDescent="0.25">
      <c r="J499" s="67"/>
    </row>
    <row r="500" spans="10:10" ht="14.25" customHeight="1" x14ac:dyDescent="0.25">
      <c r="J500" s="67"/>
    </row>
    <row r="501" spans="10:10" ht="14.25" customHeight="1" x14ac:dyDescent="0.25">
      <c r="J501" s="67"/>
    </row>
    <row r="502" spans="10:10" ht="14.25" customHeight="1" x14ac:dyDescent="0.25">
      <c r="J502" s="67"/>
    </row>
    <row r="503" spans="10:10" ht="14.25" customHeight="1" x14ac:dyDescent="0.25">
      <c r="J503" s="67"/>
    </row>
    <row r="504" spans="10:10" ht="14.25" customHeight="1" x14ac:dyDescent="0.25">
      <c r="J504" s="67"/>
    </row>
    <row r="505" spans="10:10" ht="14.25" customHeight="1" x14ac:dyDescent="0.25">
      <c r="J505" s="67"/>
    </row>
    <row r="506" spans="10:10" ht="14.25" customHeight="1" x14ac:dyDescent="0.25">
      <c r="J506" s="67"/>
    </row>
    <row r="507" spans="10:10" ht="14.25" customHeight="1" x14ac:dyDescent="0.25">
      <c r="J507" s="67"/>
    </row>
    <row r="508" spans="10:10" ht="14.25" customHeight="1" x14ac:dyDescent="0.25">
      <c r="J508" s="67"/>
    </row>
    <row r="509" spans="10:10" ht="14.25" customHeight="1" x14ac:dyDescent="0.25">
      <c r="J509" s="67"/>
    </row>
    <row r="510" spans="10:10" ht="14.25" customHeight="1" x14ac:dyDescent="0.25">
      <c r="J510" s="67"/>
    </row>
    <row r="511" spans="10:10" ht="14.25" customHeight="1" x14ac:dyDescent="0.25">
      <c r="J511" s="67"/>
    </row>
    <row r="512" spans="10:10" ht="14.25" customHeight="1" x14ac:dyDescent="0.25">
      <c r="J512" s="67"/>
    </row>
    <row r="513" spans="10:10" ht="14.25" customHeight="1" x14ac:dyDescent="0.25">
      <c r="J513" s="67"/>
    </row>
    <row r="514" spans="10:10" ht="14.25" customHeight="1" x14ac:dyDescent="0.25">
      <c r="J514" s="67"/>
    </row>
    <row r="515" spans="10:10" ht="14.25" customHeight="1" x14ac:dyDescent="0.25">
      <c r="J515" s="67"/>
    </row>
    <row r="516" spans="10:10" ht="14.25" customHeight="1" x14ac:dyDescent="0.25">
      <c r="J516" s="67"/>
    </row>
    <row r="517" spans="10:10" ht="14.25" customHeight="1" x14ac:dyDescent="0.25">
      <c r="J517" s="67"/>
    </row>
    <row r="518" spans="10:10" ht="14.25" customHeight="1" x14ac:dyDescent="0.25">
      <c r="J518" s="67"/>
    </row>
    <row r="519" spans="10:10" ht="14.25" customHeight="1" x14ac:dyDescent="0.25">
      <c r="J519" s="67"/>
    </row>
    <row r="520" spans="10:10" ht="14.25" customHeight="1" x14ac:dyDescent="0.25">
      <c r="J520" s="67"/>
    </row>
    <row r="521" spans="10:10" ht="14.25" customHeight="1" x14ac:dyDescent="0.25">
      <c r="J521" s="67"/>
    </row>
    <row r="522" spans="10:10" ht="14.25" customHeight="1" x14ac:dyDescent="0.25">
      <c r="J522" s="67"/>
    </row>
    <row r="523" spans="10:10" ht="14.25" customHeight="1" x14ac:dyDescent="0.25">
      <c r="J523" s="67"/>
    </row>
    <row r="524" spans="10:10" ht="14.25" customHeight="1" x14ac:dyDescent="0.25">
      <c r="J524" s="67"/>
    </row>
    <row r="525" spans="10:10" ht="14.25" customHeight="1" x14ac:dyDescent="0.25">
      <c r="J525" s="67"/>
    </row>
    <row r="526" spans="10:10" ht="14.25" customHeight="1" x14ac:dyDescent="0.25">
      <c r="J526" s="67"/>
    </row>
    <row r="527" spans="10:10" ht="14.25" customHeight="1" x14ac:dyDescent="0.25">
      <c r="J527" s="67"/>
    </row>
    <row r="528" spans="10:10" ht="14.25" customHeight="1" x14ac:dyDescent="0.25">
      <c r="J528" s="67"/>
    </row>
    <row r="529" spans="10:10" ht="14.25" customHeight="1" x14ac:dyDescent="0.25">
      <c r="J529" s="67"/>
    </row>
    <row r="530" spans="10:10" ht="14.25" customHeight="1" x14ac:dyDescent="0.25">
      <c r="J530" s="67"/>
    </row>
    <row r="531" spans="10:10" ht="14.25" customHeight="1" x14ac:dyDescent="0.25">
      <c r="J531" s="67"/>
    </row>
    <row r="532" spans="10:10" ht="14.25" customHeight="1" x14ac:dyDescent="0.25">
      <c r="J532" s="67"/>
    </row>
    <row r="533" spans="10:10" ht="14.25" customHeight="1" x14ac:dyDescent="0.25">
      <c r="J533" s="67"/>
    </row>
    <row r="534" spans="10:10" ht="14.25" customHeight="1" x14ac:dyDescent="0.25">
      <c r="J534" s="67"/>
    </row>
    <row r="535" spans="10:10" ht="14.25" customHeight="1" x14ac:dyDescent="0.25">
      <c r="J535" s="67"/>
    </row>
    <row r="536" spans="10:10" ht="14.25" customHeight="1" x14ac:dyDescent="0.25">
      <c r="J536" s="67"/>
    </row>
    <row r="537" spans="10:10" ht="14.25" customHeight="1" x14ac:dyDescent="0.25">
      <c r="J537" s="67"/>
    </row>
    <row r="538" spans="10:10" ht="14.25" customHeight="1" x14ac:dyDescent="0.25">
      <c r="J538" s="67"/>
    </row>
    <row r="539" spans="10:10" ht="14.25" customHeight="1" x14ac:dyDescent="0.25">
      <c r="J539" s="67"/>
    </row>
    <row r="540" spans="10:10" ht="14.25" customHeight="1" x14ac:dyDescent="0.25">
      <c r="J540" s="67"/>
    </row>
    <row r="541" spans="10:10" ht="14.25" customHeight="1" x14ac:dyDescent="0.25">
      <c r="J541" s="67"/>
    </row>
    <row r="542" spans="10:10" ht="14.25" customHeight="1" x14ac:dyDescent="0.25">
      <c r="J542" s="67"/>
    </row>
    <row r="543" spans="10:10" ht="14.25" customHeight="1" x14ac:dyDescent="0.25">
      <c r="J543" s="67"/>
    </row>
    <row r="544" spans="10:10" ht="14.25" customHeight="1" x14ac:dyDescent="0.25">
      <c r="J544" s="67"/>
    </row>
    <row r="545" spans="10:10" ht="14.25" customHeight="1" x14ac:dyDescent="0.25">
      <c r="J545" s="67"/>
    </row>
    <row r="546" spans="10:10" ht="14.25" customHeight="1" x14ac:dyDescent="0.25">
      <c r="J546" s="67"/>
    </row>
    <row r="547" spans="10:10" ht="14.25" customHeight="1" x14ac:dyDescent="0.25">
      <c r="J547" s="67"/>
    </row>
    <row r="548" spans="10:10" ht="14.25" customHeight="1" x14ac:dyDescent="0.25">
      <c r="J548" s="67"/>
    </row>
    <row r="549" spans="10:10" ht="14.25" customHeight="1" x14ac:dyDescent="0.25">
      <c r="J549" s="67"/>
    </row>
    <row r="550" spans="10:10" ht="14.25" customHeight="1" x14ac:dyDescent="0.25">
      <c r="J550" s="67"/>
    </row>
    <row r="551" spans="10:10" ht="14.25" customHeight="1" x14ac:dyDescent="0.25">
      <c r="J551" s="67"/>
    </row>
    <row r="552" spans="10:10" ht="14.25" customHeight="1" x14ac:dyDescent="0.25">
      <c r="J552" s="67"/>
    </row>
    <row r="553" spans="10:10" ht="14.25" customHeight="1" x14ac:dyDescent="0.25">
      <c r="J553" s="67"/>
    </row>
    <row r="554" spans="10:10" ht="14.25" customHeight="1" x14ac:dyDescent="0.25">
      <c r="J554" s="67"/>
    </row>
    <row r="555" spans="10:10" ht="14.25" customHeight="1" x14ac:dyDescent="0.25">
      <c r="J555" s="67"/>
    </row>
    <row r="556" spans="10:10" ht="14.25" customHeight="1" x14ac:dyDescent="0.25">
      <c r="J556" s="67"/>
    </row>
    <row r="557" spans="10:10" ht="14.25" customHeight="1" x14ac:dyDescent="0.25">
      <c r="J557" s="67"/>
    </row>
    <row r="558" spans="10:10" ht="14.25" customHeight="1" x14ac:dyDescent="0.25">
      <c r="J558" s="67"/>
    </row>
    <row r="559" spans="10:10" ht="14.25" customHeight="1" x14ac:dyDescent="0.25">
      <c r="J559" s="67"/>
    </row>
    <row r="560" spans="10:10" ht="14.25" customHeight="1" x14ac:dyDescent="0.25">
      <c r="J560" s="67"/>
    </row>
    <row r="561" spans="10:10" ht="14.25" customHeight="1" x14ac:dyDescent="0.25">
      <c r="J561" s="67"/>
    </row>
    <row r="562" spans="10:10" ht="14.25" customHeight="1" x14ac:dyDescent="0.25">
      <c r="J562" s="67"/>
    </row>
    <row r="563" spans="10:10" ht="14.25" customHeight="1" x14ac:dyDescent="0.25">
      <c r="J563" s="67"/>
    </row>
    <row r="564" spans="10:10" ht="14.25" customHeight="1" x14ac:dyDescent="0.25">
      <c r="J564" s="67"/>
    </row>
    <row r="565" spans="10:10" ht="14.25" customHeight="1" x14ac:dyDescent="0.25">
      <c r="J565" s="67"/>
    </row>
    <row r="566" spans="10:10" ht="14.25" customHeight="1" x14ac:dyDescent="0.25">
      <c r="J566" s="67"/>
    </row>
    <row r="567" spans="10:10" ht="14.25" customHeight="1" x14ac:dyDescent="0.25">
      <c r="J567" s="67"/>
    </row>
    <row r="568" spans="10:10" ht="14.25" customHeight="1" x14ac:dyDescent="0.25">
      <c r="J568" s="67"/>
    </row>
    <row r="569" spans="10:10" ht="14.25" customHeight="1" x14ac:dyDescent="0.25">
      <c r="J569" s="67"/>
    </row>
    <row r="570" spans="10:10" ht="14.25" customHeight="1" x14ac:dyDescent="0.25">
      <c r="J570" s="67"/>
    </row>
    <row r="571" spans="10:10" ht="14.25" customHeight="1" x14ac:dyDescent="0.25">
      <c r="J571" s="67"/>
    </row>
    <row r="572" spans="10:10" ht="14.25" customHeight="1" x14ac:dyDescent="0.25">
      <c r="J572" s="67"/>
    </row>
    <row r="573" spans="10:10" ht="14.25" customHeight="1" x14ac:dyDescent="0.25">
      <c r="J573" s="67"/>
    </row>
    <row r="574" spans="10:10" ht="14.25" customHeight="1" x14ac:dyDescent="0.25">
      <c r="J574" s="67"/>
    </row>
    <row r="575" spans="10:10" ht="14.25" customHeight="1" x14ac:dyDescent="0.25">
      <c r="J575" s="67"/>
    </row>
    <row r="576" spans="10:10" ht="14.25" customHeight="1" x14ac:dyDescent="0.25">
      <c r="J576" s="67"/>
    </row>
    <row r="577" spans="10:10" ht="14.25" customHeight="1" x14ac:dyDescent="0.25">
      <c r="J577" s="67"/>
    </row>
    <row r="578" spans="10:10" ht="14.25" customHeight="1" x14ac:dyDescent="0.25">
      <c r="J578" s="67"/>
    </row>
    <row r="579" spans="10:10" ht="14.25" customHeight="1" x14ac:dyDescent="0.25">
      <c r="J579" s="67"/>
    </row>
    <row r="580" spans="10:10" ht="14.25" customHeight="1" x14ac:dyDescent="0.25">
      <c r="J580" s="67"/>
    </row>
    <row r="581" spans="10:10" ht="14.25" customHeight="1" x14ac:dyDescent="0.25">
      <c r="J581" s="67"/>
    </row>
    <row r="582" spans="10:10" ht="14.25" customHeight="1" x14ac:dyDescent="0.25">
      <c r="J582" s="67"/>
    </row>
    <row r="583" spans="10:10" ht="14.25" customHeight="1" x14ac:dyDescent="0.25">
      <c r="J583" s="67"/>
    </row>
    <row r="584" spans="10:10" ht="14.25" customHeight="1" x14ac:dyDescent="0.25">
      <c r="J584" s="67"/>
    </row>
    <row r="585" spans="10:10" ht="14.25" customHeight="1" x14ac:dyDescent="0.25">
      <c r="J585" s="67"/>
    </row>
    <row r="586" spans="10:10" ht="14.25" customHeight="1" x14ac:dyDescent="0.25">
      <c r="J586" s="67"/>
    </row>
    <row r="587" spans="10:10" ht="14.25" customHeight="1" x14ac:dyDescent="0.25">
      <c r="J587" s="67"/>
    </row>
    <row r="588" spans="10:10" ht="14.25" customHeight="1" x14ac:dyDescent="0.25">
      <c r="J588" s="67"/>
    </row>
    <row r="589" spans="10:10" ht="14.25" customHeight="1" x14ac:dyDescent="0.25">
      <c r="J589" s="67"/>
    </row>
    <row r="590" spans="10:10" ht="14.25" customHeight="1" x14ac:dyDescent="0.25">
      <c r="J590" s="67"/>
    </row>
    <row r="591" spans="10:10" ht="14.25" customHeight="1" x14ac:dyDescent="0.25">
      <c r="J591" s="67"/>
    </row>
    <row r="592" spans="10:10" ht="14.25" customHeight="1" x14ac:dyDescent="0.25">
      <c r="J592" s="67"/>
    </row>
    <row r="593" spans="10:10" ht="14.25" customHeight="1" x14ac:dyDescent="0.25">
      <c r="J593" s="67"/>
    </row>
    <row r="594" spans="10:10" ht="14.25" customHeight="1" x14ac:dyDescent="0.25">
      <c r="J594" s="67"/>
    </row>
    <row r="595" spans="10:10" ht="14.25" customHeight="1" x14ac:dyDescent="0.25">
      <c r="J595" s="67"/>
    </row>
    <row r="596" spans="10:10" ht="14.25" customHeight="1" x14ac:dyDescent="0.25">
      <c r="J596" s="67"/>
    </row>
    <row r="597" spans="10:10" ht="14.25" customHeight="1" x14ac:dyDescent="0.25">
      <c r="J597" s="67"/>
    </row>
    <row r="598" spans="10:10" ht="14.25" customHeight="1" x14ac:dyDescent="0.25">
      <c r="J598" s="67"/>
    </row>
    <row r="599" spans="10:10" ht="14.25" customHeight="1" x14ac:dyDescent="0.25">
      <c r="J599" s="67"/>
    </row>
    <row r="600" spans="10:10" ht="14.25" customHeight="1" x14ac:dyDescent="0.25">
      <c r="J600" s="67"/>
    </row>
    <row r="601" spans="10:10" ht="14.25" customHeight="1" x14ac:dyDescent="0.25">
      <c r="J601" s="67"/>
    </row>
    <row r="602" spans="10:10" ht="14.25" customHeight="1" x14ac:dyDescent="0.25">
      <c r="J602" s="67"/>
    </row>
    <row r="603" spans="10:10" ht="14.25" customHeight="1" x14ac:dyDescent="0.25">
      <c r="J603" s="67"/>
    </row>
    <row r="604" spans="10:10" ht="14.25" customHeight="1" x14ac:dyDescent="0.25">
      <c r="J604" s="67"/>
    </row>
    <row r="605" spans="10:10" ht="14.25" customHeight="1" x14ac:dyDescent="0.25">
      <c r="J605" s="67"/>
    </row>
    <row r="606" spans="10:10" ht="14.25" customHeight="1" x14ac:dyDescent="0.25">
      <c r="J606" s="67"/>
    </row>
    <row r="607" spans="10:10" ht="14.25" customHeight="1" x14ac:dyDescent="0.25">
      <c r="J607" s="67"/>
    </row>
    <row r="608" spans="10:10" ht="14.25" customHeight="1" x14ac:dyDescent="0.25">
      <c r="J608" s="67"/>
    </row>
    <row r="609" spans="10:10" ht="14.25" customHeight="1" x14ac:dyDescent="0.25">
      <c r="J609" s="67"/>
    </row>
    <row r="610" spans="10:10" ht="14.25" customHeight="1" x14ac:dyDescent="0.25">
      <c r="J610" s="67"/>
    </row>
    <row r="611" spans="10:10" ht="14.25" customHeight="1" x14ac:dyDescent="0.25">
      <c r="J611" s="67"/>
    </row>
    <row r="612" spans="10:10" ht="14.25" customHeight="1" x14ac:dyDescent="0.25">
      <c r="J612" s="67"/>
    </row>
    <row r="613" spans="10:10" ht="14.25" customHeight="1" x14ac:dyDescent="0.25">
      <c r="J613" s="67"/>
    </row>
    <row r="614" spans="10:10" ht="14.25" customHeight="1" x14ac:dyDescent="0.25">
      <c r="J614" s="67"/>
    </row>
    <row r="615" spans="10:10" ht="14.25" customHeight="1" x14ac:dyDescent="0.25">
      <c r="J615" s="67"/>
    </row>
    <row r="616" spans="10:10" ht="14.25" customHeight="1" x14ac:dyDescent="0.25">
      <c r="J616" s="67"/>
    </row>
    <row r="617" spans="10:10" ht="14.25" customHeight="1" x14ac:dyDescent="0.25">
      <c r="J617" s="67"/>
    </row>
    <row r="618" spans="10:10" ht="14.25" customHeight="1" x14ac:dyDescent="0.25">
      <c r="J618" s="67"/>
    </row>
    <row r="619" spans="10:10" ht="14.25" customHeight="1" x14ac:dyDescent="0.25">
      <c r="J619" s="67"/>
    </row>
    <row r="620" spans="10:10" ht="14.25" customHeight="1" x14ac:dyDescent="0.25">
      <c r="J620" s="67"/>
    </row>
    <row r="621" spans="10:10" ht="14.25" customHeight="1" x14ac:dyDescent="0.25">
      <c r="J621" s="67"/>
    </row>
    <row r="622" spans="10:10" ht="14.25" customHeight="1" x14ac:dyDescent="0.25">
      <c r="J622" s="67"/>
    </row>
    <row r="623" spans="10:10" ht="14.25" customHeight="1" x14ac:dyDescent="0.25">
      <c r="J623" s="67"/>
    </row>
    <row r="624" spans="10:10" ht="14.25" customHeight="1" x14ac:dyDescent="0.25">
      <c r="J624" s="67"/>
    </row>
    <row r="625" spans="10:10" ht="14.25" customHeight="1" x14ac:dyDescent="0.25">
      <c r="J625" s="67"/>
    </row>
    <row r="626" spans="10:10" ht="14.25" customHeight="1" x14ac:dyDescent="0.25">
      <c r="J626" s="67"/>
    </row>
    <row r="627" spans="10:10" ht="14.25" customHeight="1" x14ac:dyDescent="0.25">
      <c r="J627" s="67"/>
    </row>
    <row r="628" spans="10:10" ht="14.25" customHeight="1" x14ac:dyDescent="0.25">
      <c r="J628" s="67"/>
    </row>
    <row r="629" spans="10:10" ht="14.25" customHeight="1" x14ac:dyDescent="0.25">
      <c r="J629" s="67"/>
    </row>
    <row r="630" spans="10:10" ht="14.25" customHeight="1" x14ac:dyDescent="0.25">
      <c r="J630" s="67"/>
    </row>
    <row r="631" spans="10:10" ht="14.25" customHeight="1" x14ac:dyDescent="0.25">
      <c r="J631" s="67"/>
    </row>
    <row r="632" spans="10:10" ht="14.25" customHeight="1" x14ac:dyDescent="0.25">
      <c r="J632" s="67"/>
    </row>
    <row r="633" spans="10:10" ht="14.25" customHeight="1" x14ac:dyDescent="0.25">
      <c r="J633" s="67"/>
    </row>
    <row r="634" spans="10:10" ht="14.25" customHeight="1" x14ac:dyDescent="0.25">
      <c r="J634" s="67"/>
    </row>
    <row r="635" spans="10:10" ht="14.25" customHeight="1" x14ac:dyDescent="0.25">
      <c r="J635" s="67"/>
    </row>
    <row r="636" spans="10:10" ht="14.25" customHeight="1" x14ac:dyDescent="0.25">
      <c r="J636" s="67"/>
    </row>
    <row r="637" spans="10:10" ht="14.25" customHeight="1" x14ac:dyDescent="0.25">
      <c r="J637" s="67"/>
    </row>
    <row r="638" spans="10:10" ht="14.25" customHeight="1" x14ac:dyDescent="0.25">
      <c r="J638" s="67"/>
    </row>
    <row r="639" spans="10:10" ht="14.25" customHeight="1" x14ac:dyDescent="0.25">
      <c r="J639" s="67"/>
    </row>
    <row r="640" spans="10:10" ht="14.25" customHeight="1" x14ac:dyDescent="0.25">
      <c r="J640" s="67"/>
    </row>
    <row r="641" spans="10:10" ht="14.25" customHeight="1" x14ac:dyDescent="0.25">
      <c r="J641" s="67"/>
    </row>
    <row r="642" spans="10:10" ht="14.25" customHeight="1" x14ac:dyDescent="0.25">
      <c r="J642" s="67"/>
    </row>
    <row r="643" spans="10:10" ht="14.25" customHeight="1" x14ac:dyDescent="0.25">
      <c r="J643" s="67"/>
    </row>
    <row r="644" spans="10:10" ht="14.25" customHeight="1" x14ac:dyDescent="0.25">
      <c r="J644" s="67"/>
    </row>
    <row r="645" spans="10:10" ht="14.25" customHeight="1" x14ac:dyDescent="0.25">
      <c r="J645" s="67"/>
    </row>
    <row r="646" spans="10:10" ht="14.25" customHeight="1" x14ac:dyDescent="0.25">
      <c r="J646" s="67"/>
    </row>
    <row r="647" spans="10:10" ht="14.25" customHeight="1" x14ac:dyDescent="0.25">
      <c r="J647" s="67"/>
    </row>
    <row r="648" spans="10:10" ht="14.25" customHeight="1" x14ac:dyDescent="0.25">
      <c r="J648" s="67"/>
    </row>
    <row r="649" spans="10:10" ht="14.25" customHeight="1" x14ac:dyDescent="0.25">
      <c r="J649" s="67"/>
    </row>
    <row r="650" spans="10:10" ht="14.25" customHeight="1" x14ac:dyDescent="0.25">
      <c r="J650" s="67"/>
    </row>
    <row r="651" spans="10:10" ht="14.25" customHeight="1" x14ac:dyDescent="0.25">
      <c r="J651" s="67"/>
    </row>
    <row r="652" spans="10:10" ht="14.25" customHeight="1" x14ac:dyDescent="0.25">
      <c r="J652" s="67"/>
    </row>
    <row r="653" spans="10:10" ht="14.25" customHeight="1" x14ac:dyDescent="0.25">
      <c r="J653" s="67"/>
    </row>
    <row r="654" spans="10:10" ht="14.25" customHeight="1" x14ac:dyDescent="0.25">
      <c r="J654" s="67"/>
    </row>
    <row r="655" spans="10:10" ht="14.25" customHeight="1" x14ac:dyDescent="0.25">
      <c r="J655" s="67"/>
    </row>
    <row r="656" spans="10:10" ht="14.25" customHeight="1" x14ac:dyDescent="0.25">
      <c r="J656" s="67"/>
    </row>
    <row r="657" spans="10:10" ht="14.25" customHeight="1" x14ac:dyDescent="0.25">
      <c r="J657" s="67"/>
    </row>
    <row r="658" spans="10:10" ht="14.25" customHeight="1" x14ac:dyDescent="0.25">
      <c r="J658" s="67"/>
    </row>
    <row r="659" spans="10:10" ht="14.25" customHeight="1" x14ac:dyDescent="0.25">
      <c r="J659" s="67"/>
    </row>
    <row r="660" spans="10:10" ht="14.25" customHeight="1" x14ac:dyDescent="0.25">
      <c r="J660" s="67"/>
    </row>
    <row r="661" spans="10:10" ht="14.25" customHeight="1" x14ac:dyDescent="0.25">
      <c r="J661" s="67"/>
    </row>
    <row r="662" spans="10:10" ht="14.25" customHeight="1" x14ac:dyDescent="0.25">
      <c r="J662" s="67"/>
    </row>
    <row r="663" spans="10:10" ht="14.25" customHeight="1" x14ac:dyDescent="0.25">
      <c r="J663" s="67"/>
    </row>
    <row r="664" spans="10:10" ht="14.25" customHeight="1" x14ac:dyDescent="0.25">
      <c r="J664" s="67"/>
    </row>
    <row r="665" spans="10:10" ht="14.25" customHeight="1" x14ac:dyDescent="0.25">
      <c r="J665" s="67"/>
    </row>
    <row r="666" spans="10:10" ht="14.25" customHeight="1" x14ac:dyDescent="0.25">
      <c r="J666" s="67"/>
    </row>
    <row r="667" spans="10:10" ht="14.25" customHeight="1" x14ac:dyDescent="0.25">
      <c r="J667" s="67"/>
    </row>
    <row r="668" spans="10:10" ht="14.25" customHeight="1" x14ac:dyDescent="0.25">
      <c r="J668" s="67"/>
    </row>
    <row r="669" spans="10:10" ht="14.25" customHeight="1" x14ac:dyDescent="0.25">
      <c r="J669" s="67"/>
    </row>
    <row r="670" spans="10:10" ht="14.25" customHeight="1" x14ac:dyDescent="0.25">
      <c r="J670" s="67"/>
    </row>
    <row r="671" spans="10:10" ht="14.25" customHeight="1" x14ac:dyDescent="0.25">
      <c r="J671" s="67"/>
    </row>
    <row r="672" spans="10:10" ht="14.25" customHeight="1" x14ac:dyDescent="0.25">
      <c r="J672" s="67"/>
    </row>
    <row r="673" spans="10:10" ht="14.25" customHeight="1" x14ac:dyDescent="0.25">
      <c r="J673" s="67"/>
    </row>
    <row r="674" spans="10:10" ht="14.25" customHeight="1" x14ac:dyDescent="0.25">
      <c r="J674" s="67"/>
    </row>
    <row r="675" spans="10:10" ht="14.25" customHeight="1" x14ac:dyDescent="0.25">
      <c r="J675" s="67"/>
    </row>
    <row r="676" spans="10:10" ht="14.25" customHeight="1" x14ac:dyDescent="0.25">
      <c r="J676" s="67"/>
    </row>
    <row r="677" spans="10:10" ht="14.25" customHeight="1" x14ac:dyDescent="0.25">
      <c r="J677" s="67"/>
    </row>
    <row r="678" spans="10:10" ht="14.25" customHeight="1" x14ac:dyDescent="0.25">
      <c r="J678" s="67"/>
    </row>
    <row r="679" spans="10:10" ht="14.25" customHeight="1" x14ac:dyDescent="0.25">
      <c r="J679" s="67"/>
    </row>
    <row r="680" spans="10:10" ht="14.25" customHeight="1" x14ac:dyDescent="0.25">
      <c r="J680" s="67"/>
    </row>
    <row r="681" spans="10:10" ht="14.25" customHeight="1" x14ac:dyDescent="0.25">
      <c r="J681" s="67"/>
    </row>
    <row r="682" spans="10:10" ht="14.25" customHeight="1" x14ac:dyDescent="0.25">
      <c r="J682" s="67"/>
    </row>
    <row r="683" spans="10:10" ht="14.25" customHeight="1" x14ac:dyDescent="0.25">
      <c r="J683" s="67"/>
    </row>
    <row r="684" spans="10:10" ht="14.25" customHeight="1" x14ac:dyDescent="0.25">
      <c r="J684" s="67"/>
    </row>
    <row r="685" spans="10:10" ht="14.25" customHeight="1" x14ac:dyDescent="0.25">
      <c r="J685" s="67"/>
    </row>
    <row r="686" spans="10:10" ht="14.25" customHeight="1" x14ac:dyDescent="0.25">
      <c r="J686" s="67"/>
    </row>
    <row r="687" spans="10:10" ht="14.25" customHeight="1" x14ac:dyDescent="0.25">
      <c r="J687" s="67"/>
    </row>
    <row r="688" spans="10:10" ht="14.25" customHeight="1" x14ac:dyDescent="0.25">
      <c r="J688" s="67"/>
    </row>
    <row r="689" spans="10:10" ht="14.25" customHeight="1" x14ac:dyDescent="0.25">
      <c r="J689" s="67"/>
    </row>
    <row r="690" spans="10:10" ht="14.25" customHeight="1" x14ac:dyDescent="0.25">
      <c r="J690" s="67"/>
    </row>
    <row r="691" spans="10:10" ht="14.25" customHeight="1" x14ac:dyDescent="0.25">
      <c r="J691" s="67"/>
    </row>
    <row r="692" spans="10:10" ht="14.25" customHeight="1" x14ac:dyDescent="0.25">
      <c r="J692" s="67"/>
    </row>
    <row r="693" spans="10:10" ht="14.25" customHeight="1" x14ac:dyDescent="0.25">
      <c r="J693" s="67"/>
    </row>
    <row r="694" spans="10:10" ht="14.25" customHeight="1" x14ac:dyDescent="0.25">
      <c r="J694" s="67"/>
    </row>
    <row r="695" spans="10:10" ht="14.25" customHeight="1" x14ac:dyDescent="0.25">
      <c r="J695" s="67"/>
    </row>
    <row r="696" spans="10:10" ht="14.25" customHeight="1" x14ac:dyDescent="0.25">
      <c r="J696" s="67"/>
    </row>
    <row r="697" spans="10:10" ht="14.25" customHeight="1" x14ac:dyDescent="0.25">
      <c r="J697" s="67"/>
    </row>
    <row r="698" spans="10:10" ht="14.25" customHeight="1" x14ac:dyDescent="0.25">
      <c r="J698" s="67"/>
    </row>
    <row r="699" spans="10:10" ht="14.25" customHeight="1" x14ac:dyDescent="0.25">
      <c r="J699" s="67"/>
    </row>
    <row r="700" spans="10:10" ht="14.25" customHeight="1" x14ac:dyDescent="0.25">
      <c r="J700" s="67"/>
    </row>
    <row r="701" spans="10:10" ht="14.25" customHeight="1" x14ac:dyDescent="0.25">
      <c r="J701" s="67"/>
    </row>
    <row r="702" spans="10:10" ht="14.25" customHeight="1" x14ac:dyDescent="0.25">
      <c r="J702" s="67"/>
    </row>
    <row r="703" spans="10:10" ht="14.25" customHeight="1" x14ac:dyDescent="0.25">
      <c r="J703" s="67"/>
    </row>
    <row r="704" spans="10:10" ht="14.25" customHeight="1" x14ac:dyDescent="0.25">
      <c r="J704" s="67"/>
    </row>
    <row r="705" spans="10:10" ht="14.25" customHeight="1" x14ac:dyDescent="0.25">
      <c r="J705" s="67"/>
    </row>
    <row r="706" spans="10:10" ht="14.25" customHeight="1" x14ac:dyDescent="0.25">
      <c r="J706" s="67"/>
    </row>
    <row r="707" spans="10:10" ht="14.25" customHeight="1" x14ac:dyDescent="0.25">
      <c r="J707" s="67"/>
    </row>
    <row r="708" spans="10:10" ht="14.25" customHeight="1" x14ac:dyDescent="0.25">
      <c r="J708" s="67"/>
    </row>
    <row r="709" spans="10:10" ht="14.25" customHeight="1" x14ac:dyDescent="0.25">
      <c r="J709" s="67"/>
    </row>
    <row r="710" spans="10:10" ht="14.25" customHeight="1" x14ac:dyDescent="0.25">
      <c r="J710" s="67"/>
    </row>
    <row r="711" spans="10:10" ht="14.25" customHeight="1" x14ac:dyDescent="0.25">
      <c r="J711" s="67"/>
    </row>
    <row r="712" spans="10:10" ht="14.25" customHeight="1" x14ac:dyDescent="0.25">
      <c r="J712" s="67"/>
    </row>
    <row r="713" spans="10:10" ht="14.25" customHeight="1" x14ac:dyDescent="0.25">
      <c r="J713" s="67"/>
    </row>
    <row r="714" spans="10:10" ht="14.25" customHeight="1" x14ac:dyDescent="0.25">
      <c r="J714" s="67"/>
    </row>
    <row r="715" spans="10:10" ht="14.25" customHeight="1" x14ac:dyDescent="0.25">
      <c r="J715" s="67"/>
    </row>
    <row r="716" spans="10:10" ht="14.25" customHeight="1" x14ac:dyDescent="0.25">
      <c r="J716" s="67"/>
    </row>
    <row r="717" spans="10:10" ht="14.25" customHeight="1" x14ac:dyDescent="0.25">
      <c r="J717" s="67"/>
    </row>
    <row r="718" spans="10:10" ht="14.25" customHeight="1" x14ac:dyDescent="0.25">
      <c r="J718" s="67"/>
    </row>
    <row r="719" spans="10:10" ht="14.25" customHeight="1" x14ac:dyDescent="0.25">
      <c r="J719" s="67"/>
    </row>
    <row r="720" spans="10:10" ht="14.25" customHeight="1" x14ac:dyDescent="0.25">
      <c r="J720" s="67"/>
    </row>
    <row r="721" spans="10:10" ht="14.25" customHeight="1" x14ac:dyDescent="0.25">
      <c r="J721" s="67"/>
    </row>
    <row r="722" spans="10:10" ht="14.25" customHeight="1" x14ac:dyDescent="0.25">
      <c r="J722" s="67"/>
    </row>
    <row r="723" spans="10:10" ht="14.25" customHeight="1" x14ac:dyDescent="0.25">
      <c r="J723" s="67"/>
    </row>
    <row r="724" spans="10:10" ht="14.25" customHeight="1" x14ac:dyDescent="0.25">
      <c r="J724" s="67"/>
    </row>
    <row r="725" spans="10:10" ht="14.25" customHeight="1" x14ac:dyDescent="0.25">
      <c r="J725" s="67"/>
    </row>
    <row r="726" spans="10:10" ht="14.25" customHeight="1" x14ac:dyDescent="0.25">
      <c r="J726" s="67"/>
    </row>
    <row r="727" spans="10:10" ht="14.25" customHeight="1" x14ac:dyDescent="0.25">
      <c r="J727" s="67"/>
    </row>
    <row r="728" spans="10:10" ht="14.25" customHeight="1" x14ac:dyDescent="0.25">
      <c r="J728" s="67"/>
    </row>
    <row r="729" spans="10:10" ht="14.25" customHeight="1" x14ac:dyDescent="0.25">
      <c r="J729" s="67"/>
    </row>
    <row r="730" spans="10:10" ht="14.25" customHeight="1" x14ac:dyDescent="0.25">
      <c r="J730" s="67"/>
    </row>
    <row r="731" spans="10:10" ht="14.25" customHeight="1" x14ac:dyDescent="0.25">
      <c r="J731" s="67"/>
    </row>
    <row r="732" spans="10:10" ht="14.25" customHeight="1" x14ac:dyDescent="0.25">
      <c r="J732" s="67"/>
    </row>
    <row r="733" spans="10:10" ht="14.25" customHeight="1" x14ac:dyDescent="0.25">
      <c r="J733" s="67"/>
    </row>
    <row r="734" spans="10:10" ht="14.25" customHeight="1" x14ac:dyDescent="0.25">
      <c r="J734" s="67"/>
    </row>
    <row r="735" spans="10:10" ht="14.25" customHeight="1" x14ac:dyDescent="0.25">
      <c r="J735" s="67"/>
    </row>
    <row r="736" spans="10:10" ht="14.25" customHeight="1" x14ac:dyDescent="0.25">
      <c r="J736" s="67"/>
    </row>
    <row r="737" spans="10:10" ht="14.25" customHeight="1" x14ac:dyDescent="0.25">
      <c r="J737" s="67"/>
    </row>
    <row r="738" spans="10:10" ht="14.25" customHeight="1" x14ac:dyDescent="0.25">
      <c r="J738" s="67"/>
    </row>
    <row r="739" spans="10:10" ht="14.25" customHeight="1" x14ac:dyDescent="0.25">
      <c r="J739" s="67"/>
    </row>
    <row r="740" spans="10:10" ht="14.25" customHeight="1" x14ac:dyDescent="0.25">
      <c r="J740" s="67"/>
    </row>
    <row r="741" spans="10:10" ht="14.25" customHeight="1" x14ac:dyDescent="0.25">
      <c r="J741" s="67"/>
    </row>
    <row r="742" spans="10:10" ht="14.25" customHeight="1" x14ac:dyDescent="0.25">
      <c r="J742" s="67"/>
    </row>
    <row r="743" spans="10:10" ht="14.25" customHeight="1" x14ac:dyDescent="0.25">
      <c r="J743" s="67"/>
    </row>
    <row r="744" spans="10:10" ht="14.25" customHeight="1" x14ac:dyDescent="0.25">
      <c r="J744" s="67"/>
    </row>
    <row r="745" spans="10:10" ht="14.25" customHeight="1" x14ac:dyDescent="0.25">
      <c r="J745" s="67"/>
    </row>
    <row r="746" spans="10:10" ht="14.25" customHeight="1" x14ac:dyDescent="0.25">
      <c r="J746" s="67"/>
    </row>
    <row r="747" spans="10:10" ht="14.25" customHeight="1" x14ac:dyDescent="0.25">
      <c r="J747" s="67"/>
    </row>
    <row r="748" spans="10:10" ht="14.25" customHeight="1" x14ac:dyDescent="0.25">
      <c r="J748" s="67"/>
    </row>
    <row r="749" spans="10:10" ht="14.25" customHeight="1" x14ac:dyDescent="0.25">
      <c r="J749" s="67"/>
    </row>
    <row r="750" spans="10:10" ht="14.25" customHeight="1" x14ac:dyDescent="0.25">
      <c r="J750" s="67"/>
    </row>
    <row r="751" spans="10:10" ht="14.25" customHeight="1" x14ac:dyDescent="0.25">
      <c r="J751" s="67"/>
    </row>
    <row r="752" spans="10:10" ht="14.25" customHeight="1" x14ac:dyDescent="0.25">
      <c r="J752" s="67"/>
    </row>
    <row r="753" spans="10:10" ht="14.25" customHeight="1" x14ac:dyDescent="0.25">
      <c r="J753" s="67"/>
    </row>
    <row r="754" spans="10:10" ht="14.25" customHeight="1" x14ac:dyDescent="0.25">
      <c r="J754" s="67"/>
    </row>
    <row r="755" spans="10:10" ht="14.25" customHeight="1" x14ac:dyDescent="0.25">
      <c r="J755" s="67"/>
    </row>
    <row r="756" spans="10:10" ht="14.25" customHeight="1" x14ac:dyDescent="0.25">
      <c r="J756" s="67"/>
    </row>
    <row r="757" spans="10:10" ht="14.25" customHeight="1" x14ac:dyDescent="0.25">
      <c r="J757" s="67"/>
    </row>
    <row r="758" spans="10:10" ht="14.25" customHeight="1" x14ac:dyDescent="0.25">
      <c r="J758" s="67"/>
    </row>
    <row r="759" spans="10:10" ht="14.25" customHeight="1" x14ac:dyDescent="0.25">
      <c r="J759" s="67"/>
    </row>
    <row r="760" spans="10:10" ht="14.25" customHeight="1" x14ac:dyDescent="0.25">
      <c r="J760" s="67"/>
    </row>
    <row r="761" spans="10:10" ht="14.25" customHeight="1" x14ac:dyDescent="0.25">
      <c r="J761" s="67"/>
    </row>
    <row r="762" spans="10:10" ht="14.25" customHeight="1" x14ac:dyDescent="0.25">
      <c r="J762" s="67"/>
    </row>
    <row r="763" spans="10:10" ht="14.25" customHeight="1" x14ac:dyDescent="0.25">
      <c r="J763" s="67"/>
    </row>
    <row r="764" spans="10:10" ht="14.25" customHeight="1" x14ac:dyDescent="0.25">
      <c r="J764" s="67"/>
    </row>
    <row r="765" spans="10:10" ht="14.25" customHeight="1" x14ac:dyDescent="0.25">
      <c r="J765" s="67"/>
    </row>
    <row r="766" spans="10:10" ht="14.25" customHeight="1" x14ac:dyDescent="0.25">
      <c r="J766" s="67"/>
    </row>
    <row r="767" spans="10:10" ht="14.25" customHeight="1" x14ac:dyDescent="0.25">
      <c r="J767" s="67"/>
    </row>
    <row r="768" spans="10:10" ht="14.25" customHeight="1" x14ac:dyDescent="0.25">
      <c r="J768" s="67"/>
    </row>
    <row r="769" spans="10:10" ht="14.25" customHeight="1" x14ac:dyDescent="0.25">
      <c r="J769" s="67"/>
    </row>
    <row r="770" spans="10:10" ht="14.25" customHeight="1" x14ac:dyDescent="0.25">
      <c r="J770" s="67"/>
    </row>
    <row r="771" spans="10:10" ht="14.25" customHeight="1" x14ac:dyDescent="0.25">
      <c r="J771" s="67"/>
    </row>
    <row r="772" spans="10:10" ht="14.25" customHeight="1" x14ac:dyDescent="0.25">
      <c r="J772" s="67"/>
    </row>
    <row r="773" spans="10:10" ht="14.25" customHeight="1" x14ac:dyDescent="0.25">
      <c r="J773" s="67"/>
    </row>
    <row r="774" spans="10:10" ht="14.25" customHeight="1" x14ac:dyDescent="0.25">
      <c r="J774" s="67"/>
    </row>
    <row r="775" spans="10:10" ht="14.25" customHeight="1" x14ac:dyDescent="0.25">
      <c r="J775" s="67"/>
    </row>
    <row r="776" spans="10:10" ht="14.25" customHeight="1" x14ac:dyDescent="0.25">
      <c r="J776" s="67"/>
    </row>
    <row r="777" spans="10:10" ht="14.25" customHeight="1" x14ac:dyDescent="0.25">
      <c r="J777" s="67"/>
    </row>
    <row r="778" spans="10:10" ht="14.25" customHeight="1" x14ac:dyDescent="0.25">
      <c r="J778" s="67"/>
    </row>
    <row r="779" spans="10:10" ht="14.25" customHeight="1" x14ac:dyDescent="0.25">
      <c r="J779" s="67"/>
    </row>
    <row r="780" spans="10:10" ht="14.25" customHeight="1" x14ac:dyDescent="0.25">
      <c r="J780" s="67"/>
    </row>
    <row r="781" spans="10:10" ht="14.25" customHeight="1" x14ac:dyDescent="0.25">
      <c r="J781" s="67"/>
    </row>
    <row r="782" spans="10:10" ht="14.25" customHeight="1" x14ac:dyDescent="0.25">
      <c r="J782" s="67"/>
    </row>
    <row r="783" spans="10:10" ht="14.25" customHeight="1" x14ac:dyDescent="0.25">
      <c r="J783" s="67"/>
    </row>
    <row r="784" spans="10:10" ht="14.25" customHeight="1" x14ac:dyDescent="0.25">
      <c r="J784" s="67"/>
    </row>
    <row r="785" spans="10:10" ht="14.25" customHeight="1" x14ac:dyDescent="0.25">
      <c r="J785" s="67"/>
    </row>
    <row r="786" spans="10:10" ht="14.25" customHeight="1" x14ac:dyDescent="0.25">
      <c r="J786" s="67"/>
    </row>
    <row r="787" spans="10:10" ht="14.25" customHeight="1" x14ac:dyDescent="0.25">
      <c r="J787" s="67"/>
    </row>
    <row r="788" spans="10:10" ht="14.25" customHeight="1" x14ac:dyDescent="0.25">
      <c r="J788" s="67"/>
    </row>
    <row r="789" spans="10:10" ht="14.25" customHeight="1" x14ac:dyDescent="0.25">
      <c r="J789" s="67"/>
    </row>
    <row r="790" spans="10:10" ht="14.25" customHeight="1" x14ac:dyDescent="0.25">
      <c r="J790" s="67"/>
    </row>
    <row r="791" spans="10:10" ht="14.25" customHeight="1" x14ac:dyDescent="0.25">
      <c r="J791" s="67"/>
    </row>
    <row r="792" spans="10:10" ht="14.25" customHeight="1" x14ac:dyDescent="0.25">
      <c r="J792" s="67"/>
    </row>
    <row r="793" spans="10:10" ht="14.25" customHeight="1" x14ac:dyDescent="0.25">
      <c r="J793" s="67"/>
    </row>
    <row r="794" spans="10:10" ht="14.25" customHeight="1" x14ac:dyDescent="0.25">
      <c r="J794" s="67"/>
    </row>
    <row r="795" spans="10:10" ht="14.25" customHeight="1" x14ac:dyDescent="0.25">
      <c r="J795" s="67"/>
    </row>
    <row r="796" spans="10:10" ht="14.25" customHeight="1" x14ac:dyDescent="0.25">
      <c r="J796" s="67"/>
    </row>
    <row r="797" spans="10:10" ht="14.25" customHeight="1" x14ac:dyDescent="0.25">
      <c r="J797" s="67"/>
    </row>
    <row r="798" spans="10:10" ht="14.25" customHeight="1" x14ac:dyDescent="0.25">
      <c r="J798" s="67"/>
    </row>
    <row r="799" spans="10:10" ht="14.25" customHeight="1" x14ac:dyDescent="0.25">
      <c r="J799" s="67"/>
    </row>
    <row r="800" spans="10:10" ht="14.25" customHeight="1" x14ac:dyDescent="0.25">
      <c r="J800" s="67"/>
    </row>
    <row r="801" spans="10:10" ht="14.25" customHeight="1" x14ac:dyDescent="0.25">
      <c r="J801" s="67"/>
    </row>
    <row r="802" spans="10:10" ht="14.25" customHeight="1" x14ac:dyDescent="0.25">
      <c r="J802" s="67"/>
    </row>
    <row r="803" spans="10:10" ht="14.25" customHeight="1" x14ac:dyDescent="0.25">
      <c r="J803" s="67"/>
    </row>
    <row r="804" spans="10:10" ht="14.25" customHeight="1" x14ac:dyDescent="0.25">
      <c r="J804" s="67"/>
    </row>
    <row r="805" spans="10:10" ht="14.25" customHeight="1" x14ac:dyDescent="0.25">
      <c r="J805" s="67"/>
    </row>
    <row r="806" spans="10:10" ht="14.25" customHeight="1" x14ac:dyDescent="0.25">
      <c r="J806" s="67"/>
    </row>
    <row r="807" spans="10:10" ht="14.25" customHeight="1" x14ac:dyDescent="0.25">
      <c r="J807" s="67"/>
    </row>
    <row r="808" spans="10:10" ht="14.25" customHeight="1" x14ac:dyDescent="0.25">
      <c r="J808" s="67"/>
    </row>
    <row r="809" spans="10:10" ht="14.25" customHeight="1" x14ac:dyDescent="0.25">
      <c r="J809" s="67"/>
    </row>
    <row r="810" spans="10:10" ht="14.25" customHeight="1" x14ac:dyDescent="0.25">
      <c r="J810" s="67"/>
    </row>
    <row r="811" spans="10:10" ht="14.25" customHeight="1" x14ac:dyDescent="0.25">
      <c r="J811" s="67"/>
    </row>
    <row r="812" spans="10:10" ht="14.25" customHeight="1" x14ac:dyDescent="0.25">
      <c r="J812" s="67"/>
    </row>
    <row r="813" spans="10:10" ht="14.25" customHeight="1" x14ac:dyDescent="0.25">
      <c r="J813" s="67"/>
    </row>
    <row r="814" spans="10:10" ht="14.25" customHeight="1" x14ac:dyDescent="0.25">
      <c r="J814" s="67"/>
    </row>
    <row r="815" spans="10:10" ht="14.25" customHeight="1" x14ac:dyDescent="0.25">
      <c r="J815" s="67"/>
    </row>
    <row r="816" spans="10:10" ht="14.25" customHeight="1" x14ac:dyDescent="0.25">
      <c r="J816" s="67"/>
    </row>
    <row r="817" spans="10:10" ht="14.25" customHeight="1" x14ac:dyDescent="0.25">
      <c r="J817" s="67"/>
    </row>
    <row r="818" spans="10:10" ht="14.25" customHeight="1" x14ac:dyDescent="0.25">
      <c r="J818" s="67"/>
    </row>
    <row r="819" spans="10:10" ht="14.25" customHeight="1" x14ac:dyDescent="0.25">
      <c r="J819" s="67"/>
    </row>
    <row r="820" spans="10:10" ht="14.25" customHeight="1" x14ac:dyDescent="0.25">
      <c r="J820" s="67"/>
    </row>
    <row r="821" spans="10:10" ht="14.25" customHeight="1" x14ac:dyDescent="0.25">
      <c r="J821" s="67"/>
    </row>
    <row r="822" spans="10:10" ht="14.25" customHeight="1" x14ac:dyDescent="0.25">
      <c r="J822" s="67"/>
    </row>
    <row r="823" spans="10:10" ht="14.25" customHeight="1" x14ac:dyDescent="0.25">
      <c r="J823" s="67"/>
    </row>
    <row r="824" spans="10:10" ht="14.25" customHeight="1" x14ac:dyDescent="0.25">
      <c r="J824" s="67"/>
    </row>
    <row r="825" spans="10:10" ht="14.25" customHeight="1" x14ac:dyDescent="0.25">
      <c r="J825" s="67"/>
    </row>
    <row r="826" spans="10:10" ht="14.25" customHeight="1" x14ac:dyDescent="0.25">
      <c r="J826" s="67"/>
    </row>
    <row r="827" spans="10:10" ht="14.25" customHeight="1" x14ac:dyDescent="0.25">
      <c r="J827" s="67"/>
    </row>
    <row r="828" spans="10:10" ht="14.25" customHeight="1" x14ac:dyDescent="0.25">
      <c r="J828" s="67"/>
    </row>
    <row r="829" spans="10:10" ht="14.25" customHeight="1" x14ac:dyDescent="0.25">
      <c r="J829" s="67"/>
    </row>
    <row r="830" spans="10:10" ht="14.25" customHeight="1" x14ac:dyDescent="0.25">
      <c r="J830" s="67"/>
    </row>
    <row r="831" spans="10:10" ht="14.25" customHeight="1" x14ac:dyDescent="0.25">
      <c r="J831" s="67"/>
    </row>
    <row r="832" spans="10:10" ht="14.25" customHeight="1" x14ac:dyDescent="0.25">
      <c r="J832" s="67"/>
    </row>
    <row r="833" spans="10:10" ht="14.25" customHeight="1" x14ac:dyDescent="0.25">
      <c r="J833" s="67"/>
    </row>
    <row r="834" spans="10:10" ht="14.25" customHeight="1" x14ac:dyDescent="0.25">
      <c r="J834" s="67"/>
    </row>
    <row r="835" spans="10:10" ht="14.25" customHeight="1" x14ac:dyDescent="0.25">
      <c r="J835" s="67"/>
    </row>
    <row r="836" spans="10:10" ht="14.25" customHeight="1" x14ac:dyDescent="0.25">
      <c r="J836" s="67"/>
    </row>
    <row r="837" spans="10:10" ht="14.25" customHeight="1" x14ac:dyDescent="0.25">
      <c r="J837" s="67"/>
    </row>
    <row r="838" spans="10:10" ht="14.25" customHeight="1" x14ac:dyDescent="0.25">
      <c r="J838" s="67"/>
    </row>
    <row r="839" spans="10:10" ht="14.25" customHeight="1" x14ac:dyDescent="0.25">
      <c r="J839" s="67"/>
    </row>
    <row r="840" spans="10:10" ht="14.25" customHeight="1" x14ac:dyDescent="0.25">
      <c r="J840" s="67"/>
    </row>
    <row r="841" spans="10:10" ht="14.25" customHeight="1" x14ac:dyDescent="0.25">
      <c r="J841" s="67"/>
    </row>
    <row r="842" spans="10:10" ht="14.25" customHeight="1" x14ac:dyDescent="0.25">
      <c r="J842" s="67"/>
    </row>
    <row r="843" spans="10:10" ht="14.25" customHeight="1" x14ac:dyDescent="0.25">
      <c r="J843" s="67"/>
    </row>
    <row r="844" spans="10:10" ht="14.25" customHeight="1" x14ac:dyDescent="0.25">
      <c r="J844" s="67"/>
    </row>
    <row r="845" spans="10:10" ht="14.25" customHeight="1" x14ac:dyDescent="0.25">
      <c r="J845" s="67"/>
    </row>
    <row r="846" spans="10:10" ht="14.25" customHeight="1" x14ac:dyDescent="0.25">
      <c r="J846" s="67"/>
    </row>
    <row r="847" spans="10:10" ht="14.25" customHeight="1" x14ac:dyDescent="0.25">
      <c r="J847" s="67"/>
    </row>
    <row r="848" spans="10:10" ht="14.25" customHeight="1" x14ac:dyDescent="0.25">
      <c r="J848" s="67"/>
    </row>
    <row r="849" spans="10:10" ht="14.25" customHeight="1" x14ac:dyDescent="0.25">
      <c r="J849" s="67"/>
    </row>
    <row r="850" spans="10:10" ht="14.25" customHeight="1" x14ac:dyDescent="0.25">
      <c r="J850" s="67"/>
    </row>
    <row r="851" spans="10:10" ht="14.25" customHeight="1" x14ac:dyDescent="0.25">
      <c r="J851" s="67"/>
    </row>
    <row r="852" spans="10:10" ht="14.25" customHeight="1" x14ac:dyDescent="0.25">
      <c r="J852" s="67"/>
    </row>
    <row r="853" spans="10:10" ht="14.25" customHeight="1" x14ac:dyDescent="0.25">
      <c r="J853" s="67"/>
    </row>
    <row r="854" spans="10:10" ht="14.25" customHeight="1" x14ac:dyDescent="0.25">
      <c r="J854" s="67"/>
    </row>
    <row r="855" spans="10:10" ht="14.25" customHeight="1" x14ac:dyDescent="0.25">
      <c r="J855" s="67"/>
    </row>
    <row r="856" spans="10:10" ht="14.25" customHeight="1" x14ac:dyDescent="0.25">
      <c r="J856" s="67"/>
    </row>
    <row r="857" spans="10:10" ht="14.25" customHeight="1" x14ac:dyDescent="0.25">
      <c r="J857" s="67"/>
    </row>
    <row r="858" spans="10:10" ht="14.25" customHeight="1" x14ac:dyDescent="0.25">
      <c r="J858" s="67"/>
    </row>
    <row r="859" spans="10:10" ht="14.25" customHeight="1" x14ac:dyDescent="0.25">
      <c r="J859" s="67"/>
    </row>
    <row r="860" spans="10:10" ht="14.25" customHeight="1" x14ac:dyDescent="0.25">
      <c r="J860" s="67"/>
    </row>
    <row r="861" spans="10:10" ht="14.25" customHeight="1" x14ac:dyDescent="0.25">
      <c r="J861" s="67"/>
    </row>
    <row r="862" spans="10:10" ht="14.25" customHeight="1" x14ac:dyDescent="0.25">
      <c r="J862" s="67"/>
    </row>
    <row r="863" spans="10:10" ht="14.25" customHeight="1" x14ac:dyDescent="0.25">
      <c r="J863" s="67"/>
    </row>
    <row r="864" spans="10:10" ht="14.25" customHeight="1" x14ac:dyDescent="0.25">
      <c r="J864" s="67"/>
    </row>
    <row r="865" spans="10:10" ht="14.25" customHeight="1" x14ac:dyDescent="0.25">
      <c r="J865" s="67"/>
    </row>
    <row r="866" spans="10:10" ht="14.25" customHeight="1" x14ac:dyDescent="0.25">
      <c r="J866" s="67"/>
    </row>
    <row r="867" spans="10:10" ht="14.25" customHeight="1" x14ac:dyDescent="0.25">
      <c r="J867" s="67"/>
    </row>
    <row r="868" spans="10:10" ht="14.25" customHeight="1" x14ac:dyDescent="0.25">
      <c r="J868" s="67"/>
    </row>
    <row r="869" spans="10:10" ht="14.25" customHeight="1" x14ac:dyDescent="0.25">
      <c r="J869" s="67"/>
    </row>
    <row r="870" spans="10:10" ht="14.25" customHeight="1" x14ac:dyDescent="0.25">
      <c r="J870" s="67"/>
    </row>
    <row r="871" spans="10:10" ht="14.25" customHeight="1" x14ac:dyDescent="0.25">
      <c r="J871" s="67"/>
    </row>
    <row r="872" spans="10:10" ht="14.25" customHeight="1" x14ac:dyDescent="0.25">
      <c r="J872" s="67"/>
    </row>
    <row r="873" spans="10:10" ht="14.25" customHeight="1" x14ac:dyDescent="0.25">
      <c r="J873" s="67"/>
    </row>
    <row r="874" spans="10:10" ht="14.25" customHeight="1" x14ac:dyDescent="0.25">
      <c r="J874" s="67"/>
    </row>
    <row r="875" spans="10:10" ht="14.25" customHeight="1" x14ac:dyDescent="0.25">
      <c r="J875" s="67"/>
    </row>
    <row r="876" spans="10:10" ht="14.25" customHeight="1" x14ac:dyDescent="0.25">
      <c r="J876" s="67"/>
    </row>
    <row r="877" spans="10:10" ht="14.25" customHeight="1" x14ac:dyDescent="0.25">
      <c r="J877" s="67"/>
    </row>
    <row r="878" spans="10:10" ht="14.25" customHeight="1" x14ac:dyDescent="0.25">
      <c r="J878" s="67"/>
    </row>
    <row r="879" spans="10:10" ht="14.25" customHeight="1" x14ac:dyDescent="0.25">
      <c r="J879" s="67"/>
    </row>
    <row r="880" spans="10:10" ht="14.25" customHeight="1" x14ac:dyDescent="0.25">
      <c r="J880" s="67"/>
    </row>
    <row r="881" spans="10:10" ht="14.25" customHeight="1" x14ac:dyDescent="0.25">
      <c r="J881" s="67"/>
    </row>
    <row r="882" spans="10:10" ht="14.25" customHeight="1" x14ac:dyDescent="0.25">
      <c r="J882" s="67"/>
    </row>
    <row r="883" spans="10:10" ht="14.25" customHeight="1" x14ac:dyDescent="0.25">
      <c r="J883" s="67"/>
    </row>
    <row r="884" spans="10:10" ht="14.25" customHeight="1" x14ac:dyDescent="0.25">
      <c r="J884" s="67"/>
    </row>
    <row r="885" spans="10:10" ht="14.25" customHeight="1" x14ac:dyDescent="0.25">
      <c r="J885" s="67"/>
    </row>
    <row r="886" spans="10:10" ht="14.25" customHeight="1" x14ac:dyDescent="0.25">
      <c r="J886" s="67"/>
    </row>
    <row r="887" spans="10:10" ht="14.25" customHeight="1" x14ac:dyDescent="0.25">
      <c r="J887" s="67"/>
    </row>
    <row r="888" spans="10:10" ht="14.25" customHeight="1" x14ac:dyDescent="0.25">
      <c r="J888" s="67"/>
    </row>
    <row r="889" spans="10:10" ht="14.25" customHeight="1" x14ac:dyDescent="0.25">
      <c r="J889" s="67"/>
    </row>
    <row r="890" spans="10:10" ht="14.25" customHeight="1" x14ac:dyDescent="0.25">
      <c r="J890" s="67"/>
    </row>
    <row r="891" spans="10:10" ht="14.25" customHeight="1" x14ac:dyDescent="0.25">
      <c r="J891" s="67"/>
    </row>
    <row r="892" spans="10:10" ht="14.25" customHeight="1" x14ac:dyDescent="0.25">
      <c r="J892" s="67"/>
    </row>
    <row r="893" spans="10:10" ht="14.25" customHeight="1" x14ac:dyDescent="0.25">
      <c r="J893" s="67"/>
    </row>
    <row r="894" spans="10:10" ht="14.25" customHeight="1" x14ac:dyDescent="0.25">
      <c r="J894" s="67"/>
    </row>
    <row r="895" spans="10:10" ht="14.25" customHeight="1" x14ac:dyDescent="0.25">
      <c r="J895" s="67"/>
    </row>
    <row r="896" spans="10:10" ht="14.25" customHeight="1" x14ac:dyDescent="0.25">
      <c r="J896" s="67"/>
    </row>
    <row r="897" spans="10:10" ht="14.25" customHeight="1" x14ac:dyDescent="0.25">
      <c r="J897" s="67"/>
    </row>
    <row r="898" spans="10:10" ht="14.25" customHeight="1" x14ac:dyDescent="0.25">
      <c r="J898" s="67"/>
    </row>
    <row r="899" spans="10:10" ht="14.25" customHeight="1" x14ac:dyDescent="0.25">
      <c r="J899" s="67"/>
    </row>
    <row r="900" spans="10:10" ht="14.25" customHeight="1" x14ac:dyDescent="0.25">
      <c r="J900" s="67"/>
    </row>
    <row r="901" spans="10:10" ht="14.25" customHeight="1" x14ac:dyDescent="0.25">
      <c r="J901" s="67"/>
    </row>
    <row r="902" spans="10:10" ht="14.25" customHeight="1" x14ac:dyDescent="0.25">
      <c r="J902" s="67"/>
    </row>
    <row r="903" spans="10:10" ht="14.25" customHeight="1" x14ac:dyDescent="0.25">
      <c r="J903" s="67"/>
    </row>
    <row r="904" spans="10:10" ht="14.25" customHeight="1" x14ac:dyDescent="0.25">
      <c r="J904" s="67"/>
    </row>
    <row r="905" spans="10:10" ht="14.25" customHeight="1" x14ac:dyDescent="0.25">
      <c r="J905" s="67"/>
    </row>
    <row r="906" spans="10:10" ht="14.25" customHeight="1" x14ac:dyDescent="0.25">
      <c r="J906" s="67"/>
    </row>
    <row r="907" spans="10:10" ht="14.25" customHeight="1" x14ac:dyDescent="0.25">
      <c r="J907" s="67"/>
    </row>
    <row r="908" spans="10:10" ht="14.25" customHeight="1" x14ac:dyDescent="0.25">
      <c r="J908" s="67"/>
    </row>
    <row r="909" spans="10:10" ht="14.25" customHeight="1" x14ac:dyDescent="0.25">
      <c r="J909" s="67"/>
    </row>
    <row r="910" spans="10:10" ht="14.25" customHeight="1" x14ac:dyDescent="0.25">
      <c r="J910" s="67"/>
    </row>
    <row r="911" spans="10:10" ht="14.25" customHeight="1" x14ac:dyDescent="0.25">
      <c r="J911" s="67"/>
    </row>
    <row r="912" spans="10:10" ht="14.25" customHeight="1" x14ac:dyDescent="0.25">
      <c r="J912" s="67"/>
    </row>
    <row r="913" spans="10:10" ht="14.25" customHeight="1" x14ac:dyDescent="0.25">
      <c r="J913" s="67"/>
    </row>
    <row r="914" spans="10:10" ht="14.25" customHeight="1" x14ac:dyDescent="0.25">
      <c r="J914" s="67"/>
    </row>
    <row r="915" spans="10:10" ht="14.25" customHeight="1" x14ac:dyDescent="0.25">
      <c r="J915" s="67"/>
    </row>
    <row r="916" spans="10:10" ht="14.25" customHeight="1" x14ac:dyDescent="0.25">
      <c r="J916" s="67"/>
    </row>
    <row r="917" spans="10:10" ht="14.25" customHeight="1" x14ac:dyDescent="0.25">
      <c r="J917" s="67"/>
    </row>
    <row r="918" spans="10:10" ht="14.25" customHeight="1" x14ac:dyDescent="0.25">
      <c r="J918" s="67"/>
    </row>
    <row r="919" spans="10:10" ht="14.25" customHeight="1" x14ac:dyDescent="0.25">
      <c r="J919" s="67"/>
    </row>
    <row r="920" spans="10:10" ht="14.25" customHeight="1" x14ac:dyDescent="0.25">
      <c r="J920" s="67"/>
    </row>
    <row r="921" spans="10:10" ht="14.25" customHeight="1" x14ac:dyDescent="0.25">
      <c r="J921" s="67"/>
    </row>
    <row r="922" spans="10:10" ht="14.25" customHeight="1" x14ac:dyDescent="0.25">
      <c r="J922" s="67"/>
    </row>
    <row r="923" spans="10:10" ht="14.25" customHeight="1" x14ac:dyDescent="0.25">
      <c r="J923" s="67"/>
    </row>
    <row r="924" spans="10:10" ht="14.25" customHeight="1" x14ac:dyDescent="0.25">
      <c r="J924" s="67"/>
    </row>
    <row r="925" spans="10:10" ht="14.25" customHeight="1" x14ac:dyDescent="0.25">
      <c r="J925" s="67"/>
    </row>
    <row r="926" spans="10:10" ht="14.25" customHeight="1" x14ac:dyDescent="0.25">
      <c r="J926" s="67"/>
    </row>
    <row r="927" spans="10:10" ht="14.25" customHeight="1" x14ac:dyDescent="0.25">
      <c r="J927" s="67"/>
    </row>
    <row r="928" spans="10:10" ht="14.25" customHeight="1" x14ac:dyDescent="0.25">
      <c r="J928" s="67"/>
    </row>
    <row r="929" spans="10:10" ht="14.25" customHeight="1" x14ac:dyDescent="0.25">
      <c r="J929" s="67"/>
    </row>
    <row r="930" spans="10:10" ht="14.25" customHeight="1" x14ac:dyDescent="0.25">
      <c r="J930" s="67"/>
    </row>
    <row r="931" spans="10:10" ht="14.25" customHeight="1" x14ac:dyDescent="0.25">
      <c r="J931" s="67"/>
    </row>
    <row r="932" spans="10:10" ht="14.25" customHeight="1" x14ac:dyDescent="0.25">
      <c r="J932" s="67"/>
    </row>
    <row r="933" spans="10:10" ht="14.25" customHeight="1" x14ac:dyDescent="0.25">
      <c r="J933" s="67"/>
    </row>
    <row r="934" spans="10:10" ht="14.25" customHeight="1" x14ac:dyDescent="0.25">
      <c r="J934" s="67"/>
    </row>
    <row r="935" spans="10:10" ht="14.25" customHeight="1" x14ac:dyDescent="0.25">
      <c r="J935" s="67"/>
    </row>
    <row r="936" spans="10:10" ht="14.25" customHeight="1" x14ac:dyDescent="0.25">
      <c r="J936" s="67"/>
    </row>
    <row r="937" spans="10:10" ht="14.25" customHeight="1" x14ac:dyDescent="0.25">
      <c r="J937" s="67"/>
    </row>
    <row r="938" spans="10:10" ht="14.25" customHeight="1" x14ac:dyDescent="0.25">
      <c r="J938" s="67"/>
    </row>
    <row r="939" spans="10:10" ht="14.25" customHeight="1" x14ac:dyDescent="0.25">
      <c r="J939" s="67"/>
    </row>
    <row r="940" spans="10:10" ht="14.25" customHeight="1" x14ac:dyDescent="0.25">
      <c r="J940" s="67"/>
    </row>
    <row r="941" spans="10:10" ht="14.25" customHeight="1" x14ac:dyDescent="0.25">
      <c r="J941" s="67"/>
    </row>
    <row r="942" spans="10:10" ht="14.25" customHeight="1" x14ac:dyDescent="0.25">
      <c r="J942" s="67"/>
    </row>
    <row r="943" spans="10:10" ht="14.25" customHeight="1" x14ac:dyDescent="0.25">
      <c r="J943" s="67"/>
    </row>
    <row r="944" spans="10:10" ht="14.25" customHeight="1" x14ac:dyDescent="0.25">
      <c r="J944" s="67"/>
    </row>
    <row r="945" spans="10:10" ht="14.25" customHeight="1" x14ac:dyDescent="0.25">
      <c r="J945" s="67"/>
    </row>
    <row r="946" spans="10:10" ht="14.25" customHeight="1" x14ac:dyDescent="0.25">
      <c r="J946" s="67"/>
    </row>
    <row r="947" spans="10:10" ht="14.25" customHeight="1" x14ac:dyDescent="0.25">
      <c r="J947" s="67"/>
    </row>
    <row r="948" spans="10:10" ht="14.25" customHeight="1" x14ac:dyDescent="0.25">
      <c r="J948" s="67"/>
    </row>
    <row r="949" spans="10:10" ht="14.25" customHeight="1" x14ac:dyDescent="0.25">
      <c r="J949" s="67"/>
    </row>
    <row r="950" spans="10:10" ht="14.25" customHeight="1" x14ac:dyDescent="0.25">
      <c r="J950" s="67"/>
    </row>
    <row r="951" spans="10:10" ht="14.25" customHeight="1" x14ac:dyDescent="0.25">
      <c r="J951" s="67"/>
    </row>
    <row r="952" spans="10:10" ht="14.25" customHeight="1" x14ac:dyDescent="0.25">
      <c r="J952" s="67"/>
    </row>
    <row r="953" spans="10:10" ht="14.25" customHeight="1" x14ac:dyDescent="0.25">
      <c r="J953" s="67"/>
    </row>
    <row r="954" spans="10:10" ht="14.25" customHeight="1" x14ac:dyDescent="0.25">
      <c r="J954" s="67"/>
    </row>
    <row r="955" spans="10:10" ht="14.25" customHeight="1" x14ac:dyDescent="0.25">
      <c r="J955" s="67"/>
    </row>
    <row r="956" spans="10:10" ht="14.25" customHeight="1" x14ac:dyDescent="0.25">
      <c r="J956" s="67"/>
    </row>
    <row r="957" spans="10:10" ht="14.25" customHeight="1" x14ac:dyDescent="0.25">
      <c r="J957" s="67"/>
    </row>
    <row r="958" spans="10:10" ht="14.25" customHeight="1" x14ac:dyDescent="0.25">
      <c r="J958" s="67"/>
    </row>
    <row r="959" spans="10:10" ht="14.25" customHeight="1" x14ac:dyDescent="0.25">
      <c r="J959" s="67"/>
    </row>
    <row r="960" spans="10:10" ht="14.25" customHeight="1" x14ac:dyDescent="0.25">
      <c r="J960" s="67"/>
    </row>
    <row r="961" spans="10:10" ht="14.25" customHeight="1" x14ac:dyDescent="0.25">
      <c r="J961" s="67"/>
    </row>
    <row r="962" spans="10:10" ht="14.25" customHeight="1" x14ac:dyDescent="0.25">
      <c r="J962" s="67"/>
    </row>
    <row r="963" spans="10:10" ht="14.25" customHeight="1" x14ac:dyDescent="0.25">
      <c r="J963" s="67"/>
    </row>
    <row r="964" spans="10:10" ht="14.25" customHeight="1" x14ac:dyDescent="0.25">
      <c r="J964" s="67"/>
    </row>
    <row r="965" spans="10:10" ht="14.25" customHeight="1" x14ac:dyDescent="0.25">
      <c r="J965" s="67"/>
    </row>
    <row r="966" spans="10:10" ht="14.25" customHeight="1" x14ac:dyDescent="0.25">
      <c r="J966" s="67"/>
    </row>
    <row r="967" spans="10:10" ht="14.25" customHeight="1" x14ac:dyDescent="0.25">
      <c r="J967" s="67"/>
    </row>
    <row r="968" spans="10:10" ht="14.25" customHeight="1" x14ac:dyDescent="0.25">
      <c r="J968" s="67"/>
    </row>
    <row r="969" spans="10:10" ht="14.25" customHeight="1" x14ac:dyDescent="0.25">
      <c r="J969" s="67"/>
    </row>
    <row r="970" spans="10:10" ht="14.25" customHeight="1" x14ac:dyDescent="0.25">
      <c r="J970" s="67"/>
    </row>
    <row r="971" spans="10:10" ht="14.25" customHeight="1" x14ac:dyDescent="0.25">
      <c r="J971" s="67"/>
    </row>
    <row r="972" spans="10:10" ht="14.25" customHeight="1" x14ac:dyDescent="0.25">
      <c r="J972" s="67"/>
    </row>
    <row r="973" spans="10:10" ht="14.25" customHeight="1" x14ac:dyDescent="0.25">
      <c r="J973" s="67"/>
    </row>
    <row r="974" spans="10:10" ht="14.25" customHeight="1" x14ac:dyDescent="0.25">
      <c r="J974" s="67"/>
    </row>
    <row r="975" spans="10:10" ht="14.25" customHeight="1" x14ac:dyDescent="0.25">
      <c r="J975" s="67"/>
    </row>
    <row r="976" spans="10:10" ht="14.25" customHeight="1" x14ac:dyDescent="0.25">
      <c r="J976" s="67"/>
    </row>
    <row r="977" spans="10:10" ht="14.25" customHeight="1" x14ac:dyDescent="0.25">
      <c r="J977" s="67"/>
    </row>
    <row r="978" spans="10:10" ht="14.25" customHeight="1" x14ac:dyDescent="0.25">
      <c r="J978" s="67"/>
    </row>
    <row r="979" spans="10:10" ht="14.25" customHeight="1" x14ac:dyDescent="0.25">
      <c r="J979" s="67"/>
    </row>
    <row r="980" spans="10:10" ht="14.25" customHeight="1" x14ac:dyDescent="0.25">
      <c r="J980" s="67"/>
    </row>
    <row r="981" spans="10:10" ht="14.25" customHeight="1" x14ac:dyDescent="0.25">
      <c r="J981" s="67"/>
    </row>
    <row r="982" spans="10:10" ht="14.25" customHeight="1" x14ac:dyDescent="0.25">
      <c r="J982" s="67"/>
    </row>
    <row r="983" spans="10:10" ht="14.25" customHeight="1" x14ac:dyDescent="0.25">
      <c r="J983" s="67"/>
    </row>
    <row r="984" spans="10:10" ht="14.25" customHeight="1" x14ac:dyDescent="0.25">
      <c r="J984" s="67"/>
    </row>
    <row r="985" spans="10:10" ht="14.25" customHeight="1" x14ac:dyDescent="0.25">
      <c r="J985" s="67"/>
    </row>
    <row r="986" spans="10:10" ht="14.25" customHeight="1" x14ac:dyDescent="0.25">
      <c r="J986" s="67"/>
    </row>
    <row r="987" spans="10:10" ht="14.25" customHeight="1" x14ac:dyDescent="0.25">
      <c r="J987" s="67"/>
    </row>
    <row r="988" spans="10:10" ht="14.25" customHeight="1" x14ac:dyDescent="0.25">
      <c r="J988" s="67"/>
    </row>
    <row r="989" spans="10:10" ht="14.25" customHeight="1" x14ac:dyDescent="0.25">
      <c r="J989" s="67"/>
    </row>
    <row r="990" spans="10:10" ht="14.25" customHeight="1" x14ac:dyDescent="0.25">
      <c r="J990" s="67"/>
    </row>
    <row r="991" spans="10:10" ht="14.25" customHeight="1" x14ac:dyDescent="0.25">
      <c r="J991" s="67"/>
    </row>
    <row r="992" spans="10:10" ht="14.25" customHeight="1" x14ac:dyDescent="0.25">
      <c r="J992" s="67"/>
    </row>
    <row r="993" spans="10:10" ht="14.25" customHeight="1" x14ac:dyDescent="0.25">
      <c r="J993" s="67"/>
    </row>
    <row r="994" spans="10:10" ht="14.25" customHeight="1" x14ac:dyDescent="0.25">
      <c r="J994" s="67"/>
    </row>
    <row r="995" spans="10:10" ht="14.25" customHeight="1" x14ac:dyDescent="0.25">
      <c r="J995" s="67"/>
    </row>
    <row r="996" spans="10:10" ht="14.25" customHeight="1" x14ac:dyDescent="0.25">
      <c r="J996" s="67"/>
    </row>
    <row r="997" spans="10:10" ht="14.25" customHeight="1" x14ac:dyDescent="0.25">
      <c r="J997" s="67"/>
    </row>
    <row r="998" spans="10:10" ht="14.25" customHeight="1" x14ac:dyDescent="0.25">
      <c r="J998" s="67"/>
    </row>
    <row r="999" spans="10:10" ht="14.25" customHeight="1" x14ac:dyDescent="0.25">
      <c r="J999" s="67"/>
    </row>
    <row r="1000" spans="10:10" ht="14.25" customHeight="1" x14ac:dyDescent="0.25">
      <c r="J1000" s="67"/>
    </row>
  </sheetData>
  <autoFilter ref="A2:J98">
    <sortState ref="A2:J98">
      <sortCondition ref="J2:J98"/>
    </sortState>
  </autoFilter>
  <mergeCells count="1">
    <mergeCell ref="A1:K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Общий</vt:lpstr>
      <vt:lpstr>Сортировка</vt:lpstr>
      <vt:lpstr>По кабинетам</vt:lpstr>
      <vt:lpstr>Справочная</vt:lpstr>
      <vt:lpstr>Заказы за 3 месяца</vt:lpstr>
      <vt:lpstr>Дни на ВБ</vt:lpstr>
      <vt:lpstr>По кабинетам (2)</vt:lpstr>
      <vt:lpstr>OZON</vt:lpstr>
      <vt:lpstr>xyz - Жирнова</vt:lpstr>
      <vt:lpstr>xyz - Парфенов</vt:lpstr>
      <vt:lpstr>xyz - ПТ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abema vlad</dc:creator>
  <cp:lastModifiedBy>abema vlad</cp:lastModifiedBy>
  <dcterms:created xsi:type="dcterms:W3CDTF">2025-09-10T21:41:53Z</dcterms:created>
  <dcterms:modified xsi:type="dcterms:W3CDTF">2025-09-10T21:41:53Z</dcterms:modified>
</cp:coreProperties>
</file>