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" sheetId="1" r:id="rId4"/>
    <sheet state="visible" name="NSSDA_horizontal" sheetId="2" r:id="rId5"/>
    <sheet state="visible" name="NSSDA_horizontal_stp11" sheetId="3" r:id="rId6"/>
    <sheet state="visible" name=" NSSDA_horizontal_stp10" sheetId="4" r:id="rId7"/>
    <sheet state="visible" name="NSSDA_horizontal_stp8" sheetId="5" r:id="rId8"/>
    <sheet state="visible" name="NSSDA_horizontal_stp7" sheetId="6" r:id="rId9"/>
    <sheet state="visible" name="NSSDA_horizontal_stp6" sheetId="7" r:id="rId10"/>
    <sheet state="visible" name="NSSDA_horizontal_stp5" sheetId="8" r:id="rId11"/>
    <sheet state="visible" name="NSSDA_horizontal_stp4" sheetId="9" r:id="rId12"/>
    <sheet state="visible" name="NSSDA_horizontal_stp3" sheetId="10" r:id="rId13"/>
    <sheet state="visible" name="NSSDA_horizontal_stp2" sheetId="11" r:id="rId14"/>
    <sheet state="visible" name="NSSDA_horizontal_stp1" sheetId="12" r:id="rId15"/>
    <sheet state="visible" name="NSSDA_vertical" sheetId="13" r:id="rId16"/>
    <sheet state="visible" name="NSSDA_vertical_stp11" sheetId="14" r:id="rId17"/>
    <sheet state="visible" name="NSSDA_vertical_stp10" sheetId="15" r:id="rId18"/>
    <sheet state="visible" name="NSSDA_vertical_stp8" sheetId="16" r:id="rId19"/>
    <sheet state="visible" name="NSSDA_vertical_stp7" sheetId="17" r:id="rId20"/>
    <sheet state="visible" name="NSSDA_vertical_stp6" sheetId="18" r:id="rId21"/>
    <sheet state="visible" name="NSSDA_vertical_stp5" sheetId="19" r:id="rId22"/>
    <sheet state="visible" name="NSSDA_vertical_stp4" sheetId="20" r:id="rId23"/>
    <sheet state="visible" name="NSSDA_vertical_stp3" sheetId="21" r:id="rId24"/>
    <sheet state="visible" name="NSSDA_vertical_stp2" sheetId="22" r:id="rId25"/>
    <sheet state="visible" name="NSSDA_vertical_stp1" sheetId="23" r:id="rId26"/>
  </sheets>
  <definedNames/>
  <calcPr/>
</workbook>
</file>

<file path=xl/sharedStrings.xml><?xml version="1.0" encoding="utf-8"?>
<sst xmlns="http://schemas.openxmlformats.org/spreadsheetml/2006/main" count="453" uniqueCount="52">
  <si>
    <t>Name</t>
  </si>
  <si>
    <t>E450</t>
  </si>
  <si>
    <t>N450</t>
  </si>
  <si>
    <t>HAE450</t>
  </si>
  <si>
    <t>Easting</t>
  </si>
  <si>
    <t>Northing</t>
  </si>
  <si>
    <t>HAE</t>
  </si>
  <si>
    <t>flightnum</t>
  </si>
  <si>
    <t>E_error</t>
  </si>
  <si>
    <t>N_error</t>
  </si>
  <si>
    <t>HAE_error</t>
  </si>
  <si>
    <t>LCP-12</t>
  </si>
  <si>
    <t>LCP-22</t>
  </si>
  <si>
    <t>LCP-27</t>
  </si>
  <si>
    <t>LCP-17</t>
  </si>
  <si>
    <t>LCP-07</t>
  </si>
  <si>
    <t>LCP-13</t>
  </si>
  <si>
    <t>LCP-18</t>
  </si>
  <si>
    <t>LCP-28</t>
  </si>
  <si>
    <t>LCP-08</t>
  </si>
  <si>
    <t>LCP-23</t>
  </si>
  <si>
    <t>LCP-32</t>
  </si>
  <si>
    <t>LCP-24</t>
  </si>
  <si>
    <t>LCP-09</t>
  </si>
  <si>
    <t>LCP-14</t>
  </si>
  <si>
    <t>LCP-19</t>
  </si>
  <si>
    <t>LCP-20</t>
  </si>
  <si>
    <t>LCP-25</t>
  </si>
  <si>
    <t>LCP-15</t>
  </si>
  <si>
    <t>LCP-30</t>
  </si>
  <si>
    <t>Pointnumber</t>
  </si>
  <si>
    <t>Pointdescription</t>
  </si>
  <si>
    <t>x</t>
  </si>
  <si>
    <t>xtest</t>
  </si>
  <si>
    <t>diffx</t>
  </si>
  <si>
    <t>diffx^2</t>
  </si>
  <si>
    <t>y</t>
  </si>
  <si>
    <t>ytest</t>
  </si>
  <si>
    <t>diff in y</t>
  </si>
  <si>
    <t>diffy^2</t>
  </si>
  <si>
    <t>difffx^2+diffy^2</t>
  </si>
  <si>
    <t>sum</t>
  </si>
  <si>
    <t>average</t>
  </si>
  <si>
    <t>RMSE</t>
  </si>
  <si>
    <t>NSSDA</t>
  </si>
  <si>
    <t>remove</t>
  </si>
  <si>
    <t>outlier</t>
  </si>
  <si>
    <t>หมายเหตุ</t>
  </si>
  <si>
    <t>z</t>
  </si>
  <si>
    <t>ztest</t>
  </si>
  <si>
    <t>diffz</t>
  </si>
  <si>
    <t>diffz^2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</si>
</sst>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Tahoma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1" fillId="0" fontId="1" numFmtId="164" xfId="0" applyBorder="1" applyFont="1" applyNumberFormat="1"/>
    <xf borderId="1" fillId="2" fontId="3" numFmtId="0" xfId="0" applyAlignment="1" applyBorder="1" applyFill="1" applyFont="1">
      <alignment readingOrder="0"/>
    </xf>
    <xf borderId="1" fillId="0" fontId="1" numFmtId="2" xfId="0" applyAlignment="1" applyBorder="1" applyFont="1" applyNumberFormat="1">
      <alignment readingOrder="0"/>
    </xf>
    <xf borderId="1" fillId="0" fontId="1" numFmtId="2" xfId="0" applyBorder="1" applyFont="1" applyNumberFormat="1"/>
    <xf borderId="1" fillId="2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2" fontId="3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2" xfId="0" applyBorder="1" applyFont="1" applyNumberFormat="1"/>
    <xf borderId="0" fillId="2" fontId="3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200025</xdr:rowOff>
    </xdr:from>
    <xdr:ext cx="4343400" cy="2619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857250</xdr:colOff>
      <xdr:row>33</xdr:row>
      <xdr:rowOff>200025</xdr:rowOff>
    </xdr:from>
    <xdr:ext cx="4524375" cy="2714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847725</xdr:colOff>
      <xdr:row>34</xdr:row>
      <xdr:rowOff>47625</xdr:rowOff>
    </xdr:from>
    <xdr:ext cx="4343400" cy="26193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8886825" cy="38766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2</xdr:row>
      <xdr:rowOff>0</xdr:rowOff>
    </xdr:from>
    <xdr:ext cx="9667875" cy="40671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 t="s">
        <v>11</v>
      </c>
      <c r="B2" s="3">
        <v>717389.866</v>
      </c>
      <c r="C2" s="3">
        <v>1605865.325</v>
      </c>
      <c r="D2" s="3">
        <v>3.235</v>
      </c>
      <c r="E2" s="4">
        <v>717389.87</v>
      </c>
      <c r="F2" s="5">
        <v>1605865.322</v>
      </c>
      <c r="G2" s="5">
        <v>3.341</v>
      </c>
      <c r="H2" s="1">
        <v>1.0</v>
      </c>
      <c r="I2" s="6">
        <f t="shared" ref="I2:K2" si="1">B2-E2</f>
        <v>-0.003999999957</v>
      </c>
      <c r="J2" s="6">
        <f t="shared" si="1"/>
        <v>0.003000000026</v>
      </c>
      <c r="K2" s="6">
        <f t="shared" si="1"/>
        <v>-0.106</v>
      </c>
    </row>
    <row r="3">
      <c r="A3" s="1" t="s">
        <v>12</v>
      </c>
      <c r="B3" s="3">
        <v>717231.343</v>
      </c>
      <c r="C3" s="3">
        <v>1606162.925</v>
      </c>
      <c r="D3" s="3">
        <v>-0.813</v>
      </c>
      <c r="E3" s="4">
        <v>717231.352</v>
      </c>
      <c r="F3" s="5">
        <v>1606163.019</v>
      </c>
      <c r="G3" s="4">
        <v>-0.663</v>
      </c>
      <c r="H3" s="1">
        <v>1.0</v>
      </c>
      <c r="I3" s="6">
        <f t="shared" ref="I3:K3" si="2">B3-E3</f>
        <v>-0.008999999962</v>
      </c>
      <c r="J3" s="6">
        <f t="shared" si="2"/>
        <v>-0.09400000004</v>
      </c>
      <c r="K3" s="6">
        <f t="shared" si="2"/>
        <v>-0.15</v>
      </c>
    </row>
    <row r="4">
      <c r="A4" s="1" t="s">
        <v>13</v>
      </c>
      <c r="B4" s="3">
        <v>717136.321</v>
      </c>
      <c r="C4" s="3">
        <v>1606298.477</v>
      </c>
      <c r="D4" s="3">
        <v>0.298</v>
      </c>
      <c r="E4" s="4">
        <v>717136.305</v>
      </c>
      <c r="F4" s="4">
        <v>1606298.496</v>
      </c>
      <c r="G4" s="5">
        <v>0.421</v>
      </c>
      <c r="H4" s="1">
        <v>1.0</v>
      </c>
      <c r="I4" s="6">
        <f t="shared" ref="I4:K4" si="3">B4-E4</f>
        <v>0.01599999995</v>
      </c>
      <c r="J4" s="6">
        <f t="shared" si="3"/>
        <v>-0.01900000009</v>
      </c>
      <c r="K4" s="6">
        <f t="shared" si="3"/>
        <v>-0.123</v>
      </c>
    </row>
    <row r="5">
      <c r="A5" s="1" t="s">
        <v>11</v>
      </c>
      <c r="B5" s="1">
        <v>717389.687</v>
      </c>
      <c r="C5" s="1">
        <v>1605865.46</v>
      </c>
      <c r="D5" s="1">
        <v>3.154</v>
      </c>
      <c r="E5" s="4">
        <v>717389.87</v>
      </c>
      <c r="F5" s="5">
        <v>1605865.322</v>
      </c>
      <c r="G5" s="5">
        <v>3.341</v>
      </c>
      <c r="H5" s="1">
        <v>2.0</v>
      </c>
      <c r="I5" s="6">
        <f t="shared" ref="I5:K5" si="4">B5-E5</f>
        <v>-0.183</v>
      </c>
      <c r="J5" s="6">
        <f t="shared" si="4"/>
        <v>0.138</v>
      </c>
      <c r="K5" s="6">
        <f t="shared" si="4"/>
        <v>-0.187</v>
      </c>
    </row>
    <row r="6">
      <c r="A6" s="1" t="s">
        <v>14</v>
      </c>
      <c r="B6" s="1">
        <v>717335.668</v>
      </c>
      <c r="C6" s="1">
        <v>1606035.074</v>
      </c>
      <c r="D6" s="1">
        <v>0.941</v>
      </c>
      <c r="E6" s="4">
        <v>717335.724</v>
      </c>
      <c r="F6" s="4">
        <v>1606035.136</v>
      </c>
      <c r="G6" s="4">
        <v>1.051</v>
      </c>
      <c r="H6" s="1">
        <v>2.0</v>
      </c>
      <c r="I6" s="6">
        <f t="shared" ref="I6:K6" si="5">B6-E6</f>
        <v>-0.0560000001</v>
      </c>
      <c r="J6" s="6">
        <f t="shared" si="5"/>
        <v>-0.06199999992</v>
      </c>
      <c r="K6" s="6">
        <f t="shared" si="5"/>
        <v>-0.11</v>
      </c>
    </row>
    <row r="7">
      <c r="A7" s="1" t="s">
        <v>12</v>
      </c>
      <c r="B7" s="1">
        <v>717231.252</v>
      </c>
      <c r="C7" s="1">
        <v>1606163.03</v>
      </c>
      <c r="D7" s="1">
        <v>-0.809</v>
      </c>
      <c r="E7" s="4">
        <v>717231.352</v>
      </c>
      <c r="F7" s="4">
        <v>1606163.019</v>
      </c>
      <c r="G7" s="4">
        <v>-0.663</v>
      </c>
      <c r="H7" s="1">
        <v>2.0</v>
      </c>
      <c r="I7" s="6">
        <f t="shared" ref="I7:K7" si="6">B7-E7</f>
        <v>-0.09999999998</v>
      </c>
      <c r="J7" s="6">
        <f t="shared" si="6"/>
        <v>0.01099999994</v>
      </c>
      <c r="K7" s="6">
        <f t="shared" si="6"/>
        <v>-0.146</v>
      </c>
    </row>
    <row r="8">
      <c r="A8" s="1" t="s">
        <v>13</v>
      </c>
      <c r="B8" s="1">
        <v>717136.155</v>
      </c>
      <c r="C8" s="1">
        <v>1606298.58</v>
      </c>
      <c r="D8" s="1">
        <v>0.27</v>
      </c>
      <c r="E8" s="4">
        <v>717136.305</v>
      </c>
      <c r="F8" s="4">
        <v>1606298.496</v>
      </c>
      <c r="G8" s="4">
        <v>0.421</v>
      </c>
      <c r="H8" s="1">
        <v>2.0</v>
      </c>
      <c r="I8" s="6">
        <f t="shared" ref="I8:K8" si="7">B8-E8</f>
        <v>-0.15</v>
      </c>
      <c r="J8" s="6">
        <f t="shared" si="7"/>
        <v>0.08400000003</v>
      </c>
      <c r="K8" s="6">
        <f t="shared" si="7"/>
        <v>-0.151</v>
      </c>
    </row>
    <row r="9">
      <c r="A9" s="1" t="s">
        <v>15</v>
      </c>
      <c r="B9" s="1">
        <v>717476.107</v>
      </c>
      <c r="C9" s="1">
        <v>1605722.962</v>
      </c>
      <c r="D9" s="1">
        <v>2.56</v>
      </c>
      <c r="E9" s="4">
        <v>717476.276</v>
      </c>
      <c r="F9" s="4">
        <v>1605722.976</v>
      </c>
      <c r="G9" s="4">
        <v>2.762</v>
      </c>
      <c r="H9" s="1">
        <v>2.0</v>
      </c>
      <c r="I9" s="6">
        <f t="shared" ref="I9:K9" si="8">B9-E9</f>
        <v>-0.169</v>
      </c>
      <c r="J9" s="6">
        <f t="shared" si="8"/>
        <v>-0.01399999997</v>
      </c>
      <c r="K9" s="6">
        <f t="shared" si="8"/>
        <v>-0.202</v>
      </c>
    </row>
    <row r="10">
      <c r="A10" s="1" t="s">
        <v>14</v>
      </c>
      <c r="B10" s="1">
        <v>717335.844</v>
      </c>
      <c r="C10" s="1">
        <v>1606035.076</v>
      </c>
      <c r="D10" s="1">
        <v>0.913</v>
      </c>
      <c r="E10" s="4">
        <v>717335.724</v>
      </c>
      <c r="F10" s="4">
        <v>1606035.136</v>
      </c>
      <c r="G10" s="4">
        <v>1.051</v>
      </c>
      <c r="H10" s="1">
        <v>3.0</v>
      </c>
      <c r="I10" s="6">
        <f t="shared" ref="I10:K10" si="9">B10-E10</f>
        <v>0.12</v>
      </c>
      <c r="J10" s="6">
        <f t="shared" si="9"/>
        <v>-0.06000000006</v>
      </c>
      <c r="K10" s="6">
        <f t="shared" si="9"/>
        <v>-0.138</v>
      </c>
    </row>
    <row r="11">
      <c r="A11" s="1" t="s">
        <v>16</v>
      </c>
      <c r="B11" s="1">
        <v>717514.376</v>
      </c>
      <c r="C11" s="1">
        <v>1605963.97</v>
      </c>
      <c r="D11" s="1">
        <v>4.462</v>
      </c>
      <c r="E11" s="4">
        <v>717514.39</v>
      </c>
      <c r="F11" s="4">
        <v>1605963.981</v>
      </c>
      <c r="G11" s="4">
        <v>4.58</v>
      </c>
      <c r="H11" s="1">
        <v>4.0</v>
      </c>
      <c r="I11" s="6">
        <f t="shared" ref="I11:K11" si="10">B11-E11</f>
        <v>-0.01399999997</v>
      </c>
      <c r="J11" s="6">
        <f t="shared" si="10"/>
        <v>-0.01099999994</v>
      </c>
      <c r="K11" s="6">
        <f t="shared" si="10"/>
        <v>-0.118</v>
      </c>
    </row>
    <row r="12">
      <c r="A12" s="1" t="s">
        <v>17</v>
      </c>
      <c r="B12" s="1">
        <v>717458.504</v>
      </c>
      <c r="C12" s="1">
        <v>1606085.684</v>
      </c>
      <c r="D12" s="1">
        <v>1.848</v>
      </c>
      <c r="E12" s="4">
        <v>717458.675</v>
      </c>
      <c r="F12" s="4">
        <v>1606085.675</v>
      </c>
      <c r="G12" s="4">
        <v>1.986</v>
      </c>
      <c r="H12" s="1">
        <v>4.0</v>
      </c>
      <c r="I12" s="6">
        <f t="shared" ref="I12:K12" si="11">B12-E12</f>
        <v>-0.1710000001</v>
      </c>
      <c r="J12" s="6">
        <f t="shared" si="11"/>
        <v>0.008999999845</v>
      </c>
      <c r="K12" s="6">
        <f t="shared" si="11"/>
        <v>-0.138</v>
      </c>
    </row>
    <row r="13">
      <c r="A13" s="1" t="s">
        <v>18</v>
      </c>
      <c r="B13" s="1">
        <v>717298.724</v>
      </c>
      <c r="C13" s="1">
        <v>1606355.058</v>
      </c>
      <c r="D13" s="1">
        <v>2.094</v>
      </c>
      <c r="E13" s="4">
        <v>717298.736</v>
      </c>
      <c r="F13" s="4">
        <v>1606355.043</v>
      </c>
      <c r="G13" s="4">
        <v>2.171</v>
      </c>
      <c r="H13" s="1">
        <v>4.0</v>
      </c>
      <c r="I13" s="6">
        <f t="shared" ref="I13:K13" si="12">B13-E13</f>
        <v>-0.01199999999</v>
      </c>
      <c r="J13" s="6">
        <f t="shared" si="12"/>
        <v>0.0149999999</v>
      </c>
      <c r="K13" s="6">
        <f t="shared" si="12"/>
        <v>-0.077</v>
      </c>
    </row>
    <row r="14">
      <c r="A14" s="1" t="s">
        <v>19</v>
      </c>
      <c r="B14" s="1">
        <v>717599.818</v>
      </c>
      <c r="C14" s="1">
        <v>1605811.706</v>
      </c>
      <c r="D14" s="1">
        <v>3.518</v>
      </c>
      <c r="E14" s="4">
        <v>717599.831</v>
      </c>
      <c r="F14" s="4">
        <v>1605811.713</v>
      </c>
      <c r="G14" s="4">
        <v>3.646</v>
      </c>
      <c r="H14" s="1">
        <v>4.0</v>
      </c>
      <c r="I14" s="6">
        <f t="shared" ref="I14:K14" si="13">B14-E14</f>
        <v>-0.01300000004</v>
      </c>
      <c r="J14" s="6">
        <f t="shared" si="13"/>
        <v>-0.006999999983</v>
      </c>
      <c r="K14" s="6">
        <f t="shared" si="13"/>
        <v>-0.128</v>
      </c>
    </row>
    <row r="15">
      <c r="A15" s="1" t="s">
        <v>20</v>
      </c>
      <c r="B15" s="1">
        <v>717531.771</v>
      </c>
      <c r="C15" s="1">
        <v>1605901.463</v>
      </c>
      <c r="D15" s="1">
        <v>4.416</v>
      </c>
      <c r="E15" s="4">
        <v>717531.824</v>
      </c>
      <c r="F15" s="4">
        <v>1605901.416</v>
      </c>
      <c r="G15" s="4">
        <v>4.501</v>
      </c>
      <c r="H15" s="1">
        <v>4.0</v>
      </c>
      <c r="I15" s="6">
        <f t="shared" ref="I15:K15" si="14">B15-E15</f>
        <v>-0.05300000007</v>
      </c>
      <c r="J15" s="6">
        <f t="shared" si="14"/>
        <v>0.04700000002</v>
      </c>
      <c r="K15" s="6">
        <f t="shared" si="14"/>
        <v>-0.085</v>
      </c>
    </row>
    <row r="16">
      <c r="A16" s="1" t="s">
        <v>16</v>
      </c>
      <c r="B16" s="1">
        <v>717514.491</v>
      </c>
      <c r="C16" s="1">
        <v>1605963.892</v>
      </c>
      <c r="D16" s="1">
        <v>4.417</v>
      </c>
      <c r="E16" s="4">
        <v>717514.39</v>
      </c>
      <c r="F16" s="4">
        <v>1605963.981</v>
      </c>
      <c r="G16" s="4">
        <v>4.58</v>
      </c>
      <c r="H16" s="1">
        <v>5.0</v>
      </c>
      <c r="I16" s="6">
        <f t="shared" ref="I16:K16" si="15">B16-E16</f>
        <v>0.101</v>
      </c>
      <c r="J16" s="6">
        <f t="shared" si="15"/>
        <v>-0.08899999992</v>
      </c>
      <c r="K16" s="6">
        <f t="shared" si="15"/>
        <v>-0.163</v>
      </c>
    </row>
    <row r="17">
      <c r="A17" s="1" t="s">
        <v>17</v>
      </c>
      <c r="B17" s="1">
        <v>717458.675</v>
      </c>
      <c r="C17" s="1">
        <v>1606085.675</v>
      </c>
      <c r="D17" s="1">
        <v>1.986</v>
      </c>
      <c r="E17" s="4">
        <v>717458.675</v>
      </c>
      <c r="F17" s="4">
        <v>1606085.675</v>
      </c>
      <c r="G17" s="4">
        <v>1.986</v>
      </c>
      <c r="H17" s="1">
        <v>5.0</v>
      </c>
      <c r="I17" s="6">
        <f t="shared" ref="I17:K17" si="16">B17-E17</f>
        <v>0</v>
      </c>
      <c r="J17" s="6">
        <f t="shared" si="16"/>
        <v>0</v>
      </c>
      <c r="K17" s="6">
        <f t="shared" si="16"/>
        <v>0</v>
      </c>
    </row>
    <row r="18">
      <c r="A18" s="1" t="s">
        <v>21</v>
      </c>
      <c r="B18" s="3">
        <v>717382.162</v>
      </c>
      <c r="C18" s="3">
        <v>1606245.179</v>
      </c>
      <c r="D18" s="3">
        <v>0.522</v>
      </c>
      <c r="E18" s="4">
        <v>717382.116</v>
      </c>
      <c r="F18" s="4">
        <v>1606245.198</v>
      </c>
      <c r="G18" s="4">
        <v>0.638</v>
      </c>
      <c r="H18" s="1">
        <v>5.0</v>
      </c>
      <c r="I18" s="6">
        <f t="shared" ref="I18:K18" si="17">B18-E18</f>
        <v>0.04599999997</v>
      </c>
      <c r="J18" s="6">
        <f t="shared" si="17"/>
        <v>-0.01900000009</v>
      </c>
      <c r="K18" s="6">
        <f t="shared" si="17"/>
        <v>-0.116</v>
      </c>
    </row>
    <row r="19">
      <c r="A19" s="1" t="s">
        <v>18</v>
      </c>
      <c r="B19" s="3">
        <v>717298.736</v>
      </c>
      <c r="C19" s="3">
        <v>1606355.043</v>
      </c>
      <c r="D19" s="3">
        <v>2.171</v>
      </c>
      <c r="E19" s="4">
        <v>717298.736</v>
      </c>
      <c r="F19" s="4">
        <v>1606355.043</v>
      </c>
      <c r="G19" s="4">
        <v>2.171</v>
      </c>
      <c r="H19" s="1">
        <v>5.0</v>
      </c>
      <c r="I19" s="6">
        <f t="shared" ref="I19:K19" si="18">B19-E19</f>
        <v>0</v>
      </c>
      <c r="J19" s="6">
        <f t="shared" si="18"/>
        <v>0</v>
      </c>
      <c r="K19" s="6">
        <f t="shared" si="18"/>
        <v>0</v>
      </c>
    </row>
    <row r="20">
      <c r="A20" s="1" t="s">
        <v>19</v>
      </c>
      <c r="B20" s="3">
        <v>717599.97</v>
      </c>
      <c r="C20" s="3">
        <v>1605811.674</v>
      </c>
      <c r="D20" s="3">
        <v>3.473</v>
      </c>
      <c r="E20" s="4">
        <v>717599.831</v>
      </c>
      <c r="F20" s="4">
        <v>1605811.713</v>
      </c>
      <c r="G20" s="4">
        <v>3.646</v>
      </c>
      <c r="H20" s="1">
        <v>5.0</v>
      </c>
      <c r="I20" s="6">
        <f t="shared" ref="I20:K20" si="19">B20-E20</f>
        <v>0.139</v>
      </c>
      <c r="J20" s="6">
        <f t="shared" si="19"/>
        <v>-0.03899999987</v>
      </c>
      <c r="K20" s="6">
        <f t="shared" si="19"/>
        <v>-0.173</v>
      </c>
    </row>
    <row r="21">
      <c r="A21" s="1" t="s">
        <v>20</v>
      </c>
      <c r="B21" s="1">
        <v>717531.929</v>
      </c>
      <c r="C21" s="1">
        <v>1605901.41</v>
      </c>
      <c r="D21" s="1">
        <v>4.366</v>
      </c>
      <c r="E21" s="4">
        <v>717531.824</v>
      </c>
      <c r="F21" s="4">
        <v>1605901.416</v>
      </c>
      <c r="G21" s="4">
        <v>4.501</v>
      </c>
      <c r="H21" s="1">
        <v>5.0</v>
      </c>
      <c r="I21" s="6">
        <f t="shared" ref="I21:K21" si="20">B21-E21</f>
        <v>0.105</v>
      </c>
      <c r="J21" s="6">
        <f t="shared" si="20"/>
        <v>-0.006000000052</v>
      </c>
      <c r="K21" s="6">
        <f t="shared" si="20"/>
        <v>-0.135</v>
      </c>
    </row>
    <row r="22">
      <c r="A22" s="1" t="s">
        <v>21</v>
      </c>
      <c r="B22" s="4">
        <v>717382.027</v>
      </c>
      <c r="C22" s="4">
        <v>1606245.081</v>
      </c>
      <c r="D22" s="4">
        <v>0.418</v>
      </c>
      <c r="E22" s="4">
        <v>717382.116</v>
      </c>
      <c r="F22" s="4">
        <v>1606245.198</v>
      </c>
      <c r="G22" s="4">
        <v>0.638</v>
      </c>
      <c r="H22" s="1">
        <v>6.0</v>
      </c>
      <c r="I22" s="6">
        <f t="shared" ref="I22:K22" si="21">B22-E22</f>
        <v>-0.08900000004</v>
      </c>
      <c r="J22" s="6">
        <f t="shared" si="21"/>
        <v>-0.1170000001</v>
      </c>
      <c r="K22" s="6">
        <f t="shared" si="21"/>
        <v>-0.22</v>
      </c>
    </row>
    <row r="23">
      <c r="A23" s="1" t="s">
        <v>21</v>
      </c>
      <c r="B23" s="4">
        <v>717381.972</v>
      </c>
      <c r="C23" s="4">
        <v>1606245.198</v>
      </c>
      <c r="D23" s="4">
        <v>0.457</v>
      </c>
      <c r="E23" s="4">
        <v>717382.116</v>
      </c>
      <c r="F23" s="4">
        <v>1606245.198</v>
      </c>
      <c r="G23" s="4">
        <v>0.638</v>
      </c>
      <c r="H23" s="1">
        <v>7.0</v>
      </c>
      <c r="I23" s="6">
        <f t="shared" ref="I23:K23" si="22">B23-E23</f>
        <v>-0.1440000001</v>
      </c>
      <c r="J23" s="6">
        <f t="shared" si="22"/>
        <v>0</v>
      </c>
      <c r="K23" s="6">
        <f t="shared" si="22"/>
        <v>-0.181</v>
      </c>
    </row>
    <row r="24">
      <c r="A24" s="1" t="s">
        <v>22</v>
      </c>
      <c r="B24" s="4">
        <v>717477.822</v>
      </c>
      <c r="C24" s="4">
        <v>1606299.152</v>
      </c>
      <c r="D24" s="4">
        <v>3.987</v>
      </c>
      <c r="E24" s="4">
        <v>717477.921</v>
      </c>
      <c r="F24" s="4">
        <v>1606299.168</v>
      </c>
      <c r="G24" s="4">
        <v>4.177</v>
      </c>
      <c r="H24" s="1">
        <v>8.0</v>
      </c>
      <c r="I24" s="6">
        <f t="shared" ref="I24:K24" si="23">B24-E24</f>
        <v>-0.09899999993</v>
      </c>
      <c r="J24" s="6">
        <f t="shared" si="23"/>
        <v>-0.01600000006</v>
      </c>
      <c r="K24" s="6">
        <f t="shared" si="23"/>
        <v>-0.19</v>
      </c>
    </row>
    <row r="25">
      <c r="A25" s="1" t="s">
        <v>23</v>
      </c>
      <c r="B25" s="4">
        <v>717757.791</v>
      </c>
      <c r="C25" s="4">
        <v>1605878.444</v>
      </c>
      <c r="D25" s="4">
        <v>6.575</v>
      </c>
      <c r="E25" s="4">
        <v>717757.886</v>
      </c>
      <c r="F25" s="4">
        <v>1605878.421</v>
      </c>
      <c r="G25" s="4">
        <v>6.726</v>
      </c>
      <c r="H25" s="1">
        <v>8.0</v>
      </c>
      <c r="I25" s="6">
        <f t="shared" ref="I25:K25" si="24">B25-E25</f>
        <v>-0.09500000009</v>
      </c>
      <c r="J25" s="6">
        <f t="shared" si="24"/>
        <v>0.02299999981</v>
      </c>
      <c r="K25" s="6">
        <f t="shared" si="24"/>
        <v>-0.151</v>
      </c>
    </row>
    <row r="26">
      <c r="A26" s="1" t="s">
        <v>24</v>
      </c>
      <c r="B26" s="4">
        <v>717677.561</v>
      </c>
      <c r="C26" s="4">
        <v>1606027.35</v>
      </c>
      <c r="D26" s="4">
        <v>8.634</v>
      </c>
      <c r="E26" s="4">
        <v>717677.676</v>
      </c>
      <c r="F26" s="4">
        <v>1606027.335</v>
      </c>
      <c r="G26" s="4">
        <v>8.789</v>
      </c>
      <c r="H26" s="1">
        <v>8.0</v>
      </c>
      <c r="I26" s="6">
        <f t="shared" ref="I26:K26" si="25">B26-E26</f>
        <v>-0.115</v>
      </c>
      <c r="J26" s="6">
        <f t="shared" si="25"/>
        <v>0.01500000013</v>
      </c>
      <c r="K26" s="6">
        <f t="shared" si="25"/>
        <v>-0.155</v>
      </c>
    </row>
    <row r="27">
      <c r="A27" s="1" t="s">
        <v>25</v>
      </c>
      <c r="B27" s="4">
        <v>717551.707</v>
      </c>
      <c r="C27" s="4">
        <v>1606212.097</v>
      </c>
      <c r="D27" s="4">
        <v>4.987</v>
      </c>
      <c r="E27" s="4">
        <v>717551.85</v>
      </c>
      <c r="F27" s="4">
        <v>1606212.081</v>
      </c>
      <c r="G27" s="4">
        <v>5.141</v>
      </c>
      <c r="H27" s="1">
        <v>8.0</v>
      </c>
      <c r="I27" s="6">
        <f t="shared" ref="I27:K27" si="26">B27-E27</f>
        <v>-0.1429999999</v>
      </c>
      <c r="J27" s="6">
        <f t="shared" si="26"/>
        <v>0.01600000006</v>
      </c>
      <c r="K27" s="6">
        <f t="shared" si="26"/>
        <v>-0.154</v>
      </c>
    </row>
    <row r="28">
      <c r="A28" s="1" t="s">
        <v>26</v>
      </c>
      <c r="B28" s="4">
        <v>717708.163</v>
      </c>
      <c r="C28" s="4">
        <v>1606241.931</v>
      </c>
      <c r="D28" s="4">
        <v>7.281</v>
      </c>
      <c r="E28" s="4">
        <v>717708.133</v>
      </c>
      <c r="F28" s="4">
        <v>1606241.924</v>
      </c>
      <c r="G28" s="4">
        <v>7.392</v>
      </c>
      <c r="H28" s="1">
        <v>10.0</v>
      </c>
      <c r="I28" s="6">
        <f t="shared" ref="I28:K28" si="27">B28-E28</f>
        <v>0.02999999991</v>
      </c>
      <c r="J28" s="6">
        <f t="shared" si="27"/>
        <v>0.006999999983</v>
      </c>
      <c r="K28" s="6">
        <f t="shared" si="27"/>
        <v>-0.111</v>
      </c>
    </row>
    <row r="29">
      <c r="A29" s="1" t="s">
        <v>27</v>
      </c>
      <c r="B29" s="4">
        <v>717604.681</v>
      </c>
      <c r="C29" s="4">
        <v>1606381.562</v>
      </c>
      <c r="D29" s="4">
        <v>3.597</v>
      </c>
      <c r="E29" s="4">
        <v>717604.707</v>
      </c>
      <c r="F29" s="4">
        <v>1606381.581</v>
      </c>
      <c r="G29" s="4">
        <v>3.717</v>
      </c>
      <c r="H29" s="1">
        <v>10.0</v>
      </c>
      <c r="I29" s="6">
        <f t="shared" ref="I29:K29" si="28">B29-E29</f>
        <v>-0.02600000007</v>
      </c>
      <c r="J29" s="6">
        <f t="shared" si="28"/>
        <v>-0.01900000009</v>
      </c>
      <c r="K29" s="6">
        <f t="shared" si="28"/>
        <v>-0.12</v>
      </c>
    </row>
    <row r="30">
      <c r="A30" s="1" t="s">
        <v>26</v>
      </c>
      <c r="B30" s="4">
        <v>717708.208</v>
      </c>
      <c r="C30" s="4">
        <v>1606241.945</v>
      </c>
      <c r="D30" s="4">
        <v>7.273</v>
      </c>
      <c r="E30" s="4">
        <v>717708.133</v>
      </c>
      <c r="F30" s="4">
        <v>1606241.924</v>
      </c>
      <c r="G30" s="4">
        <v>7.392</v>
      </c>
      <c r="H30" s="1">
        <v>11.0</v>
      </c>
      <c r="I30" s="6">
        <f t="shared" ref="I30:K30" si="29">B30-E30</f>
        <v>0.07499999995</v>
      </c>
      <c r="J30" s="6">
        <f t="shared" si="29"/>
        <v>0.02099999995</v>
      </c>
      <c r="K30" s="6">
        <f t="shared" si="29"/>
        <v>-0.119</v>
      </c>
    </row>
    <row r="31">
      <c r="A31" s="1" t="s">
        <v>27</v>
      </c>
      <c r="B31" s="4">
        <v>717604.773</v>
      </c>
      <c r="C31" s="4">
        <v>1606381.57</v>
      </c>
      <c r="D31" s="4">
        <v>3.589</v>
      </c>
      <c r="E31" s="4">
        <v>717604.707</v>
      </c>
      <c r="F31" s="4">
        <v>1606381.581</v>
      </c>
      <c r="G31" s="4">
        <v>3.717</v>
      </c>
      <c r="H31" s="1">
        <v>11.0</v>
      </c>
      <c r="I31" s="6">
        <f t="shared" ref="I31:K31" si="30">B31-E31</f>
        <v>0.06599999999</v>
      </c>
      <c r="J31" s="6">
        <f t="shared" si="30"/>
        <v>-0.01099999994</v>
      </c>
      <c r="K31" s="6">
        <f t="shared" si="30"/>
        <v>-0.128</v>
      </c>
    </row>
    <row r="32">
      <c r="A32" s="1" t="s">
        <v>28</v>
      </c>
      <c r="B32" s="4">
        <v>717803.287</v>
      </c>
      <c r="C32" s="4">
        <v>1606124.086</v>
      </c>
      <c r="D32" s="4">
        <v>11.081</v>
      </c>
      <c r="E32" s="4">
        <v>717803.261</v>
      </c>
      <c r="F32" s="4">
        <v>1606124.053</v>
      </c>
      <c r="G32" s="4">
        <v>11.184</v>
      </c>
      <c r="H32" s="1">
        <v>11.0</v>
      </c>
      <c r="I32" s="6">
        <f t="shared" ref="I32:K32" si="31">B32-E32</f>
        <v>0.02599999995</v>
      </c>
      <c r="J32" s="6">
        <f t="shared" si="31"/>
        <v>0.03299999982</v>
      </c>
      <c r="K32" s="6">
        <f t="shared" si="31"/>
        <v>-0.103</v>
      </c>
    </row>
    <row r="33">
      <c r="A33" s="1" t="s">
        <v>29</v>
      </c>
      <c r="B33" s="4">
        <v>717524.441</v>
      </c>
      <c r="C33" s="4">
        <v>1606524.622</v>
      </c>
      <c r="D33" s="4">
        <v>5.325</v>
      </c>
      <c r="E33" s="4">
        <v>717523.855</v>
      </c>
      <c r="F33" s="4">
        <v>1606525.877</v>
      </c>
      <c r="G33" s="4">
        <v>5.902</v>
      </c>
      <c r="H33" s="1">
        <v>11.0</v>
      </c>
      <c r="I33" s="6">
        <f t="shared" ref="I33:K33" si="32">B33-E33</f>
        <v>0.586</v>
      </c>
      <c r="J33" s="6">
        <f t="shared" si="32"/>
        <v>-1.255</v>
      </c>
      <c r="K33" s="6">
        <f t="shared" si="32"/>
        <v>-0.577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14</v>
      </c>
      <c r="B2" s="1">
        <v>3.0</v>
      </c>
      <c r="C2" s="1">
        <v>717335.844</v>
      </c>
      <c r="D2" s="8">
        <v>717335.724</v>
      </c>
      <c r="E2" s="9">
        <f>C2-D2</f>
        <v>0.12</v>
      </c>
      <c r="F2" s="9">
        <f>E2^2</f>
        <v>0.0144</v>
      </c>
      <c r="G2" s="1">
        <v>1606035.076</v>
      </c>
      <c r="H2" s="8">
        <v>1606035.136</v>
      </c>
      <c r="I2" s="9">
        <f>G2-H2</f>
        <v>-0.06000000006</v>
      </c>
      <c r="J2" s="9">
        <f>I2^2</f>
        <v>0.003600000007</v>
      </c>
      <c r="K2" s="9">
        <f>F2+J2</f>
        <v>0.01800000001</v>
      </c>
    </row>
    <row r="3">
      <c r="J3" s="1" t="s">
        <v>41</v>
      </c>
      <c r="K3" s="9">
        <f>SUM(K2)</f>
        <v>0.01800000001</v>
      </c>
    </row>
    <row r="4">
      <c r="J4" s="1" t="s">
        <v>42</v>
      </c>
      <c r="K4" s="9">
        <f>K3/COUNT(K2)</f>
        <v>0.01800000001</v>
      </c>
    </row>
    <row r="5">
      <c r="J5" s="1" t="s">
        <v>43</v>
      </c>
      <c r="K5" s="9">
        <f>SQRT(K4)</f>
        <v>0.1341640787</v>
      </c>
    </row>
    <row r="6">
      <c r="J6" s="1" t="s">
        <v>44</v>
      </c>
      <c r="K6" s="9">
        <f>K5 * 1.7308</f>
        <v>0.2322111874</v>
      </c>
    </row>
    <row r="11">
      <c r="A11" s="1"/>
      <c r="B11" s="1"/>
      <c r="C11" s="8"/>
      <c r="D11" s="8"/>
      <c r="E11" s="9"/>
      <c r="F11" s="9"/>
      <c r="G11" s="8"/>
      <c r="H11" s="8"/>
      <c r="I11" s="9"/>
      <c r="J11" s="9"/>
      <c r="K11" s="14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11</v>
      </c>
      <c r="B2" s="1">
        <v>2.0</v>
      </c>
      <c r="C2" s="1">
        <v>717389.687</v>
      </c>
      <c r="D2" s="8">
        <v>717389.87</v>
      </c>
      <c r="E2" s="9">
        <f t="shared" ref="E2:E6" si="1">C2-D2</f>
        <v>-0.183</v>
      </c>
      <c r="F2" s="9">
        <f t="shared" ref="F2:F6" si="2">E2^2</f>
        <v>0.03348899999</v>
      </c>
      <c r="G2" s="1">
        <v>1605865.46</v>
      </c>
      <c r="H2" s="11">
        <v>1605865.322</v>
      </c>
      <c r="I2" s="9">
        <f t="shared" ref="I2:I6" si="3">G2-H2</f>
        <v>0.138</v>
      </c>
      <c r="J2" s="9">
        <f t="shared" ref="J2:J6" si="4">I2^2</f>
        <v>0.01904400001</v>
      </c>
      <c r="K2" s="9">
        <f t="shared" ref="K2:K6" si="5">F2+J2</f>
        <v>0.052533</v>
      </c>
    </row>
    <row r="3">
      <c r="A3" s="1" t="s">
        <v>14</v>
      </c>
      <c r="B3" s="1">
        <v>2.0</v>
      </c>
      <c r="C3" s="1">
        <v>717335.668</v>
      </c>
      <c r="D3" s="8">
        <v>717335.724</v>
      </c>
      <c r="E3" s="9">
        <f t="shared" si="1"/>
        <v>-0.0560000001</v>
      </c>
      <c r="F3" s="9">
        <f t="shared" si="2"/>
        <v>0.003136000011</v>
      </c>
      <c r="G3" s="1">
        <v>1606035.074</v>
      </c>
      <c r="H3" s="8">
        <v>1606035.136</v>
      </c>
      <c r="I3" s="9">
        <f t="shared" si="3"/>
        <v>-0.06199999992</v>
      </c>
      <c r="J3" s="9">
        <f t="shared" si="4"/>
        <v>0.00384399999</v>
      </c>
      <c r="K3" s="9">
        <f t="shared" si="5"/>
        <v>0.006980000001</v>
      </c>
    </row>
    <row r="4">
      <c r="A4" s="1" t="s">
        <v>12</v>
      </c>
      <c r="B4" s="1">
        <v>2.0</v>
      </c>
      <c r="C4" s="1">
        <v>717231.252</v>
      </c>
      <c r="D4" s="8">
        <v>717231.352</v>
      </c>
      <c r="E4" s="9">
        <f t="shared" si="1"/>
        <v>-0.09999999998</v>
      </c>
      <c r="F4" s="9">
        <f t="shared" si="2"/>
        <v>0.009999999995</v>
      </c>
      <c r="G4" s="1">
        <v>1606163.03</v>
      </c>
      <c r="H4" s="8">
        <v>1606163.019</v>
      </c>
      <c r="I4" s="9">
        <f t="shared" si="3"/>
        <v>0.01099999994</v>
      </c>
      <c r="J4" s="9">
        <f t="shared" si="4"/>
        <v>0.0001209999987</v>
      </c>
      <c r="K4" s="9">
        <f t="shared" si="5"/>
        <v>0.01012099999</v>
      </c>
    </row>
    <row r="5">
      <c r="A5" s="1" t="s">
        <v>13</v>
      </c>
      <c r="B5" s="1">
        <v>2.0</v>
      </c>
      <c r="C5" s="1">
        <v>717136.155</v>
      </c>
      <c r="D5" s="8">
        <v>717136.305</v>
      </c>
      <c r="E5" s="9">
        <f t="shared" si="1"/>
        <v>-0.15</v>
      </c>
      <c r="F5" s="9">
        <f t="shared" si="2"/>
        <v>0.02250000001</v>
      </c>
      <c r="G5" s="1">
        <v>1606298.58</v>
      </c>
      <c r="H5" s="8">
        <v>1606298.496</v>
      </c>
      <c r="I5" s="9">
        <f t="shared" si="3"/>
        <v>0.08400000003</v>
      </c>
      <c r="J5" s="9">
        <f t="shared" si="4"/>
        <v>0.007056000005</v>
      </c>
      <c r="K5" s="9">
        <f t="shared" si="5"/>
        <v>0.02955600001</v>
      </c>
    </row>
    <row r="6">
      <c r="A6" s="1" t="s">
        <v>15</v>
      </c>
      <c r="B6" s="1">
        <v>2.0</v>
      </c>
      <c r="C6" s="1">
        <v>717476.107</v>
      </c>
      <c r="D6" s="8">
        <v>717476.276</v>
      </c>
      <c r="E6" s="9">
        <f t="shared" si="1"/>
        <v>-0.169</v>
      </c>
      <c r="F6" s="9">
        <f t="shared" si="2"/>
        <v>0.028561</v>
      </c>
      <c r="G6" s="1">
        <v>1605722.962</v>
      </c>
      <c r="H6" s="8">
        <v>1605722.976</v>
      </c>
      <c r="I6" s="9">
        <f t="shared" si="3"/>
        <v>-0.01399999997</v>
      </c>
      <c r="J6" s="9">
        <f t="shared" si="4"/>
        <v>0.0001959999991</v>
      </c>
      <c r="K6" s="9">
        <f t="shared" si="5"/>
        <v>0.028757</v>
      </c>
    </row>
    <row r="7">
      <c r="J7" s="1" t="s">
        <v>41</v>
      </c>
      <c r="K7" s="9">
        <f>SUM(K2:K6)</f>
        <v>0.127947</v>
      </c>
    </row>
    <row r="8">
      <c r="J8" s="1" t="s">
        <v>42</v>
      </c>
      <c r="K8" s="9">
        <f>K7/COUNT(K2:K6)</f>
        <v>0.0255894</v>
      </c>
    </row>
    <row r="9">
      <c r="J9" s="1" t="s">
        <v>43</v>
      </c>
      <c r="K9" s="9">
        <f>SQRT(K8)</f>
        <v>0.1599668716</v>
      </c>
    </row>
    <row r="10">
      <c r="J10" s="1" t="s">
        <v>44</v>
      </c>
      <c r="K10" s="9">
        <f>K9 * 1.7308</f>
        <v>0.2768706613</v>
      </c>
    </row>
    <row r="15">
      <c r="A15" s="1"/>
      <c r="B15" s="1"/>
      <c r="C15" s="8"/>
      <c r="D15" s="8"/>
      <c r="E15" s="9"/>
      <c r="F15" s="9"/>
      <c r="G15" s="8"/>
      <c r="H15" s="8"/>
      <c r="I15" s="9"/>
      <c r="J15" s="9"/>
      <c r="K15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11</v>
      </c>
      <c r="B2" s="1">
        <v>1.0</v>
      </c>
      <c r="C2" s="7">
        <v>717389.866</v>
      </c>
      <c r="D2" s="8">
        <v>717389.87</v>
      </c>
      <c r="E2" s="9">
        <f t="shared" ref="E2:E4" si="1">C2-D2</f>
        <v>-0.003999999957</v>
      </c>
      <c r="F2" s="9">
        <f t="shared" ref="F2:F4" si="2">E2^2</f>
        <v>0.00001599999966</v>
      </c>
      <c r="G2" s="7">
        <v>1605865.325</v>
      </c>
      <c r="H2" s="10">
        <v>1605865.322</v>
      </c>
      <c r="I2" s="9">
        <f t="shared" ref="I2:I4" si="3">G2-H2</f>
        <v>0.003000000026</v>
      </c>
      <c r="J2" s="9">
        <f t="shared" ref="J2:J4" si="4">I2^2</f>
        <v>0.000009000000156</v>
      </c>
      <c r="K2" s="9">
        <f t="shared" ref="K2:K4" si="5">F2+J2</f>
        <v>0.00002499999981</v>
      </c>
    </row>
    <row r="3">
      <c r="A3" s="1" t="s">
        <v>12</v>
      </c>
      <c r="B3" s="1">
        <v>1.0</v>
      </c>
      <c r="C3" s="7">
        <v>717231.343</v>
      </c>
      <c r="D3" s="8">
        <v>717231.352</v>
      </c>
      <c r="E3" s="9">
        <f t="shared" si="1"/>
        <v>-0.008999999962</v>
      </c>
      <c r="F3" s="9">
        <f t="shared" si="2"/>
        <v>0.00008099999931</v>
      </c>
      <c r="G3" s="7">
        <v>1606162.925</v>
      </c>
      <c r="H3" s="10">
        <v>1606163.019</v>
      </c>
      <c r="I3" s="9">
        <f t="shared" si="3"/>
        <v>-0.09400000004</v>
      </c>
      <c r="J3" s="9">
        <f t="shared" si="4"/>
        <v>0.008836000008</v>
      </c>
      <c r="K3" s="9">
        <f t="shared" si="5"/>
        <v>0.008917000007</v>
      </c>
    </row>
    <row r="4">
      <c r="A4" s="1" t="s">
        <v>13</v>
      </c>
      <c r="B4" s="1">
        <v>1.0</v>
      </c>
      <c r="C4" s="3">
        <v>717136.321</v>
      </c>
      <c r="D4" s="8">
        <v>717136.305</v>
      </c>
      <c r="E4" s="9">
        <f t="shared" si="1"/>
        <v>0.01599999995</v>
      </c>
      <c r="F4" s="9">
        <f t="shared" si="2"/>
        <v>0.0002559999982</v>
      </c>
      <c r="G4" s="3">
        <v>1606298.477</v>
      </c>
      <c r="H4" s="8">
        <v>1606298.496</v>
      </c>
      <c r="I4" s="9">
        <f t="shared" si="3"/>
        <v>-0.01900000009</v>
      </c>
      <c r="J4" s="9">
        <f t="shared" si="4"/>
        <v>0.0003610000033</v>
      </c>
      <c r="K4" s="9">
        <f t="shared" si="5"/>
        <v>0.0006170000016</v>
      </c>
    </row>
    <row r="5">
      <c r="J5" s="1" t="s">
        <v>41</v>
      </c>
      <c r="K5" s="9">
        <f>SUM(K2:K4)</f>
        <v>0.009559000008</v>
      </c>
    </row>
    <row r="6">
      <c r="J6" s="1" t="s">
        <v>42</v>
      </c>
      <c r="K6" s="9">
        <f>K5/COUNT(K2:K4)</f>
        <v>0.003186333336</v>
      </c>
    </row>
    <row r="7">
      <c r="J7" s="1" t="s">
        <v>43</v>
      </c>
      <c r="K7" s="9">
        <f>SQRT(K6)</f>
        <v>0.05644761586</v>
      </c>
    </row>
    <row r="8">
      <c r="J8" s="1" t="s">
        <v>44</v>
      </c>
      <c r="K8" s="9">
        <f>K7 * 1.7308</f>
        <v>0.09769953353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11</v>
      </c>
      <c r="B2" s="1">
        <v>1.0</v>
      </c>
      <c r="C2" s="7">
        <v>3.235</v>
      </c>
      <c r="D2" s="10">
        <v>3.341</v>
      </c>
      <c r="E2" s="9">
        <f t="shared" ref="E2:E32" si="1">C2-D2</f>
        <v>-0.106</v>
      </c>
      <c r="F2" s="9">
        <f t="shared" ref="F2:F32" si="2">E2^2</f>
        <v>0.011236</v>
      </c>
    </row>
    <row r="3">
      <c r="A3" s="1" t="s">
        <v>12</v>
      </c>
      <c r="B3" s="1">
        <v>1.0</v>
      </c>
      <c r="C3" s="7">
        <v>-0.813</v>
      </c>
      <c r="D3" s="8">
        <v>-0.663</v>
      </c>
      <c r="E3" s="9">
        <f t="shared" si="1"/>
        <v>-0.15</v>
      </c>
      <c r="F3" s="9">
        <f t="shared" si="2"/>
        <v>0.0225</v>
      </c>
    </row>
    <row r="4">
      <c r="A4" s="1" t="s">
        <v>13</v>
      </c>
      <c r="B4" s="1">
        <v>1.0</v>
      </c>
      <c r="C4" s="7">
        <v>0.298</v>
      </c>
      <c r="D4" s="10">
        <v>0.421</v>
      </c>
      <c r="E4" s="9">
        <f t="shared" si="1"/>
        <v>-0.123</v>
      </c>
      <c r="F4" s="9">
        <f t="shared" si="2"/>
        <v>0.015129</v>
      </c>
    </row>
    <row r="5">
      <c r="A5" s="1" t="s">
        <v>11</v>
      </c>
      <c r="B5" s="1">
        <v>2.0</v>
      </c>
      <c r="C5" s="1">
        <v>3.154</v>
      </c>
      <c r="D5" s="10">
        <v>3.341</v>
      </c>
      <c r="E5" s="9">
        <f t="shared" si="1"/>
        <v>-0.187</v>
      </c>
      <c r="F5" s="9">
        <f t="shared" si="2"/>
        <v>0.034969</v>
      </c>
    </row>
    <row r="6">
      <c r="A6" s="1" t="s">
        <v>14</v>
      </c>
      <c r="B6" s="1">
        <v>2.0</v>
      </c>
      <c r="C6" s="1">
        <v>0.941</v>
      </c>
      <c r="D6" s="8">
        <v>1.051</v>
      </c>
      <c r="E6" s="9">
        <f t="shared" si="1"/>
        <v>-0.11</v>
      </c>
      <c r="F6" s="9">
        <f t="shared" si="2"/>
        <v>0.0121</v>
      </c>
    </row>
    <row r="7">
      <c r="A7" s="1" t="s">
        <v>12</v>
      </c>
      <c r="B7" s="1">
        <v>2.0</v>
      </c>
      <c r="C7" s="1">
        <v>-0.809</v>
      </c>
      <c r="D7" s="8">
        <v>-0.663</v>
      </c>
      <c r="E7" s="9">
        <f t="shared" si="1"/>
        <v>-0.146</v>
      </c>
      <c r="F7" s="9">
        <f t="shared" si="2"/>
        <v>0.021316</v>
      </c>
    </row>
    <row r="8">
      <c r="A8" s="1" t="s">
        <v>13</v>
      </c>
      <c r="B8" s="1">
        <v>2.0</v>
      </c>
      <c r="C8" s="1">
        <v>0.27</v>
      </c>
      <c r="D8" s="8">
        <v>0.421</v>
      </c>
      <c r="E8" s="9">
        <f t="shared" si="1"/>
        <v>-0.151</v>
      </c>
      <c r="F8" s="9">
        <f t="shared" si="2"/>
        <v>0.022801</v>
      </c>
    </row>
    <row r="9">
      <c r="A9" s="1" t="s">
        <v>15</v>
      </c>
      <c r="B9" s="1">
        <v>2.0</v>
      </c>
      <c r="C9" s="1">
        <v>2.56</v>
      </c>
      <c r="D9" s="8">
        <v>2.762</v>
      </c>
      <c r="E9" s="9">
        <f t="shared" si="1"/>
        <v>-0.202</v>
      </c>
      <c r="F9" s="9">
        <f t="shared" si="2"/>
        <v>0.040804</v>
      </c>
    </row>
    <row r="10">
      <c r="A10" s="1" t="s">
        <v>14</v>
      </c>
      <c r="B10" s="1">
        <v>3.0</v>
      </c>
      <c r="C10" s="1">
        <v>0.913</v>
      </c>
      <c r="D10" s="8">
        <v>1.051</v>
      </c>
      <c r="E10" s="9">
        <f t="shared" si="1"/>
        <v>-0.138</v>
      </c>
      <c r="F10" s="9">
        <f t="shared" si="2"/>
        <v>0.019044</v>
      </c>
    </row>
    <row r="11">
      <c r="A11" s="1" t="s">
        <v>16</v>
      </c>
      <c r="B11" s="1">
        <v>4.0</v>
      </c>
      <c r="C11" s="1">
        <v>4.462</v>
      </c>
      <c r="D11" s="8">
        <v>4.58</v>
      </c>
      <c r="E11" s="9">
        <f t="shared" si="1"/>
        <v>-0.118</v>
      </c>
      <c r="F11" s="9">
        <f t="shared" si="2"/>
        <v>0.013924</v>
      </c>
    </row>
    <row r="12">
      <c r="A12" s="1" t="s">
        <v>17</v>
      </c>
      <c r="B12" s="1">
        <v>4.0</v>
      </c>
      <c r="C12" s="1">
        <v>1.848</v>
      </c>
      <c r="D12" s="8">
        <v>1.986</v>
      </c>
      <c r="E12" s="9">
        <f t="shared" si="1"/>
        <v>-0.138</v>
      </c>
      <c r="F12" s="9">
        <f t="shared" si="2"/>
        <v>0.019044</v>
      </c>
    </row>
    <row r="13">
      <c r="A13" s="1" t="s">
        <v>18</v>
      </c>
      <c r="B13" s="1">
        <v>4.0</v>
      </c>
      <c r="C13" s="1">
        <v>2.094</v>
      </c>
      <c r="D13" s="8">
        <v>2.171</v>
      </c>
      <c r="E13" s="9">
        <f t="shared" si="1"/>
        <v>-0.077</v>
      </c>
      <c r="F13" s="9">
        <f t="shared" si="2"/>
        <v>0.005929</v>
      </c>
    </row>
    <row r="14">
      <c r="A14" s="1" t="s">
        <v>19</v>
      </c>
      <c r="B14" s="1">
        <v>4.0</v>
      </c>
      <c r="C14" s="1">
        <v>3.518</v>
      </c>
      <c r="D14" s="8">
        <v>3.646</v>
      </c>
      <c r="E14" s="9">
        <f t="shared" si="1"/>
        <v>-0.128</v>
      </c>
      <c r="F14" s="9">
        <f t="shared" si="2"/>
        <v>0.016384</v>
      </c>
    </row>
    <row r="15">
      <c r="A15" s="1" t="s">
        <v>20</v>
      </c>
      <c r="B15" s="1">
        <v>4.0</v>
      </c>
      <c r="C15" s="1">
        <v>4.416</v>
      </c>
      <c r="D15" s="8">
        <v>4.501</v>
      </c>
      <c r="E15" s="9">
        <f t="shared" si="1"/>
        <v>-0.085</v>
      </c>
      <c r="F15" s="9">
        <f t="shared" si="2"/>
        <v>0.007225</v>
      </c>
    </row>
    <row r="16">
      <c r="A16" s="1" t="s">
        <v>16</v>
      </c>
      <c r="B16" s="1">
        <v>5.0</v>
      </c>
      <c r="C16" s="1">
        <v>4.417</v>
      </c>
      <c r="D16" s="8">
        <v>4.58</v>
      </c>
      <c r="E16" s="9">
        <f t="shared" si="1"/>
        <v>-0.163</v>
      </c>
      <c r="F16" s="9">
        <f t="shared" si="2"/>
        <v>0.026569</v>
      </c>
    </row>
    <row r="17">
      <c r="A17" s="1" t="s">
        <v>17</v>
      </c>
      <c r="B17" s="1">
        <v>5.0</v>
      </c>
      <c r="C17" s="1">
        <v>1.986</v>
      </c>
      <c r="D17" s="8">
        <v>1.986</v>
      </c>
      <c r="E17" s="9">
        <f t="shared" si="1"/>
        <v>0</v>
      </c>
      <c r="F17" s="9">
        <f t="shared" si="2"/>
        <v>0</v>
      </c>
    </row>
    <row r="18">
      <c r="A18" s="1" t="s">
        <v>21</v>
      </c>
      <c r="B18" s="1">
        <v>5.0</v>
      </c>
      <c r="C18" s="3">
        <v>0.522</v>
      </c>
      <c r="D18" s="8">
        <v>0.638</v>
      </c>
      <c r="E18" s="9">
        <f t="shared" si="1"/>
        <v>-0.116</v>
      </c>
      <c r="F18" s="9">
        <f t="shared" si="2"/>
        <v>0.013456</v>
      </c>
    </row>
    <row r="19">
      <c r="A19" s="1" t="s">
        <v>18</v>
      </c>
      <c r="B19" s="1">
        <v>5.0</v>
      </c>
      <c r="C19" s="3">
        <v>2.171</v>
      </c>
      <c r="D19" s="8">
        <v>2.171</v>
      </c>
      <c r="E19" s="9">
        <f t="shared" si="1"/>
        <v>0</v>
      </c>
      <c r="F19" s="9">
        <f t="shared" si="2"/>
        <v>0</v>
      </c>
    </row>
    <row r="20">
      <c r="A20" s="1" t="s">
        <v>19</v>
      </c>
      <c r="B20" s="1">
        <v>5.0</v>
      </c>
      <c r="C20" s="3">
        <v>3.473</v>
      </c>
      <c r="D20" s="8">
        <v>3.646</v>
      </c>
      <c r="E20" s="9">
        <f t="shared" si="1"/>
        <v>-0.173</v>
      </c>
      <c r="F20" s="9">
        <f t="shared" si="2"/>
        <v>0.029929</v>
      </c>
    </row>
    <row r="21">
      <c r="A21" s="1" t="s">
        <v>20</v>
      </c>
      <c r="B21" s="1">
        <v>5.0</v>
      </c>
      <c r="C21" s="1">
        <v>4.366</v>
      </c>
      <c r="D21" s="8">
        <v>4.501</v>
      </c>
      <c r="E21" s="9">
        <f t="shared" si="1"/>
        <v>-0.135</v>
      </c>
      <c r="F21" s="9">
        <f t="shared" si="2"/>
        <v>0.018225</v>
      </c>
    </row>
    <row r="22">
      <c r="A22" s="1" t="s">
        <v>21</v>
      </c>
      <c r="B22" s="1">
        <v>6.0</v>
      </c>
      <c r="C22" s="4">
        <v>0.418</v>
      </c>
      <c r="D22" s="8">
        <v>0.638</v>
      </c>
      <c r="E22" s="9">
        <f t="shared" si="1"/>
        <v>-0.22</v>
      </c>
      <c r="F22" s="9">
        <f t="shared" si="2"/>
        <v>0.0484</v>
      </c>
    </row>
    <row r="23">
      <c r="A23" s="1" t="s">
        <v>21</v>
      </c>
      <c r="B23" s="1">
        <v>7.0</v>
      </c>
      <c r="C23" s="4">
        <v>0.457</v>
      </c>
      <c r="D23" s="8">
        <v>0.638</v>
      </c>
      <c r="E23" s="9">
        <f t="shared" si="1"/>
        <v>-0.181</v>
      </c>
      <c r="F23" s="9">
        <f t="shared" si="2"/>
        <v>0.032761</v>
      </c>
    </row>
    <row r="24">
      <c r="A24" s="1" t="s">
        <v>22</v>
      </c>
      <c r="B24" s="1">
        <v>8.0</v>
      </c>
      <c r="C24" s="4">
        <v>3.987</v>
      </c>
      <c r="D24" s="8">
        <v>4.177</v>
      </c>
      <c r="E24" s="9">
        <f t="shared" si="1"/>
        <v>-0.19</v>
      </c>
      <c r="F24" s="9">
        <f t="shared" si="2"/>
        <v>0.0361</v>
      </c>
    </row>
    <row r="25">
      <c r="A25" s="1" t="s">
        <v>23</v>
      </c>
      <c r="B25" s="1">
        <v>8.0</v>
      </c>
      <c r="C25" s="4">
        <v>6.575</v>
      </c>
      <c r="D25" s="8">
        <v>6.726</v>
      </c>
      <c r="E25" s="9">
        <f t="shared" si="1"/>
        <v>-0.151</v>
      </c>
      <c r="F25" s="9">
        <f t="shared" si="2"/>
        <v>0.022801</v>
      </c>
    </row>
    <row r="26">
      <c r="A26" s="1" t="s">
        <v>24</v>
      </c>
      <c r="B26" s="1">
        <v>8.0</v>
      </c>
      <c r="C26" s="4">
        <v>8.634</v>
      </c>
      <c r="D26" s="8">
        <v>8.789</v>
      </c>
      <c r="E26" s="9">
        <f t="shared" si="1"/>
        <v>-0.155</v>
      </c>
      <c r="F26" s="9">
        <f t="shared" si="2"/>
        <v>0.024025</v>
      </c>
    </row>
    <row r="27">
      <c r="A27" s="1" t="s">
        <v>25</v>
      </c>
      <c r="B27" s="1">
        <v>8.0</v>
      </c>
      <c r="C27" s="4">
        <v>4.987</v>
      </c>
      <c r="D27" s="8">
        <v>5.141</v>
      </c>
      <c r="E27" s="9">
        <f t="shared" si="1"/>
        <v>-0.154</v>
      </c>
      <c r="F27" s="9">
        <f t="shared" si="2"/>
        <v>0.023716</v>
      </c>
    </row>
    <row r="28">
      <c r="A28" s="1" t="s">
        <v>26</v>
      </c>
      <c r="B28" s="1">
        <v>10.0</v>
      </c>
      <c r="C28" s="4">
        <v>7.281</v>
      </c>
      <c r="D28" s="8">
        <v>7.392</v>
      </c>
      <c r="E28" s="9">
        <f t="shared" si="1"/>
        <v>-0.111</v>
      </c>
      <c r="F28" s="9">
        <f t="shared" si="2"/>
        <v>0.012321</v>
      </c>
    </row>
    <row r="29">
      <c r="A29" s="1" t="s">
        <v>27</v>
      </c>
      <c r="B29" s="1">
        <v>10.0</v>
      </c>
      <c r="C29" s="4">
        <v>3.597</v>
      </c>
      <c r="D29" s="8">
        <v>3.717</v>
      </c>
      <c r="E29" s="9">
        <f t="shared" si="1"/>
        <v>-0.12</v>
      </c>
      <c r="F29" s="9">
        <f t="shared" si="2"/>
        <v>0.0144</v>
      </c>
    </row>
    <row r="30">
      <c r="A30" s="1" t="s">
        <v>26</v>
      </c>
      <c r="B30" s="1">
        <v>11.0</v>
      </c>
      <c r="C30" s="4">
        <v>7.273</v>
      </c>
      <c r="D30" s="8">
        <v>7.392</v>
      </c>
      <c r="E30" s="9">
        <f t="shared" si="1"/>
        <v>-0.119</v>
      </c>
      <c r="F30" s="9">
        <f t="shared" si="2"/>
        <v>0.014161</v>
      </c>
    </row>
    <row r="31">
      <c r="A31" s="1" t="s">
        <v>27</v>
      </c>
      <c r="B31" s="1">
        <v>11.0</v>
      </c>
      <c r="C31" s="4">
        <v>3.589</v>
      </c>
      <c r="D31" s="8">
        <v>3.717</v>
      </c>
      <c r="E31" s="9">
        <f t="shared" si="1"/>
        <v>-0.128</v>
      </c>
      <c r="F31" s="9">
        <f t="shared" si="2"/>
        <v>0.016384</v>
      </c>
    </row>
    <row r="32">
      <c r="A32" s="1" t="s">
        <v>28</v>
      </c>
      <c r="B32" s="1">
        <v>11.0</v>
      </c>
      <c r="C32" s="4">
        <v>11.081</v>
      </c>
      <c r="D32" s="8">
        <v>11.184</v>
      </c>
      <c r="E32" s="9">
        <f t="shared" si="1"/>
        <v>-0.103</v>
      </c>
      <c r="F32" s="9">
        <f t="shared" si="2"/>
        <v>0.010609</v>
      </c>
    </row>
    <row r="33">
      <c r="E33" s="1" t="s">
        <v>41</v>
      </c>
      <c r="F33" s="9">
        <f>SUM(F2:F32)</f>
        <v>0.606262</v>
      </c>
    </row>
    <row r="34">
      <c r="E34" s="1" t="s">
        <v>42</v>
      </c>
      <c r="F34" s="9">
        <f>F33/COUNT(F2:F32)</f>
        <v>0.01955683871</v>
      </c>
    </row>
    <row r="35">
      <c r="E35" s="1" t="s">
        <v>43</v>
      </c>
      <c r="F35" s="9">
        <f>SQRT(F34)</f>
        <v>0.1398457676</v>
      </c>
    </row>
    <row r="36">
      <c r="E36" s="1" t="s">
        <v>44</v>
      </c>
      <c r="F36" s="9">
        <f>F35 * 1.96</f>
        <v>0.2740977045</v>
      </c>
    </row>
    <row r="39">
      <c r="A39" s="13" t="s">
        <v>45</v>
      </c>
    </row>
    <row r="40">
      <c r="A40" s="1" t="s">
        <v>29</v>
      </c>
      <c r="B40" s="1">
        <v>11.0</v>
      </c>
      <c r="C40" s="4">
        <v>5.325</v>
      </c>
      <c r="D40" s="8">
        <v>5.902</v>
      </c>
      <c r="E40" s="9" t="str">
        <f>#REF!-D40</f>
        <v>#REF!</v>
      </c>
      <c r="F40" s="9" t="str">
        <f>E40^2</f>
        <v>#REF!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26</v>
      </c>
      <c r="B2" s="1">
        <v>11.0</v>
      </c>
      <c r="C2" s="4">
        <v>7.273</v>
      </c>
      <c r="D2" s="8">
        <v>7.392</v>
      </c>
      <c r="E2" s="9">
        <f t="shared" ref="E2:E4" si="1">C2-D2</f>
        <v>-0.119</v>
      </c>
      <c r="F2" s="9">
        <f t="shared" ref="F2:F4" si="2">E2^2</f>
        <v>0.014161</v>
      </c>
    </row>
    <row r="3">
      <c r="A3" s="1" t="s">
        <v>27</v>
      </c>
      <c r="B3" s="1">
        <v>11.0</v>
      </c>
      <c r="C3" s="4">
        <v>3.589</v>
      </c>
      <c r="D3" s="8">
        <v>3.717</v>
      </c>
      <c r="E3" s="9">
        <f t="shared" si="1"/>
        <v>-0.128</v>
      </c>
      <c r="F3" s="9">
        <f t="shared" si="2"/>
        <v>0.016384</v>
      </c>
    </row>
    <row r="4">
      <c r="A4" s="1" t="s">
        <v>28</v>
      </c>
      <c r="B4" s="1">
        <v>11.0</v>
      </c>
      <c r="C4" s="4">
        <v>11.081</v>
      </c>
      <c r="D4" s="8">
        <v>11.184</v>
      </c>
      <c r="E4" s="9">
        <f t="shared" si="1"/>
        <v>-0.103</v>
      </c>
      <c r="F4" s="9">
        <f t="shared" si="2"/>
        <v>0.010609</v>
      </c>
    </row>
    <row r="5">
      <c r="E5" s="1" t="s">
        <v>41</v>
      </c>
      <c r="F5" s="9">
        <f>SUM(F2:F4)</f>
        <v>0.041154</v>
      </c>
    </row>
    <row r="6">
      <c r="E6" s="1" t="s">
        <v>42</v>
      </c>
      <c r="F6" s="9">
        <f>F5/COUNT(F2:F4)</f>
        <v>0.013718</v>
      </c>
    </row>
    <row r="7">
      <c r="E7" s="1" t="s">
        <v>43</v>
      </c>
      <c r="F7" s="9">
        <f>SQRT(F6)</f>
        <v>0.1171238661</v>
      </c>
    </row>
    <row r="8">
      <c r="E8" s="1" t="s">
        <v>44</v>
      </c>
      <c r="F8" s="9">
        <f>F7 * 1.96</f>
        <v>0.2295627775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26</v>
      </c>
      <c r="B2" s="1">
        <v>10.0</v>
      </c>
      <c r="C2" s="4">
        <v>7.281</v>
      </c>
      <c r="D2" s="8">
        <v>7.392</v>
      </c>
      <c r="E2" s="9">
        <f t="shared" ref="E2:E3" si="1">C2-D2</f>
        <v>-0.111</v>
      </c>
      <c r="F2" s="9">
        <f t="shared" ref="F2:F3" si="2">E2^2</f>
        <v>0.012321</v>
      </c>
    </row>
    <row r="3">
      <c r="A3" s="1" t="s">
        <v>27</v>
      </c>
      <c r="B3" s="1">
        <v>10.0</v>
      </c>
      <c r="C3" s="4">
        <v>3.597</v>
      </c>
      <c r="D3" s="8">
        <v>3.717</v>
      </c>
      <c r="E3" s="9">
        <f t="shared" si="1"/>
        <v>-0.12</v>
      </c>
      <c r="F3" s="9">
        <f t="shared" si="2"/>
        <v>0.0144</v>
      </c>
    </row>
    <row r="4">
      <c r="E4" s="1" t="s">
        <v>41</v>
      </c>
      <c r="F4" s="9">
        <f>SUM(F2:F3)</f>
        <v>0.026721</v>
      </c>
    </row>
    <row r="5">
      <c r="E5" s="1" t="s">
        <v>42</v>
      </c>
      <c r="F5" s="9">
        <f>F4/COUNT(F2:F3)</f>
        <v>0.0133605</v>
      </c>
    </row>
    <row r="6">
      <c r="E6" s="1" t="s">
        <v>43</v>
      </c>
      <c r="F6" s="9">
        <f>SQRT(F5)</f>
        <v>0.1155876291</v>
      </c>
    </row>
    <row r="7">
      <c r="E7" s="1" t="s">
        <v>44</v>
      </c>
      <c r="F7" s="9">
        <f>F6 * 1.96</f>
        <v>0.226551753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22</v>
      </c>
      <c r="B2" s="1">
        <v>8.0</v>
      </c>
      <c r="C2" s="4">
        <v>3.987</v>
      </c>
      <c r="D2" s="8">
        <v>4.177</v>
      </c>
      <c r="E2" s="9">
        <f t="shared" ref="E2:E5" si="1">C2-D2</f>
        <v>-0.19</v>
      </c>
      <c r="F2" s="9">
        <f t="shared" ref="F2:F5" si="2">E2^2</f>
        <v>0.0361</v>
      </c>
    </row>
    <row r="3">
      <c r="A3" s="1" t="s">
        <v>23</v>
      </c>
      <c r="B3" s="1">
        <v>8.0</v>
      </c>
      <c r="C3" s="4">
        <v>6.575</v>
      </c>
      <c r="D3" s="8">
        <v>6.726</v>
      </c>
      <c r="E3" s="9">
        <f t="shared" si="1"/>
        <v>-0.151</v>
      </c>
      <c r="F3" s="9">
        <f t="shared" si="2"/>
        <v>0.022801</v>
      </c>
    </row>
    <row r="4">
      <c r="A4" s="1" t="s">
        <v>24</v>
      </c>
      <c r="B4" s="1">
        <v>8.0</v>
      </c>
      <c r="C4" s="4">
        <v>8.634</v>
      </c>
      <c r="D4" s="8">
        <v>8.789</v>
      </c>
      <c r="E4" s="9">
        <f t="shared" si="1"/>
        <v>-0.155</v>
      </c>
      <c r="F4" s="9">
        <f t="shared" si="2"/>
        <v>0.024025</v>
      </c>
    </row>
    <row r="5">
      <c r="A5" s="1" t="s">
        <v>25</v>
      </c>
      <c r="B5" s="1">
        <v>8.0</v>
      </c>
      <c r="C5" s="4">
        <v>4.987</v>
      </c>
      <c r="D5" s="8">
        <v>5.141</v>
      </c>
      <c r="E5" s="9">
        <f t="shared" si="1"/>
        <v>-0.154</v>
      </c>
      <c r="F5" s="9">
        <f t="shared" si="2"/>
        <v>0.023716</v>
      </c>
    </row>
    <row r="6">
      <c r="E6" s="1" t="s">
        <v>41</v>
      </c>
      <c r="F6" s="9">
        <f>SUM(F2:F5)</f>
        <v>0.106642</v>
      </c>
    </row>
    <row r="7">
      <c r="E7" s="1" t="s">
        <v>42</v>
      </c>
      <c r="F7" s="9">
        <f>F6/COUNT(F2:F5)</f>
        <v>0.0266605</v>
      </c>
    </row>
    <row r="8">
      <c r="E8" s="1" t="s">
        <v>43</v>
      </c>
      <c r="F8" s="9">
        <f>SQRT(F7)</f>
        <v>0.1632804336</v>
      </c>
    </row>
    <row r="9">
      <c r="E9" s="1" t="s">
        <v>44</v>
      </c>
      <c r="F9" s="9">
        <f>F8 * 1.96</f>
        <v>0.3200296499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21</v>
      </c>
      <c r="B2" s="1">
        <v>7.0</v>
      </c>
      <c r="C2" s="4">
        <v>0.457</v>
      </c>
      <c r="D2" s="8">
        <v>0.638</v>
      </c>
      <c r="E2" s="9">
        <f>C2-D2</f>
        <v>-0.181</v>
      </c>
      <c r="F2" s="9">
        <f>E2^2</f>
        <v>0.032761</v>
      </c>
    </row>
    <row r="3">
      <c r="E3" s="1" t="s">
        <v>41</v>
      </c>
      <c r="F3" s="9">
        <f>SUM(F2)</f>
        <v>0.032761</v>
      </c>
    </row>
    <row r="4">
      <c r="E4" s="1" t="s">
        <v>42</v>
      </c>
      <c r="F4" s="9">
        <f>F3/COUNT(F2)</f>
        <v>0.032761</v>
      </c>
    </row>
    <row r="5">
      <c r="E5" s="1" t="s">
        <v>43</v>
      </c>
      <c r="F5" s="9">
        <f>SQRT(F4)</f>
        <v>0.181</v>
      </c>
    </row>
    <row r="6">
      <c r="E6" s="1" t="s">
        <v>44</v>
      </c>
      <c r="F6" s="9">
        <f>F5 * 1.96</f>
        <v>0.35476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21</v>
      </c>
      <c r="B2" s="1">
        <v>6.0</v>
      </c>
      <c r="C2" s="4">
        <v>0.418</v>
      </c>
      <c r="D2" s="8">
        <v>0.638</v>
      </c>
      <c r="E2" s="9">
        <f>C2-D2</f>
        <v>-0.22</v>
      </c>
      <c r="F2" s="9">
        <f>E2^2</f>
        <v>0.0484</v>
      </c>
    </row>
    <row r="3">
      <c r="A3" s="13"/>
      <c r="B3" s="13"/>
      <c r="C3" s="15"/>
      <c r="D3" s="16"/>
      <c r="E3" s="17" t="s">
        <v>41</v>
      </c>
      <c r="F3" s="18">
        <f>SUM(F2)</f>
        <v>0.0484</v>
      </c>
    </row>
    <row r="4">
      <c r="A4" s="13"/>
      <c r="B4" s="13"/>
      <c r="C4" s="15"/>
      <c r="D4" s="19"/>
      <c r="E4" s="1" t="s">
        <v>42</v>
      </c>
      <c r="F4" s="9">
        <f>F3/COUNT(F2)</f>
        <v>0.0484</v>
      </c>
    </row>
    <row r="5">
      <c r="A5" s="13"/>
      <c r="B5" s="13"/>
      <c r="C5" s="13"/>
      <c r="D5" s="19"/>
      <c r="E5" s="1" t="s">
        <v>43</v>
      </c>
      <c r="F5" s="9">
        <f>SQRT(F4)</f>
        <v>0.22</v>
      </c>
    </row>
    <row r="6">
      <c r="A6" s="13"/>
      <c r="B6" s="13"/>
      <c r="C6" s="13"/>
      <c r="D6" s="16"/>
      <c r="E6" s="1" t="s">
        <v>44</v>
      </c>
      <c r="F6" s="9">
        <f>F5 * 1.96</f>
        <v>0.4312</v>
      </c>
    </row>
    <row r="7">
      <c r="A7" s="13"/>
      <c r="B7" s="13"/>
      <c r="C7" s="13"/>
      <c r="D7" s="16"/>
      <c r="E7" s="20"/>
      <c r="F7" s="20"/>
    </row>
    <row r="8">
      <c r="A8" s="13"/>
      <c r="B8" s="13"/>
      <c r="C8" s="13"/>
      <c r="D8" s="16"/>
      <c r="E8" s="20"/>
      <c r="F8" s="20"/>
    </row>
    <row r="9">
      <c r="A9" s="13"/>
      <c r="B9" s="13"/>
      <c r="C9" s="13"/>
      <c r="D9" s="16"/>
      <c r="E9" s="20"/>
      <c r="F9" s="20"/>
    </row>
    <row r="10">
      <c r="A10" s="13"/>
      <c r="B10" s="13"/>
      <c r="C10" s="13"/>
      <c r="D10" s="16"/>
      <c r="E10" s="20"/>
      <c r="F10" s="20"/>
    </row>
    <row r="11">
      <c r="A11" s="13"/>
      <c r="B11" s="13"/>
      <c r="C11" s="13"/>
      <c r="D11" s="16"/>
      <c r="E11" s="20"/>
      <c r="F11" s="20"/>
    </row>
    <row r="12">
      <c r="A12" s="13"/>
      <c r="B12" s="13"/>
      <c r="C12" s="13"/>
      <c r="D12" s="16"/>
      <c r="E12" s="20"/>
      <c r="F12" s="20"/>
    </row>
    <row r="13">
      <c r="A13" s="13"/>
      <c r="B13" s="13"/>
      <c r="C13" s="13"/>
      <c r="D13" s="16"/>
      <c r="E13" s="20"/>
      <c r="F13" s="20"/>
    </row>
    <row r="14">
      <c r="A14" s="13"/>
      <c r="B14" s="13"/>
      <c r="C14" s="13"/>
      <c r="D14" s="16"/>
      <c r="E14" s="20"/>
      <c r="F14" s="20"/>
    </row>
    <row r="15">
      <c r="A15" s="13"/>
      <c r="B15" s="13"/>
      <c r="C15" s="13"/>
      <c r="D15" s="16"/>
      <c r="E15" s="20"/>
      <c r="F15" s="20"/>
    </row>
    <row r="16">
      <c r="A16" s="13"/>
      <c r="B16" s="13"/>
      <c r="C16" s="13"/>
      <c r="D16" s="16"/>
      <c r="E16" s="20"/>
      <c r="F16" s="20"/>
    </row>
    <row r="17">
      <c r="A17" s="13"/>
      <c r="B17" s="13"/>
      <c r="C17" s="13"/>
      <c r="D17" s="16"/>
      <c r="E17" s="20"/>
      <c r="F17" s="20"/>
    </row>
    <row r="18">
      <c r="A18" s="13"/>
      <c r="B18" s="13"/>
      <c r="C18" s="12"/>
      <c r="D18" s="16"/>
      <c r="E18" s="20"/>
      <c r="F18" s="20"/>
    </row>
    <row r="19">
      <c r="A19" s="13"/>
      <c r="B19" s="13"/>
      <c r="C19" s="12"/>
      <c r="D19" s="16"/>
      <c r="E19" s="20"/>
      <c r="F19" s="20"/>
    </row>
    <row r="20">
      <c r="A20" s="13"/>
      <c r="B20" s="13"/>
      <c r="C20" s="12"/>
      <c r="D20" s="16"/>
      <c r="E20" s="20"/>
      <c r="F20" s="20"/>
    </row>
    <row r="21">
      <c r="A21" s="13"/>
      <c r="B21" s="13"/>
      <c r="C21" s="13"/>
      <c r="D21" s="16"/>
      <c r="E21" s="20"/>
      <c r="F21" s="20"/>
    </row>
    <row r="23">
      <c r="A23" s="13"/>
      <c r="B23" s="13"/>
      <c r="C23" s="21"/>
      <c r="D23" s="16"/>
      <c r="E23" s="20"/>
      <c r="F23" s="20"/>
    </row>
    <row r="24">
      <c r="A24" s="13"/>
      <c r="B24" s="13"/>
      <c r="C24" s="21"/>
      <c r="D24" s="16"/>
      <c r="E24" s="20"/>
      <c r="F24" s="20"/>
    </row>
    <row r="25">
      <c r="A25" s="13"/>
      <c r="B25" s="13"/>
      <c r="C25" s="21"/>
      <c r="D25" s="16"/>
      <c r="E25" s="20"/>
      <c r="F25" s="20"/>
    </row>
    <row r="26">
      <c r="A26" s="13"/>
      <c r="B26" s="13"/>
      <c r="C26" s="21"/>
      <c r="D26" s="16"/>
      <c r="E26" s="20"/>
      <c r="F26" s="20"/>
    </row>
    <row r="27">
      <c r="A27" s="13"/>
      <c r="B27" s="13"/>
      <c r="C27" s="21"/>
      <c r="D27" s="16"/>
      <c r="E27" s="20"/>
      <c r="F27" s="20"/>
    </row>
    <row r="28">
      <c r="A28" s="13"/>
      <c r="B28" s="13"/>
      <c r="C28" s="21"/>
      <c r="D28" s="16"/>
      <c r="E28" s="20"/>
      <c r="F28" s="20"/>
    </row>
    <row r="29">
      <c r="A29" s="13"/>
      <c r="B29" s="13"/>
      <c r="C29" s="21"/>
      <c r="D29" s="16"/>
      <c r="E29" s="20"/>
      <c r="F29" s="20"/>
    </row>
    <row r="30">
      <c r="A30" s="13"/>
      <c r="B30" s="13"/>
      <c r="C30" s="21"/>
      <c r="D30" s="16"/>
      <c r="E30" s="20"/>
      <c r="F30" s="20"/>
    </row>
    <row r="31">
      <c r="A31" s="13"/>
      <c r="B31" s="13"/>
      <c r="C31" s="21"/>
      <c r="D31" s="16"/>
      <c r="E31" s="20"/>
      <c r="F31" s="20"/>
    </row>
    <row r="32">
      <c r="A32" s="13"/>
      <c r="B32" s="13"/>
      <c r="C32" s="21"/>
      <c r="D32" s="16"/>
      <c r="E32" s="20"/>
      <c r="F32" s="20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16</v>
      </c>
      <c r="B2" s="1">
        <v>5.0</v>
      </c>
      <c r="C2" s="1">
        <v>4.417</v>
      </c>
      <c r="D2" s="8">
        <v>4.58</v>
      </c>
      <c r="E2" s="9">
        <f t="shared" ref="E2:E7" si="1">C2-D2</f>
        <v>-0.163</v>
      </c>
      <c r="F2" s="9">
        <f t="shared" ref="F2:F7" si="2">E2^2</f>
        <v>0.026569</v>
      </c>
    </row>
    <row r="3">
      <c r="A3" s="1" t="s">
        <v>17</v>
      </c>
      <c r="B3" s="1">
        <v>5.0</v>
      </c>
      <c r="C3" s="1">
        <v>1.986</v>
      </c>
      <c r="D3" s="8">
        <v>1.986</v>
      </c>
      <c r="E3" s="9">
        <f t="shared" si="1"/>
        <v>0</v>
      </c>
      <c r="F3" s="9">
        <f t="shared" si="2"/>
        <v>0</v>
      </c>
    </row>
    <row r="4">
      <c r="A4" s="1" t="s">
        <v>21</v>
      </c>
      <c r="B4" s="1">
        <v>5.0</v>
      </c>
      <c r="C4" s="3">
        <v>0.522</v>
      </c>
      <c r="D4" s="8">
        <v>0.638</v>
      </c>
      <c r="E4" s="9">
        <f t="shared" si="1"/>
        <v>-0.116</v>
      </c>
      <c r="F4" s="9">
        <f t="shared" si="2"/>
        <v>0.013456</v>
      </c>
    </row>
    <row r="5">
      <c r="A5" s="1" t="s">
        <v>18</v>
      </c>
      <c r="B5" s="1">
        <v>5.0</v>
      </c>
      <c r="C5" s="3">
        <v>2.171</v>
      </c>
      <c r="D5" s="8">
        <v>2.171</v>
      </c>
      <c r="E5" s="9">
        <f t="shared" si="1"/>
        <v>0</v>
      </c>
      <c r="F5" s="9">
        <f t="shared" si="2"/>
        <v>0</v>
      </c>
    </row>
    <row r="6">
      <c r="A6" s="1" t="s">
        <v>19</v>
      </c>
      <c r="B6" s="1">
        <v>5.0</v>
      </c>
      <c r="C6" s="3">
        <v>3.473</v>
      </c>
      <c r="D6" s="8">
        <v>3.646</v>
      </c>
      <c r="E6" s="9">
        <f t="shared" si="1"/>
        <v>-0.173</v>
      </c>
      <c r="F6" s="9">
        <f t="shared" si="2"/>
        <v>0.029929</v>
      </c>
    </row>
    <row r="7">
      <c r="A7" s="1" t="s">
        <v>20</v>
      </c>
      <c r="B7" s="1">
        <v>5.0</v>
      </c>
      <c r="C7" s="1">
        <v>4.366</v>
      </c>
      <c r="D7" s="8">
        <v>4.501</v>
      </c>
      <c r="E7" s="9">
        <f t="shared" si="1"/>
        <v>-0.135</v>
      </c>
      <c r="F7" s="9">
        <f t="shared" si="2"/>
        <v>0.018225</v>
      </c>
    </row>
    <row r="8">
      <c r="E8" s="1" t="s">
        <v>41</v>
      </c>
      <c r="F8" s="9">
        <f>SUM(F2:F7)</f>
        <v>0.088179</v>
      </c>
    </row>
    <row r="9">
      <c r="E9" s="1" t="s">
        <v>42</v>
      </c>
      <c r="F9" s="9">
        <f>F8/COUNT(F2:F7)</f>
        <v>0.0146965</v>
      </c>
    </row>
    <row r="10">
      <c r="E10" s="1" t="s">
        <v>43</v>
      </c>
      <c r="F10" s="9">
        <f>SQRT(F9)</f>
        <v>0.1212291219</v>
      </c>
    </row>
    <row r="11">
      <c r="E11" s="1" t="s">
        <v>44</v>
      </c>
      <c r="F11" s="9">
        <f>F10 * 1.96</f>
        <v>0.237609079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>
      <c r="A2" s="1" t="s">
        <v>11</v>
      </c>
      <c r="B2" s="1">
        <v>1.0</v>
      </c>
      <c r="C2" s="7">
        <v>717389.866</v>
      </c>
      <c r="D2" s="8">
        <v>717389.87</v>
      </c>
      <c r="E2" s="9">
        <f t="shared" ref="E2:E32" si="1">C2-D2</f>
        <v>-0.003999999957</v>
      </c>
      <c r="F2" s="9">
        <f t="shared" ref="F2:F32" si="2">E2^2</f>
        <v>0.00001599999966</v>
      </c>
      <c r="G2" s="7">
        <v>1605865.325</v>
      </c>
      <c r="H2" s="10">
        <v>1605865.322</v>
      </c>
      <c r="I2" s="9">
        <f t="shared" ref="I2:I32" si="3">G2-H2</f>
        <v>0.003000000026</v>
      </c>
      <c r="J2" s="9">
        <f t="shared" ref="J2:J32" si="4">I2^2</f>
        <v>0.000009000000156</v>
      </c>
      <c r="K2" s="9">
        <f t="shared" ref="K2:K32" si="5">F2+J2</f>
        <v>0.00002499999981</v>
      </c>
    </row>
    <row r="3">
      <c r="A3" s="1" t="s">
        <v>12</v>
      </c>
      <c r="B3" s="1">
        <v>1.0</v>
      </c>
      <c r="C3" s="7">
        <v>717231.343</v>
      </c>
      <c r="D3" s="8">
        <v>717231.352</v>
      </c>
      <c r="E3" s="9">
        <f t="shared" si="1"/>
        <v>-0.008999999962</v>
      </c>
      <c r="F3" s="9">
        <f t="shared" si="2"/>
        <v>0.00008099999931</v>
      </c>
      <c r="G3" s="7">
        <v>1606162.925</v>
      </c>
      <c r="H3" s="10">
        <v>1606163.019</v>
      </c>
      <c r="I3" s="9">
        <f t="shared" si="3"/>
        <v>-0.09400000004</v>
      </c>
      <c r="J3" s="9">
        <f t="shared" si="4"/>
        <v>0.008836000008</v>
      </c>
      <c r="K3" s="9">
        <f t="shared" si="5"/>
        <v>0.008917000007</v>
      </c>
    </row>
    <row r="4">
      <c r="A4" s="1" t="s">
        <v>13</v>
      </c>
      <c r="B4" s="1">
        <v>1.0</v>
      </c>
      <c r="C4" s="3">
        <v>717136.321</v>
      </c>
      <c r="D4" s="8">
        <v>717136.305</v>
      </c>
      <c r="E4" s="9">
        <f t="shared" si="1"/>
        <v>0.01599999995</v>
      </c>
      <c r="F4" s="9">
        <f t="shared" si="2"/>
        <v>0.0002559999982</v>
      </c>
      <c r="G4" s="3">
        <v>1606298.477</v>
      </c>
      <c r="H4" s="8">
        <v>1606298.496</v>
      </c>
      <c r="I4" s="9">
        <f t="shared" si="3"/>
        <v>-0.01900000009</v>
      </c>
      <c r="J4" s="9">
        <f t="shared" si="4"/>
        <v>0.0003610000033</v>
      </c>
      <c r="K4" s="9">
        <f t="shared" si="5"/>
        <v>0.0006170000016</v>
      </c>
    </row>
    <row r="5">
      <c r="A5" s="1" t="s">
        <v>11</v>
      </c>
      <c r="B5" s="1">
        <v>2.0</v>
      </c>
      <c r="C5" s="1">
        <v>717389.687</v>
      </c>
      <c r="D5" s="8">
        <v>717389.87</v>
      </c>
      <c r="E5" s="9">
        <f t="shared" si="1"/>
        <v>-0.183</v>
      </c>
      <c r="F5" s="9">
        <f t="shared" si="2"/>
        <v>0.03348899999</v>
      </c>
      <c r="G5" s="1">
        <v>1605865.46</v>
      </c>
      <c r="H5" s="11">
        <v>1605865.322</v>
      </c>
      <c r="I5" s="9">
        <f t="shared" si="3"/>
        <v>0.138</v>
      </c>
      <c r="J5" s="9">
        <f t="shared" si="4"/>
        <v>0.01904400001</v>
      </c>
      <c r="K5" s="9">
        <f t="shared" si="5"/>
        <v>0.052533</v>
      </c>
    </row>
    <row r="6">
      <c r="A6" s="1" t="s">
        <v>14</v>
      </c>
      <c r="B6" s="1">
        <v>2.0</v>
      </c>
      <c r="C6" s="1">
        <v>717335.668</v>
      </c>
      <c r="D6" s="8">
        <v>717335.724</v>
      </c>
      <c r="E6" s="9">
        <f t="shared" si="1"/>
        <v>-0.0560000001</v>
      </c>
      <c r="F6" s="9">
        <f t="shared" si="2"/>
        <v>0.003136000011</v>
      </c>
      <c r="G6" s="1">
        <v>1606035.074</v>
      </c>
      <c r="H6" s="8">
        <v>1606035.136</v>
      </c>
      <c r="I6" s="9">
        <f t="shared" si="3"/>
        <v>-0.06199999992</v>
      </c>
      <c r="J6" s="9">
        <f t="shared" si="4"/>
        <v>0.00384399999</v>
      </c>
      <c r="K6" s="9">
        <f t="shared" si="5"/>
        <v>0.006980000001</v>
      </c>
    </row>
    <row r="7">
      <c r="A7" s="1" t="s">
        <v>12</v>
      </c>
      <c r="B7" s="1">
        <v>2.0</v>
      </c>
      <c r="C7" s="1">
        <v>717231.252</v>
      </c>
      <c r="D7" s="8">
        <v>717231.352</v>
      </c>
      <c r="E7" s="9">
        <f t="shared" si="1"/>
        <v>-0.09999999998</v>
      </c>
      <c r="F7" s="9">
        <f t="shared" si="2"/>
        <v>0.009999999995</v>
      </c>
      <c r="G7" s="1">
        <v>1606163.03</v>
      </c>
      <c r="H7" s="8">
        <v>1606163.019</v>
      </c>
      <c r="I7" s="9">
        <f t="shared" si="3"/>
        <v>0.01099999994</v>
      </c>
      <c r="J7" s="9">
        <f t="shared" si="4"/>
        <v>0.0001209999987</v>
      </c>
      <c r="K7" s="9">
        <f t="shared" si="5"/>
        <v>0.01012099999</v>
      </c>
    </row>
    <row r="8">
      <c r="A8" s="1" t="s">
        <v>13</v>
      </c>
      <c r="B8" s="1">
        <v>2.0</v>
      </c>
      <c r="C8" s="1">
        <v>717136.155</v>
      </c>
      <c r="D8" s="8">
        <v>717136.305</v>
      </c>
      <c r="E8" s="9">
        <f t="shared" si="1"/>
        <v>-0.15</v>
      </c>
      <c r="F8" s="9">
        <f t="shared" si="2"/>
        <v>0.02250000001</v>
      </c>
      <c r="G8" s="1">
        <v>1606298.58</v>
      </c>
      <c r="H8" s="8">
        <v>1606298.496</v>
      </c>
      <c r="I8" s="9">
        <f t="shared" si="3"/>
        <v>0.08400000003</v>
      </c>
      <c r="J8" s="9">
        <f t="shared" si="4"/>
        <v>0.007056000005</v>
      </c>
      <c r="K8" s="9">
        <f t="shared" si="5"/>
        <v>0.02955600001</v>
      </c>
    </row>
    <row r="9">
      <c r="A9" s="1" t="s">
        <v>15</v>
      </c>
      <c r="B9" s="1">
        <v>2.0</v>
      </c>
      <c r="C9" s="1">
        <v>717476.107</v>
      </c>
      <c r="D9" s="8">
        <v>717476.276</v>
      </c>
      <c r="E9" s="9">
        <f t="shared" si="1"/>
        <v>-0.169</v>
      </c>
      <c r="F9" s="9">
        <f t="shared" si="2"/>
        <v>0.028561</v>
      </c>
      <c r="G9" s="1">
        <v>1605722.962</v>
      </c>
      <c r="H9" s="8">
        <v>1605722.976</v>
      </c>
      <c r="I9" s="9">
        <f t="shared" si="3"/>
        <v>-0.01399999997</v>
      </c>
      <c r="J9" s="9">
        <f t="shared" si="4"/>
        <v>0.0001959999991</v>
      </c>
      <c r="K9" s="9">
        <f t="shared" si="5"/>
        <v>0.028757</v>
      </c>
    </row>
    <row r="10">
      <c r="A10" s="1" t="s">
        <v>14</v>
      </c>
      <c r="B10" s="1">
        <v>3.0</v>
      </c>
      <c r="C10" s="1">
        <v>717335.844</v>
      </c>
      <c r="D10" s="8">
        <v>717335.724</v>
      </c>
      <c r="E10" s="9">
        <f t="shared" si="1"/>
        <v>0.12</v>
      </c>
      <c r="F10" s="9">
        <f t="shared" si="2"/>
        <v>0.0144</v>
      </c>
      <c r="G10" s="1">
        <v>1606035.076</v>
      </c>
      <c r="H10" s="8">
        <v>1606035.136</v>
      </c>
      <c r="I10" s="9">
        <f t="shared" si="3"/>
        <v>-0.06000000006</v>
      </c>
      <c r="J10" s="9">
        <f t="shared" si="4"/>
        <v>0.003600000007</v>
      </c>
      <c r="K10" s="9">
        <f t="shared" si="5"/>
        <v>0.01800000001</v>
      </c>
    </row>
    <row r="11">
      <c r="A11" s="1" t="s">
        <v>16</v>
      </c>
      <c r="B11" s="1">
        <v>4.0</v>
      </c>
      <c r="C11" s="1">
        <v>717514.376</v>
      </c>
      <c r="D11" s="8">
        <v>717514.39</v>
      </c>
      <c r="E11" s="9">
        <f t="shared" si="1"/>
        <v>-0.01399999997</v>
      </c>
      <c r="F11" s="9">
        <f t="shared" si="2"/>
        <v>0.0001959999991</v>
      </c>
      <c r="G11" s="1">
        <v>1605963.97</v>
      </c>
      <c r="H11" s="8">
        <v>1605963.981</v>
      </c>
      <c r="I11" s="9">
        <f t="shared" si="3"/>
        <v>-0.01099999994</v>
      </c>
      <c r="J11" s="9">
        <f t="shared" si="4"/>
        <v>0.0001209999987</v>
      </c>
      <c r="K11" s="9">
        <f t="shared" si="5"/>
        <v>0.0003169999977</v>
      </c>
    </row>
    <row r="12">
      <c r="A12" s="1" t="s">
        <v>17</v>
      </c>
      <c r="B12" s="1">
        <v>4.0</v>
      </c>
      <c r="C12" s="1">
        <v>717458.504</v>
      </c>
      <c r="D12" s="8">
        <v>717458.675</v>
      </c>
      <c r="E12" s="9">
        <f t="shared" si="1"/>
        <v>-0.1710000001</v>
      </c>
      <c r="F12" s="9">
        <f t="shared" si="2"/>
        <v>0.02924100003</v>
      </c>
      <c r="G12" s="1">
        <v>1606085.684</v>
      </c>
      <c r="H12" s="8">
        <v>1606085.675</v>
      </c>
      <c r="I12" s="9">
        <f t="shared" si="3"/>
        <v>0.008999999845</v>
      </c>
      <c r="J12" s="9">
        <f t="shared" si="4"/>
        <v>0.00008099999722</v>
      </c>
      <c r="K12" s="9">
        <f t="shared" si="5"/>
        <v>0.02932200003</v>
      </c>
    </row>
    <row r="13">
      <c r="A13" s="1" t="s">
        <v>18</v>
      </c>
      <c r="B13" s="1">
        <v>4.0</v>
      </c>
      <c r="C13" s="1">
        <v>717298.724</v>
      </c>
      <c r="D13" s="8">
        <v>717298.736</v>
      </c>
      <c r="E13" s="9">
        <f t="shared" si="1"/>
        <v>-0.01199999999</v>
      </c>
      <c r="F13" s="9">
        <f t="shared" si="2"/>
        <v>0.0001439999997</v>
      </c>
      <c r="G13" s="1">
        <v>1606355.058</v>
      </c>
      <c r="H13" s="8">
        <v>1606355.043</v>
      </c>
      <c r="I13" s="9">
        <f t="shared" si="3"/>
        <v>0.0149999999</v>
      </c>
      <c r="J13" s="9">
        <f t="shared" si="4"/>
        <v>0.0002249999969</v>
      </c>
      <c r="K13" s="9">
        <f t="shared" si="5"/>
        <v>0.0003689999966</v>
      </c>
    </row>
    <row r="14">
      <c r="A14" s="1" t="s">
        <v>19</v>
      </c>
      <c r="B14" s="1">
        <v>4.0</v>
      </c>
      <c r="C14" s="1">
        <v>717599.818</v>
      </c>
      <c r="D14" s="8">
        <v>717599.831</v>
      </c>
      <c r="E14" s="9">
        <f t="shared" si="1"/>
        <v>-0.01300000004</v>
      </c>
      <c r="F14" s="9">
        <f t="shared" si="2"/>
        <v>0.0001690000009</v>
      </c>
      <c r="G14" s="1">
        <v>1605811.706</v>
      </c>
      <c r="H14" s="8">
        <v>1605811.713</v>
      </c>
      <c r="I14" s="9">
        <f t="shared" si="3"/>
        <v>-0.006999999983</v>
      </c>
      <c r="J14" s="9">
        <f t="shared" si="4"/>
        <v>0.00004899999977</v>
      </c>
      <c r="K14" s="9">
        <f t="shared" si="5"/>
        <v>0.0002180000007</v>
      </c>
    </row>
    <row r="15">
      <c r="A15" s="1" t="s">
        <v>20</v>
      </c>
      <c r="B15" s="1">
        <v>4.0</v>
      </c>
      <c r="C15" s="1">
        <v>717531.771</v>
      </c>
      <c r="D15" s="8">
        <v>717531.824</v>
      </c>
      <c r="E15" s="9">
        <f t="shared" si="1"/>
        <v>-0.05300000007</v>
      </c>
      <c r="F15" s="9">
        <f t="shared" si="2"/>
        <v>0.002809000008</v>
      </c>
      <c r="G15" s="1">
        <v>1605901.463</v>
      </c>
      <c r="H15" s="8">
        <v>1605901.416</v>
      </c>
      <c r="I15" s="9">
        <f t="shared" si="3"/>
        <v>0.04700000002</v>
      </c>
      <c r="J15" s="9">
        <f t="shared" si="4"/>
        <v>0.002209000002</v>
      </c>
      <c r="K15" s="9">
        <f t="shared" si="5"/>
        <v>0.00501800001</v>
      </c>
    </row>
    <row r="16">
      <c r="A16" s="1" t="s">
        <v>16</v>
      </c>
      <c r="B16" s="1">
        <v>5.0</v>
      </c>
      <c r="C16" s="1">
        <v>717514.491</v>
      </c>
      <c r="D16" s="8">
        <v>717514.39</v>
      </c>
      <c r="E16" s="9">
        <f t="shared" si="1"/>
        <v>0.101</v>
      </c>
      <c r="F16" s="9">
        <f t="shared" si="2"/>
        <v>0.010201</v>
      </c>
      <c r="G16" s="1">
        <v>1605963.892</v>
      </c>
      <c r="H16" s="8">
        <v>1605963.981</v>
      </c>
      <c r="I16" s="9">
        <f t="shared" si="3"/>
        <v>-0.08899999992</v>
      </c>
      <c r="J16" s="9">
        <f t="shared" si="4"/>
        <v>0.007920999986</v>
      </c>
      <c r="K16" s="9">
        <f t="shared" si="5"/>
        <v>0.01812199999</v>
      </c>
    </row>
    <row r="17">
      <c r="A17" s="1" t="s">
        <v>17</v>
      </c>
      <c r="B17" s="1">
        <v>5.0</v>
      </c>
      <c r="C17" s="1">
        <v>717458.675</v>
      </c>
      <c r="D17" s="8">
        <v>717458.675</v>
      </c>
      <c r="E17" s="9">
        <f t="shared" si="1"/>
        <v>0</v>
      </c>
      <c r="F17" s="9">
        <f t="shared" si="2"/>
        <v>0</v>
      </c>
      <c r="G17" s="1">
        <v>1606085.675</v>
      </c>
      <c r="H17" s="8">
        <v>1606085.675</v>
      </c>
      <c r="I17" s="9">
        <f t="shared" si="3"/>
        <v>0</v>
      </c>
      <c r="J17" s="9">
        <f t="shared" si="4"/>
        <v>0</v>
      </c>
      <c r="K17" s="9">
        <f t="shared" si="5"/>
        <v>0</v>
      </c>
    </row>
    <row r="18">
      <c r="A18" s="1" t="s">
        <v>21</v>
      </c>
      <c r="B18" s="1">
        <v>5.0</v>
      </c>
      <c r="C18" s="3">
        <v>717382.162</v>
      </c>
      <c r="D18" s="8">
        <v>717382.116</v>
      </c>
      <c r="E18" s="9">
        <f t="shared" si="1"/>
        <v>0.04599999997</v>
      </c>
      <c r="F18" s="9">
        <f t="shared" si="2"/>
        <v>0.002115999998</v>
      </c>
      <c r="G18" s="12">
        <v>1606245.179</v>
      </c>
      <c r="H18" s="8">
        <v>1606245.198</v>
      </c>
      <c r="I18" s="9">
        <f t="shared" si="3"/>
        <v>-0.01900000009</v>
      </c>
      <c r="J18" s="9">
        <f t="shared" si="4"/>
        <v>0.0003610000033</v>
      </c>
      <c r="K18" s="9">
        <f t="shared" si="5"/>
        <v>0.002477000001</v>
      </c>
    </row>
    <row r="19">
      <c r="A19" s="1" t="s">
        <v>18</v>
      </c>
      <c r="B19" s="1">
        <v>5.0</v>
      </c>
      <c r="C19" s="3">
        <v>717298.736</v>
      </c>
      <c r="D19" s="8">
        <v>717298.736</v>
      </c>
      <c r="E19" s="9">
        <f t="shared" si="1"/>
        <v>0</v>
      </c>
      <c r="F19" s="9">
        <f t="shared" si="2"/>
        <v>0</v>
      </c>
      <c r="G19" s="12">
        <v>1606355.043</v>
      </c>
      <c r="H19" s="8">
        <v>1606355.043</v>
      </c>
      <c r="I19" s="9">
        <f t="shared" si="3"/>
        <v>0</v>
      </c>
      <c r="J19" s="9">
        <f t="shared" si="4"/>
        <v>0</v>
      </c>
      <c r="K19" s="9">
        <f t="shared" si="5"/>
        <v>0</v>
      </c>
    </row>
    <row r="20">
      <c r="A20" s="1" t="s">
        <v>19</v>
      </c>
      <c r="B20" s="1">
        <v>5.0</v>
      </c>
      <c r="C20" s="3">
        <v>717599.97</v>
      </c>
      <c r="D20" s="8">
        <v>717599.831</v>
      </c>
      <c r="E20" s="9">
        <f t="shared" si="1"/>
        <v>0.139</v>
      </c>
      <c r="F20" s="9">
        <f t="shared" si="2"/>
        <v>0.01932099999</v>
      </c>
      <c r="G20" s="12">
        <v>1605811.674</v>
      </c>
      <c r="H20" s="8">
        <v>1605811.713</v>
      </c>
      <c r="I20" s="9">
        <f t="shared" si="3"/>
        <v>-0.03899999987</v>
      </c>
      <c r="J20" s="9">
        <f t="shared" si="4"/>
        <v>0.00152099999</v>
      </c>
      <c r="K20" s="9">
        <f t="shared" si="5"/>
        <v>0.02084199998</v>
      </c>
    </row>
    <row r="21">
      <c r="A21" s="1" t="s">
        <v>20</v>
      </c>
      <c r="B21" s="1">
        <v>5.0</v>
      </c>
      <c r="C21" s="1">
        <v>717531.929</v>
      </c>
      <c r="D21" s="8">
        <v>717531.824</v>
      </c>
      <c r="E21" s="9">
        <f t="shared" si="1"/>
        <v>0.105</v>
      </c>
      <c r="F21" s="9">
        <f t="shared" si="2"/>
        <v>0.011025</v>
      </c>
      <c r="G21" s="1">
        <v>1605901.41</v>
      </c>
      <c r="H21" s="8">
        <v>1605901.416</v>
      </c>
      <c r="I21" s="9">
        <f t="shared" si="3"/>
        <v>-0.006000000052</v>
      </c>
      <c r="J21" s="9">
        <f t="shared" si="4"/>
        <v>0.00003600000063</v>
      </c>
      <c r="K21" s="9">
        <f t="shared" si="5"/>
        <v>0.011061</v>
      </c>
    </row>
    <row r="22">
      <c r="A22" s="1" t="s">
        <v>21</v>
      </c>
      <c r="B22" s="1">
        <v>6.0</v>
      </c>
      <c r="C22" s="4">
        <v>717382.027</v>
      </c>
      <c r="D22" s="8">
        <v>717382.116</v>
      </c>
      <c r="E22" s="9">
        <f t="shared" si="1"/>
        <v>-0.08900000004</v>
      </c>
      <c r="F22" s="9">
        <f t="shared" si="2"/>
        <v>0.007921000006</v>
      </c>
      <c r="G22" s="4">
        <v>1606245.081</v>
      </c>
      <c r="H22" s="8">
        <v>1606245.198</v>
      </c>
      <c r="I22" s="9">
        <f t="shared" si="3"/>
        <v>-0.1170000001</v>
      </c>
      <c r="J22" s="9">
        <f t="shared" si="4"/>
        <v>0.01368900002</v>
      </c>
      <c r="K22" s="9">
        <f t="shared" si="5"/>
        <v>0.02161000003</v>
      </c>
    </row>
    <row r="23">
      <c r="A23" s="1" t="s">
        <v>21</v>
      </c>
      <c r="B23" s="1">
        <v>7.0</v>
      </c>
      <c r="C23" s="4">
        <v>717381.972</v>
      </c>
      <c r="D23" s="8">
        <v>717382.116</v>
      </c>
      <c r="E23" s="9">
        <f t="shared" si="1"/>
        <v>-0.1440000001</v>
      </c>
      <c r="F23" s="9">
        <f t="shared" si="2"/>
        <v>0.02073600003</v>
      </c>
      <c r="G23" s="4">
        <v>1606245.198</v>
      </c>
      <c r="H23" s="8">
        <v>1606245.198</v>
      </c>
      <c r="I23" s="9">
        <f t="shared" si="3"/>
        <v>0</v>
      </c>
      <c r="J23" s="9">
        <f t="shared" si="4"/>
        <v>0</v>
      </c>
      <c r="K23" s="9">
        <f t="shared" si="5"/>
        <v>0.02073600003</v>
      </c>
    </row>
    <row r="24">
      <c r="A24" s="1" t="s">
        <v>22</v>
      </c>
      <c r="B24" s="1">
        <v>8.0</v>
      </c>
      <c r="C24" s="4">
        <v>717477.822</v>
      </c>
      <c r="D24" s="8">
        <v>717477.921</v>
      </c>
      <c r="E24" s="9">
        <f t="shared" si="1"/>
        <v>-0.09899999993</v>
      </c>
      <c r="F24" s="9">
        <f t="shared" si="2"/>
        <v>0.009800999986</v>
      </c>
      <c r="G24" s="4">
        <v>1606299.152</v>
      </c>
      <c r="H24" s="8">
        <v>1606299.168</v>
      </c>
      <c r="I24" s="9">
        <f t="shared" si="3"/>
        <v>-0.01600000006</v>
      </c>
      <c r="J24" s="9">
        <f t="shared" si="4"/>
        <v>0.000256000002</v>
      </c>
      <c r="K24" s="9">
        <f t="shared" si="5"/>
        <v>0.01005699999</v>
      </c>
    </row>
    <row r="25">
      <c r="A25" s="1" t="s">
        <v>23</v>
      </c>
      <c r="B25" s="1">
        <v>8.0</v>
      </c>
      <c r="C25" s="4">
        <v>717757.791</v>
      </c>
      <c r="D25" s="8">
        <v>717757.886</v>
      </c>
      <c r="E25" s="9">
        <f t="shared" si="1"/>
        <v>-0.09500000009</v>
      </c>
      <c r="F25" s="9">
        <f t="shared" si="2"/>
        <v>0.009025000017</v>
      </c>
      <c r="G25" s="4">
        <v>1605878.444</v>
      </c>
      <c r="H25" s="8">
        <v>1605878.421</v>
      </c>
      <c r="I25" s="9">
        <f t="shared" si="3"/>
        <v>0.02299999981</v>
      </c>
      <c r="J25" s="9">
        <f t="shared" si="4"/>
        <v>0.0005289999913</v>
      </c>
      <c r="K25" s="9">
        <f t="shared" si="5"/>
        <v>0.009554000008</v>
      </c>
    </row>
    <row r="26">
      <c r="A26" s="1" t="s">
        <v>24</v>
      </c>
      <c r="B26" s="1">
        <v>8.0</v>
      </c>
      <c r="C26" s="4">
        <v>717677.561</v>
      </c>
      <c r="D26" s="8">
        <v>717677.676</v>
      </c>
      <c r="E26" s="9">
        <f t="shared" si="1"/>
        <v>-0.115</v>
      </c>
      <c r="F26" s="9">
        <f t="shared" si="2"/>
        <v>0.013225</v>
      </c>
      <c r="G26" s="4">
        <v>1606027.35</v>
      </c>
      <c r="H26" s="8">
        <v>1606027.335</v>
      </c>
      <c r="I26" s="9">
        <f t="shared" si="3"/>
        <v>0.01500000013</v>
      </c>
      <c r="J26" s="9">
        <f t="shared" si="4"/>
        <v>0.0002250000039</v>
      </c>
      <c r="K26" s="9">
        <f t="shared" si="5"/>
        <v>0.01345</v>
      </c>
    </row>
    <row r="27">
      <c r="A27" s="1" t="s">
        <v>25</v>
      </c>
      <c r="B27" s="1">
        <v>8.0</v>
      </c>
      <c r="C27" s="4">
        <v>717551.707</v>
      </c>
      <c r="D27" s="8">
        <v>717551.85</v>
      </c>
      <c r="E27" s="9">
        <f t="shared" si="1"/>
        <v>-0.1429999999</v>
      </c>
      <c r="F27" s="9">
        <f t="shared" si="2"/>
        <v>0.02044899998</v>
      </c>
      <c r="G27" s="4">
        <v>1606212.097</v>
      </c>
      <c r="H27" s="8">
        <v>1606212.081</v>
      </c>
      <c r="I27" s="9">
        <f t="shared" si="3"/>
        <v>0.01600000006</v>
      </c>
      <c r="J27" s="9">
        <f t="shared" si="4"/>
        <v>0.000256000002</v>
      </c>
      <c r="K27" s="9">
        <f t="shared" si="5"/>
        <v>0.02070499998</v>
      </c>
    </row>
    <row r="28">
      <c r="A28" s="1" t="s">
        <v>26</v>
      </c>
      <c r="B28" s="1">
        <v>10.0</v>
      </c>
      <c r="C28" s="4">
        <v>717708.163</v>
      </c>
      <c r="D28" s="8">
        <v>717708.133</v>
      </c>
      <c r="E28" s="9">
        <f t="shared" si="1"/>
        <v>0.02999999991</v>
      </c>
      <c r="F28" s="9">
        <f t="shared" si="2"/>
        <v>0.0008999999947</v>
      </c>
      <c r="G28" s="4">
        <v>1606241.931</v>
      </c>
      <c r="H28" s="8">
        <v>1606241.924</v>
      </c>
      <c r="I28" s="9">
        <f t="shared" si="3"/>
        <v>0.006999999983</v>
      </c>
      <c r="J28" s="9">
        <f t="shared" si="4"/>
        <v>0.00004899999977</v>
      </c>
      <c r="K28" s="9">
        <f t="shared" si="5"/>
        <v>0.0009489999945</v>
      </c>
    </row>
    <row r="29">
      <c r="A29" s="1" t="s">
        <v>27</v>
      </c>
      <c r="B29" s="1">
        <v>10.0</v>
      </c>
      <c r="C29" s="4">
        <v>717604.681</v>
      </c>
      <c r="D29" s="8">
        <v>717604.707</v>
      </c>
      <c r="E29" s="9">
        <f t="shared" si="1"/>
        <v>-0.02600000007</v>
      </c>
      <c r="F29" s="9">
        <f t="shared" si="2"/>
        <v>0.0006760000037</v>
      </c>
      <c r="G29" s="4">
        <v>1606381.562</v>
      </c>
      <c r="H29" s="8">
        <v>1606381.581</v>
      </c>
      <c r="I29" s="9">
        <f t="shared" si="3"/>
        <v>-0.01900000009</v>
      </c>
      <c r="J29" s="9">
        <f t="shared" si="4"/>
        <v>0.0003610000033</v>
      </c>
      <c r="K29" s="9">
        <f t="shared" si="5"/>
        <v>0.001037000007</v>
      </c>
    </row>
    <row r="30">
      <c r="A30" s="1" t="s">
        <v>26</v>
      </c>
      <c r="B30" s="1">
        <v>11.0</v>
      </c>
      <c r="C30" s="4">
        <v>717708.208</v>
      </c>
      <c r="D30" s="8">
        <v>717708.133</v>
      </c>
      <c r="E30" s="9">
        <f t="shared" si="1"/>
        <v>0.07499999995</v>
      </c>
      <c r="F30" s="9">
        <f t="shared" si="2"/>
        <v>0.005624999993</v>
      </c>
      <c r="G30" s="4">
        <v>1606241.945</v>
      </c>
      <c r="H30" s="8">
        <v>1606241.924</v>
      </c>
      <c r="I30" s="9">
        <f t="shared" si="3"/>
        <v>0.02099999995</v>
      </c>
      <c r="J30" s="9">
        <f t="shared" si="4"/>
        <v>0.0004409999979</v>
      </c>
      <c r="K30" s="9">
        <f t="shared" si="5"/>
        <v>0.006065999991</v>
      </c>
    </row>
    <row r="31">
      <c r="A31" s="1" t="s">
        <v>27</v>
      </c>
      <c r="B31" s="1">
        <v>11.0</v>
      </c>
      <c r="C31" s="4">
        <v>717604.773</v>
      </c>
      <c r="D31" s="8">
        <v>717604.707</v>
      </c>
      <c r="E31" s="9">
        <f t="shared" si="1"/>
        <v>0.06599999999</v>
      </c>
      <c r="F31" s="9">
        <f t="shared" si="2"/>
        <v>0.004355999999</v>
      </c>
      <c r="G31" s="4">
        <v>1606381.57</v>
      </c>
      <c r="H31" s="8">
        <v>1606381.581</v>
      </c>
      <c r="I31" s="9">
        <f t="shared" si="3"/>
        <v>-0.01099999994</v>
      </c>
      <c r="J31" s="9">
        <f t="shared" si="4"/>
        <v>0.0001209999987</v>
      </c>
      <c r="K31" s="9">
        <f t="shared" si="5"/>
        <v>0.004476999998</v>
      </c>
    </row>
    <row r="32">
      <c r="A32" s="1" t="s">
        <v>28</v>
      </c>
      <c r="B32" s="1">
        <v>11.0</v>
      </c>
      <c r="C32" s="4">
        <v>717803.287</v>
      </c>
      <c r="D32" s="8">
        <v>717803.261</v>
      </c>
      <c r="E32" s="9">
        <f t="shared" si="1"/>
        <v>0.02599999995</v>
      </c>
      <c r="F32" s="9">
        <f t="shared" si="2"/>
        <v>0.0006759999976</v>
      </c>
      <c r="G32" s="4">
        <v>1606124.086</v>
      </c>
      <c r="H32" s="8">
        <v>1606124.053</v>
      </c>
      <c r="I32" s="9">
        <f t="shared" si="3"/>
        <v>0.03299999982</v>
      </c>
      <c r="J32" s="9">
        <f t="shared" si="4"/>
        <v>0.001088999988</v>
      </c>
      <c r="K32" s="9">
        <f t="shared" si="5"/>
        <v>0.001764999986</v>
      </c>
    </row>
    <row r="33">
      <c r="J33" s="1" t="s">
        <v>41</v>
      </c>
      <c r="K33" s="9">
        <f>SUM(K2:K32)</f>
        <v>0.353658</v>
      </c>
    </row>
    <row r="34">
      <c r="J34" s="1" t="s">
        <v>42</v>
      </c>
      <c r="K34" s="9">
        <f>K33/COUNT(K2:K32)</f>
        <v>0.01140832258</v>
      </c>
    </row>
    <row r="35">
      <c r="J35" s="1" t="s">
        <v>43</v>
      </c>
      <c r="K35" s="9">
        <f>SQRT(K34)</f>
        <v>0.1068097495</v>
      </c>
    </row>
    <row r="36">
      <c r="J36" s="1" t="s">
        <v>44</v>
      </c>
      <c r="K36" s="9">
        <f>K35 * 1.7308</f>
        <v>0.1848663144</v>
      </c>
    </row>
    <row r="40">
      <c r="A40" s="13" t="s">
        <v>45</v>
      </c>
      <c r="B40" s="13" t="s">
        <v>46</v>
      </c>
    </row>
    <row r="41">
      <c r="A41" s="1" t="s">
        <v>29</v>
      </c>
      <c r="B41" s="1">
        <v>11.0</v>
      </c>
      <c r="C41" s="8">
        <v>717524.441</v>
      </c>
      <c r="D41" s="8">
        <v>717523.855</v>
      </c>
      <c r="E41" s="9">
        <f>C41-D41</f>
        <v>0.586</v>
      </c>
      <c r="F41" s="9">
        <f>E41^2</f>
        <v>0.343396</v>
      </c>
      <c r="G41" s="8">
        <v>1606524.622</v>
      </c>
      <c r="H41" s="8">
        <v>1606525.877</v>
      </c>
      <c r="I41" s="9">
        <f>G41-H41</f>
        <v>-1.255</v>
      </c>
      <c r="J41" s="9">
        <f>I41^2</f>
        <v>1.575025</v>
      </c>
      <c r="K41" s="9">
        <f>F41+J41</f>
        <v>1.918421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16</v>
      </c>
      <c r="B2" s="1">
        <v>4.0</v>
      </c>
      <c r="C2" s="1">
        <v>4.462</v>
      </c>
      <c r="D2" s="8">
        <v>4.58</v>
      </c>
      <c r="E2" s="9">
        <f t="shared" ref="E2:E6" si="1">C2-D2</f>
        <v>-0.118</v>
      </c>
      <c r="F2" s="9">
        <f t="shared" ref="F2:F6" si="2">E2^2</f>
        <v>0.013924</v>
      </c>
    </row>
    <row r="3">
      <c r="A3" s="1" t="s">
        <v>17</v>
      </c>
      <c r="B3" s="1">
        <v>4.0</v>
      </c>
      <c r="C3" s="1">
        <v>1.848</v>
      </c>
      <c r="D3" s="8">
        <v>1.986</v>
      </c>
      <c r="E3" s="9">
        <f t="shared" si="1"/>
        <v>-0.138</v>
      </c>
      <c r="F3" s="9">
        <f t="shared" si="2"/>
        <v>0.019044</v>
      </c>
    </row>
    <row r="4">
      <c r="A4" s="1" t="s">
        <v>18</v>
      </c>
      <c r="B4" s="1">
        <v>4.0</v>
      </c>
      <c r="C4" s="1">
        <v>2.094</v>
      </c>
      <c r="D4" s="8">
        <v>2.171</v>
      </c>
      <c r="E4" s="9">
        <f t="shared" si="1"/>
        <v>-0.077</v>
      </c>
      <c r="F4" s="9">
        <f t="shared" si="2"/>
        <v>0.005929</v>
      </c>
    </row>
    <row r="5">
      <c r="A5" s="1" t="s">
        <v>19</v>
      </c>
      <c r="B5" s="1">
        <v>4.0</v>
      </c>
      <c r="C5" s="1">
        <v>3.518</v>
      </c>
      <c r="D5" s="8">
        <v>3.646</v>
      </c>
      <c r="E5" s="9">
        <f t="shared" si="1"/>
        <v>-0.128</v>
      </c>
      <c r="F5" s="9">
        <f t="shared" si="2"/>
        <v>0.016384</v>
      </c>
    </row>
    <row r="6">
      <c r="A6" s="1" t="s">
        <v>20</v>
      </c>
      <c r="B6" s="1">
        <v>4.0</v>
      </c>
      <c r="C6" s="1">
        <v>4.416</v>
      </c>
      <c r="D6" s="8">
        <v>4.501</v>
      </c>
      <c r="E6" s="9">
        <f t="shared" si="1"/>
        <v>-0.085</v>
      </c>
      <c r="F6" s="9">
        <f t="shared" si="2"/>
        <v>0.007225</v>
      </c>
    </row>
    <row r="7">
      <c r="A7" s="1"/>
      <c r="B7" s="1"/>
      <c r="C7" s="1"/>
      <c r="D7" s="8"/>
      <c r="E7" s="1" t="s">
        <v>41</v>
      </c>
      <c r="F7" s="9">
        <f>SUM(F2:F6)</f>
        <v>0.062506</v>
      </c>
    </row>
    <row r="8">
      <c r="A8" s="1"/>
      <c r="B8" s="1"/>
      <c r="C8" s="1"/>
      <c r="D8" s="8"/>
      <c r="E8" s="1" t="s">
        <v>42</v>
      </c>
      <c r="F8" s="9">
        <f>F7/COUNT(F2:F6)</f>
        <v>0.0125012</v>
      </c>
    </row>
    <row r="9">
      <c r="A9" s="1"/>
      <c r="B9" s="1"/>
      <c r="C9" s="1"/>
      <c r="D9" s="8"/>
      <c r="E9" s="1" t="s">
        <v>43</v>
      </c>
      <c r="F9" s="9">
        <f>SQRT(F8)</f>
        <v>0.1118087653</v>
      </c>
    </row>
    <row r="10">
      <c r="A10" s="1"/>
      <c r="B10" s="1"/>
      <c r="C10" s="1"/>
      <c r="D10" s="8"/>
      <c r="E10" s="1" t="s">
        <v>44</v>
      </c>
      <c r="F10" s="9">
        <f>F9 * 1.96</f>
        <v>0.21914518</v>
      </c>
    </row>
    <row r="11">
      <c r="A11" s="14"/>
      <c r="B11" s="14"/>
      <c r="C11" s="14"/>
      <c r="D11" s="14"/>
      <c r="E11" s="14"/>
      <c r="F11" s="14"/>
    </row>
    <row r="16">
      <c r="A16" s="13"/>
      <c r="B16" s="13"/>
      <c r="C16" s="13"/>
      <c r="D16" s="16"/>
      <c r="E16" s="20"/>
      <c r="F16" s="20"/>
    </row>
    <row r="17">
      <c r="A17" s="13"/>
      <c r="B17" s="13"/>
      <c r="C17" s="13"/>
      <c r="D17" s="16"/>
      <c r="E17" s="20"/>
      <c r="F17" s="20"/>
    </row>
    <row r="18">
      <c r="A18" s="13"/>
      <c r="B18" s="13"/>
      <c r="C18" s="12"/>
      <c r="D18" s="16"/>
      <c r="E18" s="20"/>
      <c r="F18" s="20"/>
    </row>
    <row r="19">
      <c r="A19" s="13"/>
      <c r="B19" s="13"/>
      <c r="C19" s="12"/>
      <c r="D19" s="16"/>
      <c r="E19" s="20"/>
      <c r="F19" s="20"/>
    </row>
    <row r="20">
      <c r="A20" s="13"/>
      <c r="B20" s="13"/>
      <c r="C20" s="12"/>
      <c r="D20" s="16"/>
      <c r="E20" s="20"/>
      <c r="F20" s="20"/>
    </row>
    <row r="21">
      <c r="A21" s="13"/>
      <c r="B21" s="13"/>
      <c r="C21" s="13"/>
      <c r="D21" s="16"/>
      <c r="E21" s="20"/>
      <c r="F21" s="20"/>
    </row>
    <row r="22">
      <c r="A22" s="13"/>
      <c r="B22" s="13"/>
      <c r="C22" s="21"/>
      <c r="D22" s="16"/>
      <c r="E22" s="20"/>
      <c r="F22" s="20"/>
    </row>
    <row r="23">
      <c r="A23" s="13"/>
      <c r="B23" s="13"/>
      <c r="C23" s="21"/>
      <c r="D23" s="16"/>
      <c r="E23" s="20"/>
      <c r="F23" s="20"/>
    </row>
    <row r="24">
      <c r="A24" s="13"/>
      <c r="B24" s="13"/>
      <c r="C24" s="21"/>
      <c r="D24" s="16"/>
      <c r="E24" s="20"/>
      <c r="F24" s="20"/>
    </row>
    <row r="25">
      <c r="A25" s="13"/>
      <c r="B25" s="13"/>
      <c r="C25" s="21"/>
      <c r="D25" s="16"/>
      <c r="E25" s="20"/>
      <c r="F25" s="20"/>
    </row>
    <row r="26">
      <c r="A26" s="13"/>
      <c r="B26" s="13"/>
      <c r="C26" s="21"/>
      <c r="D26" s="16"/>
      <c r="E26" s="20"/>
      <c r="F26" s="20"/>
    </row>
    <row r="27">
      <c r="A27" s="13"/>
      <c r="B27" s="13"/>
      <c r="C27" s="21"/>
      <c r="D27" s="16"/>
      <c r="E27" s="20"/>
      <c r="F27" s="20"/>
    </row>
    <row r="28">
      <c r="A28" s="13"/>
      <c r="B28" s="13"/>
      <c r="C28" s="21"/>
      <c r="D28" s="16"/>
      <c r="E28" s="20"/>
      <c r="F28" s="20"/>
    </row>
    <row r="29">
      <c r="A29" s="13"/>
      <c r="B29" s="13"/>
      <c r="C29" s="21"/>
      <c r="D29" s="16"/>
      <c r="E29" s="20"/>
      <c r="F29" s="20"/>
    </row>
    <row r="30">
      <c r="A30" s="13"/>
      <c r="B30" s="13"/>
      <c r="C30" s="21"/>
      <c r="D30" s="16"/>
      <c r="E30" s="20"/>
      <c r="F30" s="20"/>
    </row>
    <row r="31">
      <c r="A31" s="13"/>
      <c r="B31" s="13"/>
      <c r="C31" s="21"/>
      <c r="D31" s="16"/>
      <c r="E31" s="20"/>
      <c r="F31" s="20"/>
    </row>
    <row r="32">
      <c r="A32" s="13"/>
      <c r="B32" s="13"/>
      <c r="C32" s="21"/>
      <c r="D32" s="16"/>
      <c r="E32" s="20"/>
      <c r="F32" s="20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14</v>
      </c>
      <c r="B2" s="1">
        <v>3.0</v>
      </c>
      <c r="C2" s="1">
        <v>0.913</v>
      </c>
      <c r="D2" s="8">
        <v>1.051</v>
      </c>
      <c r="E2" s="9">
        <f>C2-D2</f>
        <v>-0.138</v>
      </c>
      <c r="F2" s="9">
        <f>E2^2</f>
        <v>0.019044</v>
      </c>
    </row>
    <row r="3">
      <c r="E3" s="1" t="s">
        <v>41</v>
      </c>
      <c r="F3" s="9">
        <f>SUM(F2)</f>
        <v>0.019044</v>
      </c>
    </row>
    <row r="4">
      <c r="E4" s="1" t="s">
        <v>42</v>
      </c>
      <c r="F4" s="9">
        <f>F3/COUNT(F2)</f>
        <v>0.019044</v>
      </c>
    </row>
    <row r="5">
      <c r="E5" s="1" t="s">
        <v>43</v>
      </c>
      <c r="F5" s="9">
        <f>SQRT(F4)</f>
        <v>0.138</v>
      </c>
    </row>
    <row r="6">
      <c r="E6" s="1" t="s">
        <v>44</v>
      </c>
      <c r="F6" s="9">
        <f>F5 * 1.96</f>
        <v>0.27048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11</v>
      </c>
      <c r="B2" s="1">
        <v>2.0</v>
      </c>
      <c r="C2" s="1">
        <v>3.154</v>
      </c>
      <c r="D2" s="10">
        <v>3.341</v>
      </c>
      <c r="E2" s="9">
        <f t="shared" ref="E2:E6" si="1">C2-D2</f>
        <v>-0.187</v>
      </c>
      <c r="F2" s="9">
        <f t="shared" ref="F2:F6" si="2">E2^2</f>
        <v>0.034969</v>
      </c>
    </row>
    <row r="3">
      <c r="A3" s="1" t="s">
        <v>14</v>
      </c>
      <c r="B3" s="1">
        <v>2.0</v>
      </c>
      <c r="C3" s="1">
        <v>0.941</v>
      </c>
      <c r="D3" s="8">
        <v>1.051</v>
      </c>
      <c r="E3" s="9">
        <f t="shared" si="1"/>
        <v>-0.11</v>
      </c>
      <c r="F3" s="9">
        <f t="shared" si="2"/>
        <v>0.0121</v>
      </c>
    </row>
    <row r="4">
      <c r="A4" s="1" t="s">
        <v>12</v>
      </c>
      <c r="B4" s="1">
        <v>2.0</v>
      </c>
      <c r="C4" s="1">
        <v>-0.809</v>
      </c>
      <c r="D4" s="8">
        <v>-0.663</v>
      </c>
      <c r="E4" s="9">
        <f t="shared" si="1"/>
        <v>-0.146</v>
      </c>
      <c r="F4" s="9">
        <f t="shared" si="2"/>
        <v>0.021316</v>
      </c>
    </row>
    <row r="5">
      <c r="A5" s="1" t="s">
        <v>13</v>
      </c>
      <c r="B5" s="1">
        <v>2.0</v>
      </c>
      <c r="C5" s="1">
        <v>0.27</v>
      </c>
      <c r="D5" s="8">
        <v>0.421</v>
      </c>
      <c r="E5" s="9">
        <f t="shared" si="1"/>
        <v>-0.151</v>
      </c>
      <c r="F5" s="9">
        <f t="shared" si="2"/>
        <v>0.022801</v>
      </c>
    </row>
    <row r="6">
      <c r="A6" s="1" t="s">
        <v>15</v>
      </c>
      <c r="B6" s="1">
        <v>2.0</v>
      </c>
      <c r="C6" s="1">
        <v>2.56</v>
      </c>
      <c r="D6" s="8">
        <v>2.762</v>
      </c>
      <c r="E6" s="9">
        <f t="shared" si="1"/>
        <v>-0.202</v>
      </c>
      <c r="F6" s="9">
        <f t="shared" si="2"/>
        <v>0.040804</v>
      </c>
    </row>
    <row r="7">
      <c r="E7" s="1" t="s">
        <v>41</v>
      </c>
      <c r="F7" s="9">
        <f>SUM(F2:F6)</f>
        <v>0.13199</v>
      </c>
    </row>
    <row r="8">
      <c r="E8" s="1" t="s">
        <v>42</v>
      </c>
      <c r="F8" s="9">
        <f>F7/COUNT(F2:F6)</f>
        <v>0.026398</v>
      </c>
    </row>
    <row r="9">
      <c r="E9" s="1" t="s">
        <v>43</v>
      </c>
      <c r="F9" s="9">
        <f>SQRT(F8)</f>
        <v>0.1624746134</v>
      </c>
    </row>
    <row r="10">
      <c r="E10" s="1" t="s">
        <v>44</v>
      </c>
      <c r="F10" s="9">
        <f>F9 * 1.96</f>
        <v>0.3184502423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30</v>
      </c>
      <c r="B1" s="1" t="s">
        <v>31</v>
      </c>
      <c r="C1" s="1" t="s">
        <v>48</v>
      </c>
      <c r="D1" s="1" t="s">
        <v>49</v>
      </c>
      <c r="E1" s="1" t="s">
        <v>50</v>
      </c>
      <c r="F1" s="1" t="s">
        <v>51</v>
      </c>
    </row>
    <row r="2">
      <c r="A2" s="1" t="s">
        <v>11</v>
      </c>
      <c r="B2" s="1">
        <v>1.0</v>
      </c>
      <c r="C2" s="7">
        <v>3.235</v>
      </c>
      <c r="D2" s="10">
        <v>3.341</v>
      </c>
      <c r="E2" s="9">
        <f t="shared" ref="E2:E4" si="1">C2-D2</f>
        <v>-0.106</v>
      </c>
      <c r="F2" s="9">
        <f t="shared" ref="F2:F4" si="2">E2^2</f>
        <v>0.011236</v>
      </c>
    </row>
    <row r="3">
      <c r="A3" s="1" t="s">
        <v>12</v>
      </c>
      <c r="B3" s="1">
        <v>1.0</v>
      </c>
      <c r="C3" s="7">
        <v>-0.813</v>
      </c>
      <c r="D3" s="8">
        <v>-0.663</v>
      </c>
      <c r="E3" s="9">
        <f t="shared" si="1"/>
        <v>-0.15</v>
      </c>
      <c r="F3" s="9">
        <f t="shared" si="2"/>
        <v>0.0225</v>
      </c>
    </row>
    <row r="4">
      <c r="A4" s="1" t="s">
        <v>13</v>
      </c>
      <c r="B4" s="1">
        <v>1.0</v>
      </c>
      <c r="C4" s="7">
        <v>0.298</v>
      </c>
      <c r="D4" s="10">
        <v>0.421</v>
      </c>
      <c r="E4" s="9">
        <f t="shared" si="1"/>
        <v>-0.123</v>
      </c>
      <c r="F4" s="9">
        <f t="shared" si="2"/>
        <v>0.015129</v>
      </c>
    </row>
    <row r="5">
      <c r="E5" s="1" t="s">
        <v>41</v>
      </c>
      <c r="F5" s="9">
        <f>SUM(F2:F4)</f>
        <v>0.048865</v>
      </c>
    </row>
    <row r="6">
      <c r="E6" s="1" t="s">
        <v>42</v>
      </c>
      <c r="F6" s="9">
        <f>F5/COUNT(F2:F4)</f>
        <v>0.01628833333</v>
      </c>
    </row>
    <row r="7">
      <c r="E7" s="1" t="s">
        <v>43</v>
      </c>
      <c r="F7" s="9">
        <f>SQRT(F6)</f>
        <v>0.127625755</v>
      </c>
    </row>
    <row r="8">
      <c r="E8" s="1" t="s">
        <v>44</v>
      </c>
      <c r="F8" s="9">
        <f>F7 * 1.96</f>
        <v>0.2501464798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>
      <c r="A2" s="1" t="s">
        <v>26</v>
      </c>
      <c r="B2" s="1">
        <v>11.0</v>
      </c>
      <c r="C2" s="4">
        <v>717708.208</v>
      </c>
      <c r="D2" s="8">
        <v>717708.133</v>
      </c>
      <c r="E2" s="9">
        <f t="shared" ref="E2:E4" si="1">C2-D2</f>
        <v>0.07499999995</v>
      </c>
      <c r="F2" s="9">
        <f t="shared" ref="F2:F4" si="2">E2^2</f>
        <v>0.005624999993</v>
      </c>
      <c r="G2" s="4">
        <v>1606241.945</v>
      </c>
      <c r="H2" s="8">
        <v>1606241.924</v>
      </c>
      <c r="I2" s="9">
        <f t="shared" ref="I2:I4" si="3">G2-H2</f>
        <v>0.02099999995</v>
      </c>
      <c r="J2" s="9">
        <f t="shared" ref="J2:J4" si="4">I2^2</f>
        <v>0.0004409999979</v>
      </c>
      <c r="K2" s="9">
        <f t="shared" ref="K2:K4" si="5">F2+J2</f>
        <v>0.006065999991</v>
      </c>
    </row>
    <row r="3">
      <c r="A3" s="1" t="s">
        <v>27</v>
      </c>
      <c r="B3" s="1">
        <v>11.0</v>
      </c>
      <c r="C3" s="4">
        <v>717604.773</v>
      </c>
      <c r="D3" s="8">
        <v>717604.707</v>
      </c>
      <c r="E3" s="9">
        <f t="shared" si="1"/>
        <v>0.06599999999</v>
      </c>
      <c r="F3" s="9">
        <f t="shared" si="2"/>
        <v>0.004355999999</v>
      </c>
      <c r="G3" s="4">
        <v>1606381.57</v>
      </c>
      <c r="H3" s="8">
        <v>1606381.581</v>
      </c>
      <c r="I3" s="9">
        <f t="shared" si="3"/>
        <v>-0.01099999994</v>
      </c>
      <c r="J3" s="9">
        <f t="shared" si="4"/>
        <v>0.0001209999987</v>
      </c>
      <c r="K3" s="9">
        <f t="shared" si="5"/>
        <v>0.004476999998</v>
      </c>
    </row>
    <row r="4">
      <c r="A4" s="1" t="s">
        <v>28</v>
      </c>
      <c r="B4" s="1">
        <v>11.0</v>
      </c>
      <c r="C4" s="4">
        <v>717803.287</v>
      </c>
      <c r="D4" s="8">
        <v>717803.261</v>
      </c>
      <c r="E4" s="9">
        <f t="shared" si="1"/>
        <v>0.02599999995</v>
      </c>
      <c r="F4" s="9">
        <f t="shared" si="2"/>
        <v>0.0006759999976</v>
      </c>
      <c r="G4" s="4">
        <v>1606124.086</v>
      </c>
      <c r="H4" s="8">
        <v>1606124.053</v>
      </c>
      <c r="I4" s="9">
        <f t="shared" si="3"/>
        <v>0.03299999982</v>
      </c>
      <c r="J4" s="9">
        <f t="shared" si="4"/>
        <v>0.001088999988</v>
      </c>
      <c r="K4" s="9">
        <f t="shared" si="5"/>
        <v>0.001764999986</v>
      </c>
    </row>
    <row r="5">
      <c r="J5" s="1" t="s">
        <v>41</v>
      </c>
      <c r="K5" s="9">
        <f>SUM(K2:K4)</f>
        <v>0.01230799997</v>
      </c>
    </row>
    <row r="6">
      <c r="J6" s="1" t="s">
        <v>42</v>
      </c>
      <c r="K6" s="9">
        <f>K5/COUNT(K2:K4)</f>
        <v>0.004102666658</v>
      </c>
    </row>
    <row r="7">
      <c r="J7" s="1" t="s">
        <v>43</v>
      </c>
      <c r="K7" s="9">
        <f>SQRT(K6)</f>
        <v>0.06405206209</v>
      </c>
    </row>
    <row r="8">
      <c r="J8" s="1" t="s">
        <v>44</v>
      </c>
      <c r="K8" s="9">
        <f>K7 * 1.7308</f>
        <v>0.1108613091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>
      <c r="A2" s="1" t="s">
        <v>26</v>
      </c>
      <c r="B2" s="1">
        <v>10.0</v>
      </c>
      <c r="C2" s="4">
        <v>717708.163</v>
      </c>
      <c r="D2" s="8">
        <v>717708.133</v>
      </c>
      <c r="E2" s="9">
        <f t="shared" ref="E2:E3" si="1">C2-D2</f>
        <v>0.02999999991</v>
      </c>
      <c r="F2" s="9">
        <f t="shared" ref="F2:F3" si="2">E2^2</f>
        <v>0.0008999999947</v>
      </c>
      <c r="G2" s="4">
        <v>1606241.931</v>
      </c>
      <c r="H2" s="8">
        <v>1606241.924</v>
      </c>
      <c r="I2" s="9">
        <f t="shared" ref="I2:I3" si="3">G2-H2</f>
        <v>0.006999999983</v>
      </c>
      <c r="J2" s="9">
        <f t="shared" ref="J2:J3" si="4">I2^2</f>
        <v>0.00004899999977</v>
      </c>
      <c r="K2" s="9">
        <f t="shared" ref="K2:K3" si="5">F2+J2</f>
        <v>0.0009489999945</v>
      </c>
    </row>
    <row r="3">
      <c r="A3" s="1" t="s">
        <v>27</v>
      </c>
      <c r="B3" s="1">
        <v>10.0</v>
      </c>
      <c r="C3" s="4">
        <v>717604.681</v>
      </c>
      <c r="D3" s="8">
        <v>717604.707</v>
      </c>
      <c r="E3" s="9">
        <f t="shared" si="1"/>
        <v>-0.02600000007</v>
      </c>
      <c r="F3" s="9">
        <f t="shared" si="2"/>
        <v>0.0006760000037</v>
      </c>
      <c r="G3" s="4">
        <v>1606381.562</v>
      </c>
      <c r="H3" s="8">
        <v>1606381.581</v>
      </c>
      <c r="I3" s="9">
        <f t="shared" si="3"/>
        <v>-0.01900000009</v>
      </c>
      <c r="J3" s="9">
        <f t="shared" si="4"/>
        <v>0.0003610000033</v>
      </c>
      <c r="K3" s="9">
        <f t="shared" si="5"/>
        <v>0.001037000007</v>
      </c>
    </row>
    <row r="4">
      <c r="J4" s="1" t="s">
        <v>41</v>
      </c>
      <c r="K4" s="9">
        <f>SUM(K2:K3)</f>
        <v>0.001986000001</v>
      </c>
    </row>
    <row r="5">
      <c r="J5" s="1" t="s">
        <v>42</v>
      </c>
      <c r="K5" s="9">
        <f>K4/COUNT(K2:K3)</f>
        <v>0.0009930000007</v>
      </c>
    </row>
    <row r="6">
      <c r="J6" s="1" t="s">
        <v>43</v>
      </c>
      <c r="K6" s="9">
        <f>SQRT(K5)</f>
        <v>0.03151190252</v>
      </c>
    </row>
    <row r="7">
      <c r="J7" s="1" t="s">
        <v>44</v>
      </c>
      <c r="K7" s="9">
        <f>K6 * 1.7308</f>
        <v>0.05454080089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>
      <c r="A2" s="1" t="s">
        <v>22</v>
      </c>
      <c r="B2" s="1">
        <v>8.0</v>
      </c>
      <c r="C2" s="4">
        <v>717477.822</v>
      </c>
      <c r="D2" s="8">
        <v>717477.921</v>
      </c>
      <c r="E2" s="9">
        <f t="shared" ref="E2:E5" si="1">C2-D2</f>
        <v>-0.09899999993</v>
      </c>
      <c r="F2" s="9">
        <f t="shared" ref="F2:F5" si="2">E2^2</f>
        <v>0.009800999986</v>
      </c>
      <c r="G2" s="4">
        <v>1606299.152</v>
      </c>
      <c r="H2" s="8">
        <v>1606299.168</v>
      </c>
      <c r="I2" s="9">
        <f t="shared" ref="I2:I5" si="3">G2-H2</f>
        <v>-0.01600000006</v>
      </c>
      <c r="J2" s="9">
        <f t="shared" ref="J2:J5" si="4">I2^2</f>
        <v>0.000256000002</v>
      </c>
      <c r="K2" s="9">
        <f t="shared" ref="K2:K5" si="5">F2+J2</f>
        <v>0.01005699999</v>
      </c>
    </row>
    <row r="3">
      <c r="A3" s="1" t="s">
        <v>23</v>
      </c>
      <c r="B3" s="1">
        <v>8.0</v>
      </c>
      <c r="C3" s="4">
        <v>717757.791</v>
      </c>
      <c r="D3" s="8">
        <v>717757.886</v>
      </c>
      <c r="E3" s="9">
        <f t="shared" si="1"/>
        <v>-0.09500000009</v>
      </c>
      <c r="F3" s="9">
        <f t="shared" si="2"/>
        <v>0.009025000017</v>
      </c>
      <c r="G3" s="4">
        <v>1605878.444</v>
      </c>
      <c r="H3" s="8">
        <v>1605878.421</v>
      </c>
      <c r="I3" s="9">
        <f t="shared" si="3"/>
        <v>0.02299999981</v>
      </c>
      <c r="J3" s="9">
        <f t="shared" si="4"/>
        <v>0.0005289999913</v>
      </c>
      <c r="K3" s="9">
        <f t="shared" si="5"/>
        <v>0.009554000008</v>
      </c>
    </row>
    <row r="4">
      <c r="A4" s="1" t="s">
        <v>24</v>
      </c>
      <c r="B4" s="1">
        <v>8.0</v>
      </c>
      <c r="C4" s="4">
        <v>717677.561</v>
      </c>
      <c r="D4" s="8">
        <v>717677.676</v>
      </c>
      <c r="E4" s="9">
        <f t="shared" si="1"/>
        <v>-0.115</v>
      </c>
      <c r="F4" s="9">
        <f t="shared" si="2"/>
        <v>0.013225</v>
      </c>
      <c r="G4" s="4">
        <v>1606027.35</v>
      </c>
      <c r="H4" s="8">
        <v>1606027.335</v>
      </c>
      <c r="I4" s="9">
        <f t="shared" si="3"/>
        <v>0.01500000013</v>
      </c>
      <c r="J4" s="9">
        <f t="shared" si="4"/>
        <v>0.0002250000039</v>
      </c>
      <c r="K4" s="9">
        <f t="shared" si="5"/>
        <v>0.01345</v>
      </c>
    </row>
    <row r="5">
      <c r="A5" s="1" t="s">
        <v>25</v>
      </c>
      <c r="B5" s="1">
        <v>8.0</v>
      </c>
      <c r="C5" s="4">
        <v>717551.707</v>
      </c>
      <c r="D5" s="8">
        <v>717551.85</v>
      </c>
      <c r="E5" s="9">
        <f t="shared" si="1"/>
        <v>-0.1429999999</v>
      </c>
      <c r="F5" s="9">
        <f t="shared" si="2"/>
        <v>0.02044899998</v>
      </c>
      <c r="G5" s="4">
        <v>1606212.097</v>
      </c>
      <c r="H5" s="8">
        <v>1606212.081</v>
      </c>
      <c r="I5" s="9">
        <f t="shared" si="3"/>
        <v>0.01600000006</v>
      </c>
      <c r="J5" s="9">
        <f t="shared" si="4"/>
        <v>0.000256000002</v>
      </c>
      <c r="K5" s="9">
        <f t="shared" si="5"/>
        <v>0.02070499998</v>
      </c>
    </row>
    <row r="6">
      <c r="J6" s="1" t="s">
        <v>41</v>
      </c>
      <c r="K6" s="9">
        <f>SUM(K2:K5)</f>
        <v>0.05376599998</v>
      </c>
    </row>
    <row r="7">
      <c r="J7" s="1" t="s">
        <v>42</v>
      </c>
      <c r="K7" s="9">
        <f>K6/COUNT(K2:K5)</f>
        <v>0.01344149999</v>
      </c>
    </row>
    <row r="8">
      <c r="J8" s="1" t="s">
        <v>43</v>
      </c>
      <c r="K8" s="9">
        <f>SQRT(K7)</f>
        <v>0.1159374831</v>
      </c>
    </row>
    <row r="9">
      <c r="J9" s="1" t="s">
        <v>44</v>
      </c>
      <c r="K9" s="9">
        <f>K8 * 1.7308</f>
        <v>0.2006645958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</row>
    <row r="2">
      <c r="A2" s="1" t="s">
        <v>21</v>
      </c>
      <c r="B2" s="1">
        <v>7.0</v>
      </c>
      <c r="C2" s="4">
        <v>717381.972</v>
      </c>
      <c r="D2" s="8">
        <v>717382.116</v>
      </c>
      <c r="E2" s="9">
        <f>C2-D2</f>
        <v>-0.1440000001</v>
      </c>
      <c r="F2" s="9">
        <f>E2^2</f>
        <v>0.02073600003</v>
      </c>
      <c r="G2" s="4">
        <v>1606245.198</v>
      </c>
      <c r="H2" s="8">
        <v>1606245.198</v>
      </c>
      <c r="I2" s="9">
        <f>G2-H2</f>
        <v>0</v>
      </c>
      <c r="J2" s="9">
        <f>I2^2</f>
        <v>0</v>
      </c>
      <c r="K2" s="9">
        <f>F2+J2</f>
        <v>0.02073600003</v>
      </c>
    </row>
    <row r="3">
      <c r="J3" s="1" t="s">
        <v>41</v>
      </c>
      <c r="K3" s="9">
        <f>SUM(K2)</f>
        <v>0.02073600003</v>
      </c>
    </row>
    <row r="4">
      <c r="J4" s="1" t="s">
        <v>42</v>
      </c>
      <c r="K4" s="9">
        <f>K3/COUNT(K2)</f>
        <v>0.02073600003</v>
      </c>
    </row>
    <row r="5">
      <c r="J5" s="1" t="s">
        <v>43</v>
      </c>
      <c r="K5" s="9">
        <f>SQRT(K4)</f>
        <v>0.1440000001</v>
      </c>
    </row>
    <row r="6">
      <c r="J6" s="1" t="s">
        <v>44</v>
      </c>
      <c r="K6" s="9">
        <f>K5 * 1.7308</f>
        <v>0.2492352002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21</v>
      </c>
      <c r="B2" s="1">
        <v>6.0</v>
      </c>
      <c r="C2" s="4">
        <v>717382.027</v>
      </c>
      <c r="D2" s="8">
        <v>717382.116</v>
      </c>
      <c r="E2" s="9">
        <f>C2-D2</f>
        <v>-0.08900000004</v>
      </c>
      <c r="F2" s="9">
        <f>E2^2</f>
        <v>0.007921000006</v>
      </c>
      <c r="G2" s="4">
        <v>1606245.081</v>
      </c>
      <c r="H2" s="8">
        <v>1606245.198</v>
      </c>
      <c r="I2" s="9">
        <f>G2-H2</f>
        <v>-0.1170000001</v>
      </c>
      <c r="J2" s="9">
        <f>I2^2</f>
        <v>0.01368900002</v>
      </c>
      <c r="K2" s="9">
        <f>F2+J2</f>
        <v>0.02161000003</v>
      </c>
    </row>
    <row r="3">
      <c r="J3" s="1" t="s">
        <v>41</v>
      </c>
      <c r="K3" s="9">
        <f>SUM(K2)</f>
        <v>0.02161000003</v>
      </c>
    </row>
    <row r="4">
      <c r="J4" s="1" t="s">
        <v>42</v>
      </c>
      <c r="K4" s="9">
        <f>K3/COUNT(K2)</f>
        <v>0.02161000003</v>
      </c>
    </row>
    <row r="5">
      <c r="J5" s="1" t="s">
        <v>43</v>
      </c>
      <c r="K5" s="9">
        <f>SQRT(K4)</f>
        <v>0.1470034014</v>
      </c>
    </row>
    <row r="6">
      <c r="J6" s="1" t="s">
        <v>44</v>
      </c>
      <c r="K6" s="9">
        <f>K5 * 1.7308</f>
        <v>0.2544334872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16</v>
      </c>
      <c r="B2" s="1">
        <v>5.0</v>
      </c>
      <c r="C2" s="1">
        <v>717514.491</v>
      </c>
      <c r="D2" s="8">
        <v>717514.39</v>
      </c>
      <c r="E2" s="9">
        <f t="shared" ref="E2:E7" si="1">C2-D2</f>
        <v>0.101</v>
      </c>
      <c r="F2" s="9">
        <f t="shared" ref="F2:F7" si="2">E2^2</f>
        <v>0.010201</v>
      </c>
      <c r="G2" s="1">
        <v>1605963.892</v>
      </c>
      <c r="H2" s="8">
        <v>1605963.981</v>
      </c>
      <c r="I2" s="9">
        <f t="shared" ref="I2:I7" si="3">G2-H2</f>
        <v>-0.08899999992</v>
      </c>
      <c r="J2" s="9">
        <f t="shared" ref="J2:J7" si="4">I2^2</f>
        <v>0.007920999986</v>
      </c>
      <c r="K2" s="9">
        <f t="shared" ref="K2:K7" si="5">F2+J2</f>
        <v>0.01812199999</v>
      </c>
    </row>
    <row r="3">
      <c r="A3" s="1" t="s">
        <v>17</v>
      </c>
      <c r="B3" s="1">
        <v>5.0</v>
      </c>
      <c r="C3" s="1">
        <v>717458.675</v>
      </c>
      <c r="D3" s="8">
        <v>717458.675</v>
      </c>
      <c r="E3" s="9">
        <f t="shared" si="1"/>
        <v>0</v>
      </c>
      <c r="F3" s="9">
        <f t="shared" si="2"/>
        <v>0</v>
      </c>
      <c r="G3" s="1">
        <v>1606085.675</v>
      </c>
      <c r="H3" s="8">
        <v>1606085.675</v>
      </c>
      <c r="I3" s="9">
        <f t="shared" si="3"/>
        <v>0</v>
      </c>
      <c r="J3" s="9">
        <f t="shared" si="4"/>
        <v>0</v>
      </c>
      <c r="K3" s="9">
        <f t="shared" si="5"/>
        <v>0</v>
      </c>
    </row>
    <row r="4">
      <c r="A4" s="1" t="s">
        <v>21</v>
      </c>
      <c r="B4" s="1">
        <v>5.0</v>
      </c>
      <c r="C4" s="12">
        <v>717382.162</v>
      </c>
      <c r="D4" s="8">
        <v>717382.116</v>
      </c>
      <c r="E4" s="9">
        <f t="shared" si="1"/>
        <v>0.04599999997</v>
      </c>
      <c r="F4" s="9">
        <f t="shared" si="2"/>
        <v>0.002115999998</v>
      </c>
      <c r="G4" s="12">
        <v>1606245.179</v>
      </c>
      <c r="H4" s="8">
        <v>1606245.198</v>
      </c>
      <c r="I4" s="9">
        <f t="shared" si="3"/>
        <v>-0.01900000009</v>
      </c>
      <c r="J4" s="9">
        <f t="shared" si="4"/>
        <v>0.0003610000033</v>
      </c>
      <c r="K4" s="9">
        <f t="shared" si="5"/>
        <v>0.002477000001</v>
      </c>
    </row>
    <row r="5">
      <c r="A5" s="1" t="s">
        <v>18</v>
      </c>
      <c r="B5" s="1">
        <v>5.0</v>
      </c>
      <c r="C5" s="12">
        <v>717298.736</v>
      </c>
      <c r="D5" s="8">
        <v>717298.736</v>
      </c>
      <c r="E5" s="9">
        <f t="shared" si="1"/>
        <v>0</v>
      </c>
      <c r="F5" s="9">
        <f t="shared" si="2"/>
        <v>0</v>
      </c>
      <c r="G5" s="12">
        <v>1606355.043</v>
      </c>
      <c r="H5" s="8">
        <v>1606355.043</v>
      </c>
      <c r="I5" s="9">
        <f t="shared" si="3"/>
        <v>0</v>
      </c>
      <c r="J5" s="9">
        <f t="shared" si="4"/>
        <v>0</v>
      </c>
      <c r="K5" s="9">
        <f t="shared" si="5"/>
        <v>0</v>
      </c>
    </row>
    <row r="6">
      <c r="A6" s="1" t="s">
        <v>19</v>
      </c>
      <c r="B6" s="1">
        <v>5.0</v>
      </c>
      <c r="C6" s="12">
        <v>717599.97</v>
      </c>
      <c r="D6" s="8">
        <v>717599.831</v>
      </c>
      <c r="E6" s="9">
        <f t="shared" si="1"/>
        <v>0.139</v>
      </c>
      <c r="F6" s="9">
        <f t="shared" si="2"/>
        <v>0.01932099999</v>
      </c>
      <c r="G6" s="12">
        <v>1605811.674</v>
      </c>
      <c r="H6" s="8">
        <v>1605811.713</v>
      </c>
      <c r="I6" s="9">
        <f t="shared" si="3"/>
        <v>-0.03899999987</v>
      </c>
      <c r="J6" s="9">
        <f t="shared" si="4"/>
        <v>0.00152099999</v>
      </c>
      <c r="K6" s="9">
        <f t="shared" si="5"/>
        <v>0.02084199998</v>
      </c>
    </row>
    <row r="7">
      <c r="A7" s="1" t="s">
        <v>20</v>
      </c>
      <c r="B7" s="1">
        <v>5.0</v>
      </c>
      <c r="C7" s="1">
        <v>717531.929</v>
      </c>
      <c r="D7" s="8">
        <v>717531.824</v>
      </c>
      <c r="E7" s="9">
        <f t="shared" si="1"/>
        <v>0.105</v>
      </c>
      <c r="F7" s="9">
        <f t="shared" si="2"/>
        <v>0.011025</v>
      </c>
      <c r="G7" s="1">
        <v>1605901.41</v>
      </c>
      <c r="H7" s="8">
        <v>1605901.416</v>
      </c>
      <c r="I7" s="9">
        <f t="shared" si="3"/>
        <v>-0.006000000052</v>
      </c>
      <c r="J7" s="9">
        <f t="shared" si="4"/>
        <v>0.00003600000063</v>
      </c>
      <c r="K7" s="9">
        <f t="shared" si="5"/>
        <v>0.011061</v>
      </c>
    </row>
    <row r="8">
      <c r="J8" s="1" t="s">
        <v>41</v>
      </c>
      <c r="K8" s="9">
        <f>SUM(K2:K7)</f>
        <v>0.05250199997</v>
      </c>
    </row>
    <row r="9">
      <c r="J9" s="1" t="s">
        <v>42</v>
      </c>
      <c r="K9" s="9">
        <f>K8/COUNT(K2:K7)</f>
        <v>0.008750333328</v>
      </c>
    </row>
    <row r="10">
      <c r="J10" s="1" t="s">
        <v>43</v>
      </c>
      <c r="K10" s="9">
        <f>SQRT(K9)</f>
        <v>0.09354321637</v>
      </c>
    </row>
    <row r="11">
      <c r="J11" s="1" t="s">
        <v>44</v>
      </c>
      <c r="K11" s="9">
        <f>K10 * 1.7308</f>
        <v>0.1619045989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88"/>
  </cols>
  <sheetData>
    <row r="1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3" t="s">
        <v>47</v>
      </c>
    </row>
    <row r="2">
      <c r="A2" s="1" t="s">
        <v>16</v>
      </c>
      <c r="B2" s="1">
        <v>4.0</v>
      </c>
      <c r="C2" s="1">
        <v>717514.376</v>
      </c>
      <c r="D2" s="8">
        <v>717514.39</v>
      </c>
      <c r="E2" s="9">
        <f t="shared" ref="E2:E6" si="1">C2-D2</f>
        <v>-0.01399999997</v>
      </c>
      <c r="F2" s="9">
        <f t="shared" ref="F2:F6" si="2">E2^2</f>
        <v>0.0001959999991</v>
      </c>
      <c r="G2" s="1">
        <v>1605963.97</v>
      </c>
      <c r="H2" s="8">
        <v>1605963.981</v>
      </c>
      <c r="I2" s="9">
        <f t="shared" ref="I2:I6" si="3">G2-H2</f>
        <v>-0.01099999994</v>
      </c>
      <c r="J2" s="9">
        <f t="shared" ref="J2:J6" si="4">I2^2</f>
        <v>0.0001209999987</v>
      </c>
      <c r="K2" s="9">
        <f t="shared" ref="K2:K6" si="5">F2+J2</f>
        <v>0.0003169999977</v>
      </c>
    </row>
    <row r="3">
      <c r="A3" s="1" t="s">
        <v>17</v>
      </c>
      <c r="B3" s="1">
        <v>4.0</v>
      </c>
      <c r="C3" s="1">
        <v>717458.504</v>
      </c>
      <c r="D3" s="8">
        <v>717458.675</v>
      </c>
      <c r="E3" s="9">
        <f t="shared" si="1"/>
        <v>-0.1710000001</v>
      </c>
      <c r="F3" s="9">
        <f t="shared" si="2"/>
        <v>0.02924100003</v>
      </c>
      <c r="G3" s="1">
        <v>1606085.684</v>
      </c>
      <c r="H3" s="8">
        <v>1606085.675</v>
      </c>
      <c r="I3" s="9">
        <f t="shared" si="3"/>
        <v>0.008999999845</v>
      </c>
      <c r="J3" s="9">
        <f t="shared" si="4"/>
        <v>0.00008099999722</v>
      </c>
      <c r="K3" s="9">
        <f t="shared" si="5"/>
        <v>0.02932200003</v>
      </c>
    </row>
    <row r="4">
      <c r="A4" s="1" t="s">
        <v>18</v>
      </c>
      <c r="B4" s="1">
        <v>4.0</v>
      </c>
      <c r="C4" s="1">
        <v>717298.724</v>
      </c>
      <c r="D4" s="8">
        <v>717298.736</v>
      </c>
      <c r="E4" s="9">
        <f t="shared" si="1"/>
        <v>-0.01199999999</v>
      </c>
      <c r="F4" s="9">
        <f t="shared" si="2"/>
        <v>0.0001439999997</v>
      </c>
      <c r="G4" s="1">
        <v>1606355.058</v>
      </c>
      <c r="H4" s="8">
        <v>1606355.043</v>
      </c>
      <c r="I4" s="9">
        <f t="shared" si="3"/>
        <v>0.0149999999</v>
      </c>
      <c r="J4" s="9">
        <f t="shared" si="4"/>
        <v>0.0002249999969</v>
      </c>
      <c r="K4" s="9">
        <f t="shared" si="5"/>
        <v>0.0003689999966</v>
      </c>
    </row>
    <row r="5">
      <c r="A5" s="1" t="s">
        <v>19</v>
      </c>
      <c r="B5" s="1">
        <v>4.0</v>
      </c>
      <c r="C5" s="1">
        <v>717599.818</v>
      </c>
      <c r="D5" s="8">
        <v>717599.831</v>
      </c>
      <c r="E5" s="9">
        <f t="shared" si="1"/>
        <v>-0.01300000004</v>
      </c>
      <c r="F5" s="9">
        <f t="shared" si="2"/>
        <v>0.0001690000009</v>
      </c>
      <c r="G5" s="1">
        <v>1605811.706</v>
      </c>
      <c r="H5" s="8">
        <v>1605811.713</v>
      </c>
      <c r="I5" s="9">
        <f t="shared" si="3"/>
        <v>-0.006999999983</v>
      </c>
      <c r="J5" s="9">
        <f t="shared" si="4"/>
        <v>0.00004899999977</v>
      </c>
      <c r="K5" s="9">
        <f t="shared" si="5"/>
        <v>0.0002180000007</v>
      </c>
    </row>
    <row r="6">
      <c r="A6" s="1" t="s">
        <v>20</v>
      </c>
      <c r="B6" s="1">
        <v>4.0</v>
      </c>
      <c r="C6" s="1">
        <v>717531.771</v>
      </c>
      <c r="D6" s="8">
        <v>717531.824</v>
      </c>
      <c r="E6" s="9">
        <f t="shared" si="1"/>
        <v>-0.05300000007</v>
      </c>
      <c r="F6" s="9">
        <f t="shared" si="2"/>
        <v>0.002809000008</v>
      </c>
      <c r="G6" s="1">
        <v>1605901.463</v>
      </c>
      <c r="H6" s="8">
        <v>1605901.416</v>
      </c>
      <c r="I6" s="9">
        <f t="shared" si="3"/>
        <v>0.04700000002</v>
      </c>
      <c r="J6" s="9">
        <f t="shared" si="4"/>
        <v>0.002209000002</v>
      </c>
      <c r="K6" s="9">
        <f t="shared" si="5"/>
        <v>0.00501800001</v>
      </c>
    </row>
    <row r="7">
      <c r="J7" s="1" t="s">
        <v>41</v>
      </c>
      <c r="K7" s="9">
        <f>SUM(K2:K6)</f>
        <v>0.03524400003</v>
      </c>
    </row>
    <row r="8">
      <c r="J8" s="1" t="s">
        <v>42</v>
      </c>
      <c r="K8" s="9">
        <f>K7/COUNT(K2:K6)</f>
        <v>0.007048800006</v>
      </c>
    </row>
    <row r="9">
      <c r="J9" s="1" t="s">
        <v>43</v>
      </c>
      <c r="K9" s="9">
        <f>SQRT(K8)</f>
        <v>0.08395713196</v>
      </c>
    </row>
    <row r="10">
      <c r="J10" s="1" t="s">
        <v>44</v>
      </c>
      <c r="K10" s="9">
        <f>K9 * 1.7308</f>
        <v>0.145313004</v>
      </c>
    </row>
  </sheetData>
  <drawing r:id="rId1"/>
</worksheet>
</file>