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ricca\Desktop\P2P Progettone\SourceCode\P2PFinalProject\Python\Istanbul\"/>
    </mc:Choice>
  </mc:AlternateContent>
  <xr:revisionPtr revIDLastSave="0" documentId="13_ncr:1_{E17601DF-B78D-4393-B16B-4D3EB7B80EE1}" xr6:coauthVersionLast="45" xr6:coauthVersionMax="45" xr10:uidLastSave="{00000000-0000-0000-0000-000000000000}"/>
  <bookViews>
    <workbookView xWindow="4008" yWindow="3396" windowWidth="17280" windowHeight="8964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4" i="1" l="1"/>
  <c r="F23" i="1"/>
  <c r="F22" i="1"/>
  <c r="K233" i="1" l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K25" i="1"/>
  <c r="J25" i="1"/>
  <c r="I25" i="1"/>
  <c r="I234" i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H234" i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K167" i="1"/>
  <c r="K166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K22" i="1"/>
  <c r="J22" i="1"/>
  <c r="I22" i="1"/>
  <c r="I167" i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H167" i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O22" i="1" l="1"/>
  <c r="N22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J33" i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M2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G32" i="1"/>
  <c r="G33" i="1"/>
  <c r="H33" i="1" s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H34" i="1" l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E24" i="1"/>
  <c r="E23" i="1"/>
  <c r="E22" i="1"/>
  <c r="C22" i="1"/>
  <c r="C24" i="1"/>
  <c r="C23" i="1"/>
</calcChain>
</file>

<file path=xl/sharedStrings.xml><?xml version="1.0" encoding="utf-8"?>
<sst xmlns="http://schemas.openxmlformats.org/spreadsheetml/2006/main" count="126" uniqueCount="33">
  <si>
    <t>Iteration</t>
  </si>
  <si>
    <t>Illness</t>
  </si>
  <si>
    <t>AVG node degree</t>
  </si>
  <si>
    <t>AVG clustering</t>
  </si>
  <si>
    <t>Edge density</t>
  </si>
  <si>
    <t>COVID</t>
  </si>
  <si>
    <t>HIV-AIDS</t>
  </si>
  <si>
    <t>SPANISH FLU</t>
  </si>
  <si>
    <t>AVERAGE</t>
  </si>
  <si>
    <t>INFECTED OS</t>
  </si>
  <si>
    <t>INFECTABLE POPULATION</t>
  </si>
  <si>
    <t>TOTAL INFECTED</t>
  </si>
  <si>
    <t>TOTAL RECOVERED</t>
  </si>
  <si>
    <t>ANDROID</t>
  </si>
  <si>
    <t>IOS</t>
  </si>
  <si>
    <t>INFECTED</t>
  </si>
  <si>
    <t>RECOVERED</t>
  </si>
  <si>
    <t>ANDROID MEDIA</t>
  </si>
  <si>
    <t>0</t>
  </si>
  <si>
    <t>1</t>
  </si>
  <si>
    <t>2</t>
  </si>
  <si>
    <t>3</t>
  </si>
  <si>
    <t>4</t>
  </si>
  <si>
    <t>N_INFECTED_ANDROID</t>
  </si>
  <si>
    <t>N_INFECTED_IOS</t>
  </si>
  <si>
    <t>%ANDROID</t>
  </si>
  <si>
    <t>%IOS</t>
  </si>
  <si>
    <t>COVID ANDROID MEAN</t>
  </si>
  <si>
    <t>HIV ANDROID MEAN</t>
  </si>
  <si>
    <t>N_ANDROID</t>
  </si>
  <si>
    <t>N_IOS</t>
  </si>
  <si>
    <t>SPANISH FLU ANDROID MEAN</t>
  </si>
  <si>
    <t>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</si>
</sst>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e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400">
                <a:solidFill>
                  <a:schemeClr val="tx1"/>
                </a:solidFill>
              </a:rPr>
              <a:t>ISTANBUL-COVID INFECTED PEERS PER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69180524007249"/>
          <c:y val="0.12919146825396827"/>
          <c:w val="0.76858826204335895"/>
          <c:h val="0.69670568522684673"/>
        </c:manualLayout>
      </c:layout>
      <c:lineChart>
        <c:grouping val="standard"/>
        <c:varyColors val="0"/>
        <c:ser>
          <c:idx val="0"/>
          <c:order val="0"/>
          <c:tx>
            <c:strRef>
              <c:f>Foglio1!$E$31</c:f>
              <c:strCache>
                <c:ptCount val="1"/>
                <c:pt idx="0">
                  <c:v>IOS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Foglio1!$E$32:$E$92</c:f>
              <c:numCache>
                <c:formatCode>General</c:formatCode>
                <c:ptCount val="61"/>
                <c:pt idx="0">
                  <c:v>4</c:v>
                </c:pt>
                <c:pt idx="1">
                  <c:v>15</c:v>
                </c:pt>
                <c:pt idx="2">
                  <c:v>27</c:v>
                </c:pt>
                <c:pt idx="3">
                  <c:v>51</c:v>
                </c:pt>
                <c:pt idx="4">
                  <c:v>26</c:v>
                </c:pt>
                <c:pt idx="5">
                  <c:v>40</c:v>
                </c:pt>
                <c:pt idx="6">
                  <c:v>56</c:v>
                </c:pt>
                <c:pt idx="7">
                  <c:v>94</c:v>
                </c:pt>
                <c:pt idx="8">
                  <c:v>106</c:v>
                </c:pt>
                <c:pt idx="9">
                  <c:v>79</c:v>
                </c:pt>
                <c:pt idx="10">
                  <c:v>105</c:v>
                </c:pt>
                <c:pt idx="11">
                  <c:v>87</c:v>
                </c:pt>
                <c:pt idx="12">
                  <c:v>58</c:v>
                </c:pt>
                <c:pt idx="13">
                  <c:v>48</c:v>
                </c:pt>
                <c:pt idx="14">
                  <c:v>60</c:v>
                </c:pt>
                <c:pt idx="15">
                  <c:v>63</c:v>
                </c:pt>
                <c:pt idx="16">
                  <c:v>67</c:v>
                </c:pt>
                <c:pt idx="17">
                  <c:v>57</c:v>
                </c:pt>
                <c:pt idx="18">
                  <c:v>53</c:v>
                </c:pt>
                <c:pt idx="19">
                  <c:v>51</c:v>
                </c:pt>
                <c:pt idx="20">
                  <c:v>32</c:v>
                </c:pt>
                <c:pt idx="21">
                  <c:v>16</c:v>
                </c:pt>
                <c:pt idx="22">
                  <c:v>17</c:v>
                </c:pt>
                <c:pt idx="23">
                  <c:v>30</c:v>
                </c:pt>
                <c:pt idx="24">
                  <c:v>25</c:v>
                </c:pt>
                <c:pt idx="25">
                  <c:v>25</c:v>
                </c:pt>
                <c:pt idx="26">
                  <c:v>17</c:v>
                </c:pt>
                <c:pt idx="27">
                  <c:v>17</c:v>
                </c:pt>
                <c:pt idx="28">
                  <c:v>20</c:v>
                </c:pt>
                <c:pt idx="29">
                  <c:v>8</c:v>
                </c:pt>
                <c:pt idx="30">
                  <c:v>4</c:v>
                </c:pt>
                <c:pt idx="31">
                  <c:v>8</c:v>
                </c:pt>
                <c:pt idx="32">
                  <c:v>14</c:v>
                </c:pt>
                <c:pt idx="33">
                  <c:v>11</c:v>
                </c:pt>
                <c:pt idx="34">
                  <c:v>18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4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6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B4-4BF2-8BB8-901D42729D8A}"/>
            </c:ext>
          </c:extLst>
        </c:ser>
        <c:ser>
          <c:idx val="2"/>
          <c:order val="2"/>
          <c:tx>
            <c:strRef>
              <c:f>Foglio1!$G$31</c:f>
              <c:strCache>
                <c:ptCount val="1"/>
                <c:pt idx="0">
                  <c:v>ANDROID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Foglio1!$G$32:$G$92</c:f>
              <c:numCache>
                <c:formatCode>General</c:formatCode>
                <c:ptCount val="61"/>
                <c:pt idx="0">
                  <c:v>49.5</c:v>
                </c:pt>
                <c:pt idx="1">
                  <c:v>140.25</c:v>
                </c:pt>
                <c:pt idx="2">
                  <c:v>406</c:v>
                </c:pt>
                <c:pt idx="3">
                  <c:v>793.5</c:v>
                </c:pt>
                <c:pt idx="4">
                  <c:v>955.25</c:v>
                </c:pt>
                <c:pt idx="5">
                  <c:v>878.75</c:v>
                </c:pt>
                <c:pt idx="6">
                  <c:v>896</c:v>
                </c:pt>
                <c:pt idx="7">
                  <c:v>848.5</c:v>
                </c:pt>
                <c:pt idx="8">
                  <c:v>793.25</c:v>
                </c:pt>
                <c:pt idx="9">
                  <c:v>650.5</c:v>
                </c:pt>
                <c:pt idx="10">
                  <c:v>541</c:v>
                </c:pt>
                <c:pt idx="11">
                  <c:v>580.5</c:v>
                </c:pt>
                <c:pt idx="12">
                  <c:v>524.75</c:v>
                </c:pt>
                <c:pt idx="13">
                  <c:v>516.5</c:v>
                </c:pt>
                <c:pt idx="14">
                  <c:v>405</c:v>
                </c:pt>
                <c:pt idx="15">
                  <c:v>345.25</c:v>
                </c:pt>
                <c:pt idx="16">
                  <c:v>344.25</c:v>
                </c:pt>
                <c:pt idx="17">
                  <c:v>386.75</c:v>
                </c:pt>
                <c:pt idx="18">
                  <c:v>375.75</c:v>
                </c:pt>
                <c:pt idx="19">
                  <c:v>325.25</c:v>
                </c:pt>
                <c:pt idx="20">
                  <c:v>238.75</c:v>
                </c:pt>
                <c:pt idx="21">
                  <c:v>199.25</c:v>
                </c:pt>
                <c:pt idx="22">
                  <c:v>153.5</c:v>
                </c:pt>
                <c:pt idx="23">
                  <c:v>133.5</c:v>
                </c:pt>
                <c:pt idx="24">
                  <c:v>126</c:v>
                </c:pt>
                <c:pt idx="25">
                  <c:v>109.25</c:v>
                </c:pt>
                <c:pt idx="26">
                  <c:v>74.5</c:v>
                </c:pt>
                <c:pt idx="27">
                  <c:v>70</c:v>
                </c:pt>
                <c:pt idx="28">
                  <c:v>50.25</c:v>
                </c:pt>
                <c:pt idx="29">
                  <c:v>76.5</c:v>
                </c:pt>
                <c:pt idx="30">
                  <c:v>71.75</c:v>
                </c:pt>
                <c:pt idx="31">
                  <c:v>56.75</c:v>
                </c:pt>
                <c:pt idx="32">
                  <c:v>25</c:v>
                </c:pt>
                <c:pt idx="33">
                  <c:v>21.75</c:v>
                </c:pt>
                <c:pt idx="34">
                  <c:v>20</c:v>
                </c:pt>
                <c:pt idx="35">
                  <c:v>9.75</c:v>
                </c:pt>
                <c:pt idx="36">
                  <c:v>9.75</c:v>
                </c:pt>
                <c:pt idx="37">
                  <c:v>9</c:v>
                </c:pt>
                <c:pt idx="38">
                  <c:v>5.25</c:v>
                </c:pt>
                <c:pt idx="39">
                  <c:v>2.5</c:v>
                </c:pt>
                <c:pt idx="40">
                  <c:v>1.5</c:v>
                </c:pt>
                <c:pt idx="41">
                  <c:v>1</c:v>
                </c:pt>
                <c:pt idx="42">
                  <c:v>0.5</c:v>
                </c:pt>
                <c:pt idx="43">
                  <c:v>1</c:v>
                </c:pt>
                <c:pt idx="44">
                  <c:v>3</c:v>
                </c:pt>
                <c:pt idx="45">
                  <c:v>0.75</c:v>
                </c:pt>
                <c:pt idx="46">
                  <c:v>1</c:v>
                </c:pt>
                <c:pt idx="47">
                  <c:v>0.25</c:v>
                </c:pt>
                <c:pt idx="48">
                  <c:v>0.5</c:v>
                </c:pt>
                <c:pt idx="49">
                  <c:v>0</c:v>
                </c:pt>
                <c:pt idx="50">
                  <c:v>0.25</c:v>
                </c:pt>
                <c:pt idx="51">
                  <c:v>0.5</c:v>
                </c:pt>
                <c:pt idx="52">
                  <c:v>0.25</c:v>
                </c:pt>
                <c:pt idx="53">
                  <c:v>0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1</c:v>
                </c:pt>
                <c:pt idx="58">
                  <c:v>0.5</c:v>
                </c:pt>
                <c:pt idx="59">
                  <c:v>0</c:v>
                </c:pt>
                <c:pt idx="6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B4-4BF2-8BB8-901D42729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20442464"/>
        <c:axId val="9173130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Foglio1!$F$31</c15:sqref>
                        </c15:formulaRef>
                      </c:ext>
                    </c:extLst>
                    <c:strCache>
                      <c:ptCount val="1"/>
                      <c:pt idx="0">
                        <c:v>4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Foglio1!$F$32:$F$92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68</c:v>
                      </c:pt>
                      <c:pt idx="1">
                        <c:v>218</c:v>
                      </c:pt>
                      <c:pt idx="2">
                        <c:v>440</c:v>
                      </c:pt>
                      <c:pt idx="3">
                        <c:v>587</c:v>
                      </c:pt>
                      <c:pt idx="4">
                        <c:v>609</c:v>
                      </c:pt>
                      <c:pt idx="5">
                        <c:v>960</c:v>
                      </c:pt>
                      <c:pt idx="6">
                        <c:v>998</c:v>
                      </c:pt>
                      <c:pt idx="7">
                        <c:v>1022</c:v>
                      </c:pt>
                      <c:pt idx="8">
                        <c:v>1190</c:v>
                      </c:pt>
                      <c:pt idx="9">
                        <c:v>928</c:v>
                      </c:pt>
                      <c:pt idx="10">
                        <c:v>744</c:v>
                      </c:pt>
                      <c:pt idx="11">
                        <c:v>627</c:v>
                      </c:pt>
                      <c:pt idx="12">
                        <c:v>553</c:v>
                      </c:pt>
                      <c:pt idx="13">
                        <c:v>990</c:v>
                      </c:pt>
                      <c:pt idx="14">
                        <c:v>678</c:v>
                      </c:pt>
                      <c:pt idx="15">
                        <c:v>430</c:v>
                      </c:pt>
                      <c:pt idx="16">
                        <c:v>412</c:v>
                      </c:pt>
                      <c:pt idx="17">
                        <c:v>322</c:v>
                      </c:pt>
                      <c:pt idx="18">
                        <c:v>232</c:v>
                      </c:pt>
                      <c:pt idx="19">
                        <c:v>222</c:v>
                      </c:pt>
                      <c:pt idx="20">
                        <c:v>240</c:v>
                      </c:pt>
                      <c:pt idx="21">
                        <c:v>182</c:v>
                      </c:pt>
                      <c:pt idx="22">
                        <c:v>185</c:v>
                      </c:pt>
                      <c:pt idx="23">
                        <c:v>121</c:v>
                      </c:pt>
                      <c:pt idx="24">
                        <c:v>106</c:v>
                      </c:pt>
                      <c:pt idx="25">
                        <c:v>37</c:v>
                      </c:pt>
                      <c:pt idx="26">
                        <c:v>46</c:v>
                      </c:pt>
                      <c:pt idx="27">
                        <c:v>20</c:v>
                      </c:pt>
                      <c:pt idx="28">
                        <c:v>9</c:v>
                      </c:pt>
                      <c:pt idx="29">
                        <c:v>6</c:v>
                      </c:pt>
                      <c:pt idx="30">
                        <c:v>5</c:v>
                      </c:pt>
                      <c:pt idx="31">
                        <c:v>2</c:v>
                      </c:pt>
                      <c:pt idx="32">
                        <c:v>3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BB4-4BF2-8BB8-901D42729D8A}"/>
                  </c:ext>
                </c:extLst>
              </c15:ser>
            </c15:filteredLineSeries>
          </c:ext>
        </c:extLst>
      </c:lineChart>
      <c:catAx>
        <c:axId val="92044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313024"/>
        <c:crosses val="autoZero"/>
        <c:auto val="1"/>
        <c:lblAlgn val="ctr"/>
        <c:lblOffset val="100"/>
        <c:noMultiLvlLbl val="0"/>
      </c:catAx>
      <c:valAx>
        <c:axId val="917313024"/>
        <c:scaling>
          <c:orientation val="minMax"/>
          <c:max val="1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4424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400">
                <a:solidFill>
                  <a:schemeClr val="tx1"/>
                </a:solidFill>
              </a:rPr>
              <a:t>ISTANBUL-COVID RECOVERED PEERS PER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62301663511574"/>
          <c:y val="0.12863379558294813"/>
          <c:w val="0.79425430052950696"/>
          <c:h val="0.71677383739975498"/>
        </c:manualLayout>
      </c:layout>
      <c:lineChart>
        <c:grouping val="stacked"/>
        <c:varyColors val="0"/>
        <c:ser>
          <c:idx val="0"/>
          <c:order val="0"/>
          <c:tx>
            <c:strRef>
              <c:f>Foglio1!$Q$31</c:f>
              <c:strCache>
                <c:ptCount val="1"/>
                <c:pt idx="0">
                  <c:v>IOS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Foglio1!$Q$32:$Q$159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10</c:v>
                </c:pt>
                <c:pt idx="8">
                  <c:v>15</c:v>
                </c:pt>
                <c:pt idx="9">
                  <c:v>23</c:v>
                </c:pt>
                <c:pt idx="10">
                  <c:v>24</c:v>
                </c:pt>
                <c:pt idx="11">
                  <c:v>33</c:v>
                </c:pt>
                <c:pt idx="12">
                  <c:v>36</c:v>
                </c:pt>
                <c:pt idx="13">
                  <c:v>36</c:v>
                </c:pt>
                <c:pt idx="14">
                  <c:v>23</c:v>
                </c:pt>
                <c:pt idx="15">
                  <c:v>27</c:v>
                </c:pt>
                <c:pt idx="16">
                  <c:v>25</c:v>
                </c:pt>
                <c:pt idx="17">
                  <c:v>34</c:v>
                </c:pt>
                <c:pt idx="18">
                  <c:v>29</c:v>
                </c:pt>
                <c:pt idx="19">
                  <c:v>35</c:v>
                </c:pt>
                <c:pt idx="20">
                  <c:v>48</c:v>
                </c:pt>
                <c:pt idx="21">
                  <c:v>42</c:v>
                </c:pt>
                <c:pt idx="22">
                  <c:v>46</c:v>
                </c:pt>
                <c:pt idx="23">
                  <c:v>28</c:v>
                </c:pt>
                <c:pt idx="24">
                  <c:v>33</c:v>
                </c:pt>
                <c:pt idx="25">
                  <c:v>28</c:v>
                </c:pt>
                <c:pt idx="26">
                  <c:v>34</c:v>
                </c:pt>
                <c:pt idx="27">
                  <c:v>32</c:v>
                </c:pt>
                <c:pt idx="28">
                  <c:v>23</c:v>
                </c:pt>
                <c:pt idx="29">
                  <c:v>29</c:v>
                </c:pt>
                <c:pt idx="30">
                  <c:v>37</c:v>
                </c:pt>
                <c:pt idx="31">
                  <c:v>33</c:v>
                </c:pt>
                <c:pt idx="32">
                  <c:v>36</c:v>
                </c:pt>
                <c:pt idx="33">
                  <c:v>24</c:v>
                </c:pt>
                <c:pt idx="34">
                  <c:v>26</c:v>
                </c:pt>
                <c:pt idx="35">
                  <c:v>24</c:v>
                </c:pt>
                <c:pt idx="36">
                  <c:v>29</c:v>
                </c:pt>
                <c:pt idx="37">
                  <c:v>23</c:v>
                </c:pt>
                <c:pt idx="38">
                  <c:v>18</c:v>
                </c:pt>
                <c:pt idx="39">
                  <c:v>25</c:v>
                </c:pt>
                <c:pt idx="40">
                  <c:v>23</c:v>
                </c:pt>
                <c:pt idx="41">
                  <c:v>25</c:v>
                </c:pt>
                <c:pt idx="42">
                  <c:v>21</c:v>
                </c:pt>
                <c:pt idx="43">
                  <c:v>12</c:v>
                </c:pt>
                <c:pt idx="44">
                  <c:v>12</c:v>
                </c:pt>
                <c:pt idx="45">
                  <c:v>22</c:v>
                </c:pt>
                <c:pt idx="46">
                  <c:v>21</c:v>
                </c:pt>
                <c:pt idx="47">
                  <c:v>11</c:v>
                </c:pt>
                <c:pt idx="48">
                  <c:v>12</c:v>
                </c:pt>
                <c:pt idx="49">
                  <c:v>17</c:v>
                </c:pt>
                <c:pt idx="50">
                  <c:v>17</c:v>
                </c:pt>
                <c:pt idx="51">
                  <c:v>8</c:v>
                </c:pt>
                <c:pt idx="52">
                  <c:v>13</c:v>
                </c:pt>
                <c:pt idx="53">
                  <c:v>16</c:v>
                </c:pt>
                <c:pt idx="54">
                  <c:v>15</c:v>
                </c:pt>
                <c:pt idx="55">
                  <c:v>21</c:v>
                </c:pt>
                <c:pt idx="56">
                  <c:v>12</c:v>
                </c:pt>
                <c:pt idx="57">
                  <c:v>10</c:v>
                </c:pt>
                <c:pt idx="58">
                  <c:v>5</c:v>
                </c:pt>
                <c:pt idx="59">
                  <c:v>6</c:v>
                </c:pt>
                <c:pt idx="60">
                  <c:v>8</c:v>
                </c:pt>
                <c:pt idx="61">
                  <c:v>6</c:v>
                </c:pt>
                <c:pt idx="62">
                  <c:v>6</c:v>
                </c:pt>
                <c:pt idx="63">
                  <c:v>8</c:v>
                </c:pt>
                <c:pt idx="64">
                  <c:v>13</c:v>
                </c:pt>
                <c:pt idx="65">
                  <c:v>9</c:v>
                </c:pt>
                <c:pt idx="66">
                  <c:v>7</c:v>
                </c:pt>
                <c:pt idx="67">
                  <c:v>4</c:v>
                </c:pt>
                <c:pt idx="68">
                  <c:v>7</c:v>
                </c:pt>
                <c:pt idx="69">
                  <c:v>9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5</c:v>
                </c:pt>
                <c:pt idx="74">
                  <c:v>12</c:v>
                </c:pt>
                <c:pt idx="75">
                  <c:v>4</c:v>
                </c:pt>
                <c:pt idx="76">
                  <c:v>2</c:v>
                </c:pt>
                <c:pt idx="77">
                  <c:v>5</c:v>
                </c:pt>
                <c:pt idx="78">
                  <c:v>2</c:v>
                </c:pt>
                <c:pt idx="79">
                  <c:v>7</c:v>
                </c:pt>
                <c:pt idx="80">
                  <c:v>5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2</c:v>
                </c:pt>
                <c:pt idx="85">
                  <c:v>4</c:v>
                </c:pt>
                <c:pt idx="86">
                  <c:v>2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3</c:v>
                </c:pt>
                <c:pt idx="91">
                  <c:v>1</c:v>
                </c:pt>
                <c:pt idx="92">
                  <c:v>2</c:v>
                </c:pt>
                <c:pt idx="93">
                  <c:v>4</c:v>
                </c:pt>
                <c:pt idx="94">
                  <c:v>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2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A-49D9-B05E-AFD8547C06D0}"/>
            </c:ext>
          </c:extLst>
        </c:ser>
        <c:ser>
          <c:idx val="2"/>
          <c:order val="2"/>
          <c:tx>
            <c:strRef>
              <c:f>Foglio1!$S$31</c:f>
              <c:strCache>
                <c:ptCount val="1"/>
                <c:pt idx="0">
                  <c:v>ANDROID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Foglio1!$S$32:$S$159</c:f>
              <c:numCache>
                <c:formatCode>General</c:formatCode>
                <c:ptCount val="128"/>
                <c:pt idx="0">
                  <c:v>0</c:v>
                </c:pt>
                <c:pt idx="1">
                  <c:v>4.75</c:v>
                </c:pt>
                <c:pt idx="2">
                  <c:v>9.5</c:v>
                </c:pt>
                <c:pt idx="3">
                  <c:v>30.25</c:v>
                </c:pt>
                <c:pt idx="4">
                  <c:v>65.25</c:v>
                </c:pt>
                <c:pt idx="5">
                  <c:v>111.75</c:v>
                </c:pt>
                <c:pt idx="6">
                  <c:v>144.5</c:v>
                </c:pt>
                <c:pt idx="7">
                  <c:v>191</c:v>
                </c:pt>
                <c:pt idx="8">
                  <c:v>232.5</c:v>
                </c:pt>
                <c:pt idx="9">
                  <c:v>248</c:v>
                </c:pt>
                <c:pt idx="10">
                  <c:v>266.25</c:v>
                </c:pt>
                <c:pt idx="11">
                  <c:v>289.5</c:v>
                </c:pt>
                <c:pt idx="12">
                  <c:v>293.25</c:v>
                </c:pt>
                <c:pt idx="13">
                  <c:v>311.5</c:v>
                </c:pt>
                <c:pt idx="14">
                  <c:v>304</c:v>
                </c:pt>
                <c:pt idx="15">
                  <c:v>313.75</c:v>
                </c:pt>
                <c:pt idx="16">
                  <c:v>319.25</c:v>
                </c:pt>
                <c:pt idx="17">
                  <c:v>345</c:v>
                </c:pt>
                <c:pt idx="18">
                  <c:v>352.5</c:v>
                </c:pt>
                <c:pt idx="19">
                  <c:v>339.25</c:v>
                </c:pt>
                <c:pt idx="20">
                  <c:v>339.75</c:v>
                </c:pt>
                <c:pt idx="21">
                  <c:v>340.25</c:v>
                </c:pt>
                <c:pt idx="22">
                  <c:v>313.25</c:v>
                </c:pt>
                <c:pt idx="23">
                  <c:v>313.75</c:v>
                </c:pt>
                <c:pt idx="24">
                  <c:v>296</c:v>
                </c:pt>
                <c:pt idx="25">
                  <c:v>282.25</c:v>
                </c:pt>
                <c:pt idx="26">
                  <c:v>291.5</c:v>
                </c:pt>
                <c:pt idx="27">
                  <c:v>278.5</c:v>
                </c:pt>
                <c:pt idx="28">
                  <c:v>283.25</c:v>
                </c:pt>
                <c:pt idx="29">
                  <c:v>253</c:v>
                </c:pt>
                <c:pt idx="30">
                  <c:v>237.75</c:v>
                </c:pt>
                <c:pt idx="31">
                  <c:v>239</c:v>
                </c:pt>
                <c:pt idx="32">
                  <c:v>222.75</c:v>
                </c:pt>
                <c:pt idx="33">
                  <c:v>217.5</c:v>
                </c:pt>
                <c:pt idx="34">
                  <c:v>206</c:v>
                </c:pt>
                <c:pt idx="35">
                  <c:v>193.75</c:v>
                </c:pt>
                <c:pt idx="36">
                  <c:v>196</c:v>
                </c:pt>
                <c:pt idx="37">
                  <c:v>180.75</c:v>
                </c:pt>
                <c:pt idx="38">
                  <c:v>173</c:v>
                </c:pt>
                <c:pt idx="39">
                  <c:v>165.75</c:v>
                </c:pt>
                <c:pt idx="40">
                  <c:v>145.25</c:v>
                </c:pt>
                <c:pt idx="41">
                  <c:v>141</c:v>
                </c:pt>
                <c:pt idx="42">
                  <c:v>140.5</c:v>
                </c:pt>
                <c:pt idx="43">
                  <c:v>125.75</c:v>
                </c:pt>
                <c:pt idx="44">
                  <c:v>123.25</c:v>
                </c:pt>
                <c:pt idx="45">
                  <c:v>113.75</c:v>
                </c:pt>
                <c:pt idx="46">
                  <c:v>108.25</c:v>
                </c:pt>
                <c:pt idx="47">
                  <c:v>96.25</c:v>
                </c:pt>
                <c:pt idx="48">
                  <c:v>96.25</c:v>
                </c:pt>
                <c:pt idx="49">
                  <c:v>95.5</c:v>
                </c:pt>
                <c:pt idx="50">
                  <c:v>99</c:v>
                </c:pt>
                <c:pt idx="51">
                  <c:v>87.25</c:v>
                </c:pt>
                <c:pt idx="52">
                  <c:v>85.25</c:v>
                </c:pt>
                <c:pt idx="53">
                  <c:v>77</c:v>
                </c:pt>
                <c:pt idx="54">
                  <c:v>69.5</c:v>
                </c:pt>
                <c:pt idx="55">
                  <c:v>73.25</c:v>
                </c:pt>
                <c:pt idx="56">
                  <c:v>63.5</c:v>
                </c:pt>
                <c:pt idx="57">
                  <c:v>58.75</c:v>
                </c:pt>
                <c:pt idx="58">
                  <c:v>59.5</c:v>
                </c:pt>
                <c:pt idx="59">
                  <c:v>61.25</c:v>
                </c:pt>
                <c:pt idx="60">
                  <c:v>48.75</c:v>
                </c:pt>
                <c:pt idx="61">
                  <c:v>50</c:v>
                </c:pt>
                <c:pt idx="62">
                  <c:v>53.25</c:v>
                </c:pt>
                <c:pt idx="63">
                  <c:v>52.25</c:v>
                </c:pt>
                <c:pt idx="64">
                  <c:v>40.5</c:v>
                </c:pt>
                <c:pt idx="65">
                  <c:v>40.75</c:v>
                </c:pt>
                <c:pt idx="66">
                  <c:v>41.5</c:v>
                </c:pt>
                <c:pt idx="67">
                  <c:v>38</c:v>
                </c:pt>
                <c:pt idx="68">
                  <c:v>39.25</c:v>
                </c:pt>
                <c:pt idx="69">
                  <c:v>37</c:v>
                </c:pt>
                <c:pt idx="70">
                  <c:v>30.75</c:v>
                </c:pt>
                <c:pt idx="71">
                  <c:v>31.75</c:v>
                </c:pt>
                <c:pt idx="72">
                  <c:v>30.25</c:v>
                </c:pt>
                <c:pt idx="73">
                  <c:v>29.25</c:v>
                </c:pt>
                <c:pt idx="74">
                  <c:v>24</c:v>
                </c:pt>
                <c:pt idx="75">
                  <c:v>26.5</c:v>
                </c:pt>
                <c:pt idx="76">
                  <c:v>24.5</c:v>
                </c:pt>
                <c:pt idx="77">
                  <c:v>23.25</c:v>
                </c:pt>
                <c:pt idx="78">
                  <c:v>19.75</c:v>
                </c:pt>
                <c:pt idx="79">
                  <c:v>20.25</c:v>
                </c:pt>
                <c:pt idx="80">
                  <c:v>22</c:v>
                </c:pt>
                <c:pt idx="81">
                  <c:v>25.25</c:v>
                </c:pt>
                <c:pt idx="82">
                  <c:v>16.75</c:v>
                </c:pt>
                <c:pt idx="83">
                  <c:v>16.75</c:v>
                </c:pt>
                <c:pt idx="84">
                  <c:v>16.25</c:v>
                </c:pt>
                <c:pt idx="85">
                  <c:v>13.25</c:v>
                </c:pt>
                <c:pt idx="86">
                  <c:v>14</c:v>
                </c:pt>
                <c:pt idx="87">
                  <c:v>13</c:v>
                </c:pt>
                <c:pt idx="88">
                  <c:v>12.25</c:v>
                </c:pt>
                <c:pt idx="89">
                  <c:v>12</c:v>
                </c:pt>
                <c:pt idx="90">
                  <c:v>11.5</c:v>
                </c:pt>
                <c:pt idx="91">
                  <c:v>13.75</c:v>
                </c:pt>
                <c:pt idx="92">
                  <c:v>11</c:v>
                </c:pt>
                <c:pt idx="93">
                  <c:v>11.5</c:v>
                </c:pt>
                <c:pt idx="94">
                  <c:v>11.75</c:v>
                </c:pt>
                <c:pt idx="95">
                  <c:v>9.25</c:v>
                </c:pt>
                <c:pt idx="96">
                  <c:v>10.75</c:v>
                </c:pt>
                <c:pt idx="97">
                  <c:v>9.25</c:v>
                </c:pt>
                <c:pt idx="98">
                  <c:v>9.25</c:v>
                </c:pt>
                <c:pt idx="99">
                  <c:v>5.25</c:v>
                </c:pt>
                <c:pt idx="100">
                  <c:v>6.75</c:v>
                </c:pt>
                <c:pt idx="101">
                  <c:v>7.5</c:v>
                </c:pt>
                <c:pt idx="102">
                  <c:v>7.75</c:v>
                </c:pt>
                <c:pt idx="103">
                  <c:v>7.75</c:v>
                </c:pt>
                <c:pt idx="104">
                  <c:v>6.25</c:v>
                </c:pt>
                <c:pt idx="105">
                  <c:v>6.25</c:v>
                </c:pt>
                <c:pt idx="106">
                  <c:v>8</c:v>
                </c:pt>
                <c:pt idx="107">
                  <c:v>6</c:v>
                </c:pt>
                <c:pt idx="108">
                  <c:v>5</c:v>
                </c:pt>
                <c:pt idx="109">
                  <c:v>7.25</c:v>
                </c:pt>
                <c:pt idx="110">
                  <c:v>5</c:v>
                </c:pt>
                <c:pt idx="111">
                  <c:v>5.25</c:v>
                </c:pt>
                <c:pt idx="112">
                  <c:v>4.5</c:v>
                </c:pt>
                <c:pt idx="113">
                  <c:v>3.5</c:v>
                </c:pt>
                <c:pt idx="114">
                  <c:v>3.5</c:v>
                </c:pt>
                <c:pt idx="115">
                  <c:v>2.5</c:v>
                </c:pt>
                <c:pt idx="116">
                  <c:v>2</c:v>
                </c:pt>
                <c:pt idx="117">
                  <c:v>3</c:v>
                </c:pt>
                <c:pt idx="118">
                  <c:v>4.25</c:v>
                </c:pt>
                <c:pt idx="119">
                  <c:v>2.25</c:v>
                </c:pt>
                <c:pt idx="120">
                  <c:v>2.25</c:v>
                </c:pt>
                <c:pt idx="121">
                  <c:v>2</c:v>
                </c:pt>
                <c:pt idx="122">
                  <c:v>2</c:v>
                </c:pt>
                <c:pt idx="123">
                  <c:v>1.75</c:v>
                </c:pt>
                <c:pt idx="124">
                  <c:v>2.25</c:v>
                </c:pt>
                <c:pt idx="125">
                  <c:v>1.5</c:v>
                </c:pt>
                <c:pt idx="126">
                  <c:v>1.75</c:v>
                </c:pt>
                <c:pt idx="127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A-49D9-B05E-AFD8547C0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bg1">
                  <a:alpha val="33000"/>
                </a:schemeClr>
              </a:solidFill>
              <a:round/>
            </a:ln>
            <a:effectLst/>
          </c:spPr>
        </c:dropLines>
        <c:smooth val="0"/>
        <c:axId val="920442464"/>
        <c:axId val="9173130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Foglio1!$R$31</c15:sqref>
                        </c15:formulaRef>
                      </c:ext>
                    </c:extLst>
                    <c:strCache>
                      <c:ptCount val="1"/>
                      <c:pt idx="0">
                        <c:v>4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Foglio1!$R$32:$R$159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7</c:v>
                      </c:pt>
                      <c:pt idx="2">
                        <c:v>9</c:v>
                      </c:pt>
                      <c:pt idx="3">
                        <c:v>37</c:v>
                      </c:pt>
                      <c:pt idx="4">
                        <c:v>69</c:v>
                      </c:pt>
                      <c:pt idx="5">
                        <c:v>82</c:v>
                      </c:pt>
                      <c:pt idx="6">
                        <c:v>123</c:v>
                      </c:pt>
                      <c:pt idx="7">
                        <c:v>180</c:v>
                      </c:pt>
                      <c:pt idx="8">
                        <c:v>252</c:v>
                      </c:pt>
                      <c:pt idx="9">
                        <c:v>265</c:v>
                      </c:pt>
                      <c:pt idx="10">
                        <c:v>283</c:v>
                      </c:pt>
                      <c:pt idx="11">
                        <c:v>311</c:v>
                      </c:pt>
                      <c:pt idx="12">
                        <c:v>360</c:v>
                      </c:pt>
                      <c:pt idx="13">
                        <c:v>366</c:v>
                      </c:pt>
                      <c:pt idx="14">
                        <c:v>378</c:v>
                      </c:pt>
                      <c:pt idx="15">
                        <c:v>332</c:v>
                      </c:pt>
                      <c:pt idx="16">
                        <c:v>403</c:v>
                      </c:pt>
                      <c:pt idx="17">
                        <c:v>438</c:v>
                      </c:pt>
                      <c:pt idx="18">
                        <c:v>431</c:v>
                      </c:pt>
                      <c:pt idx="19">
                        <c:v>407</c:v>
                      </c:pt>
                      <c:pt idx="20">
                        <c:v>364</c:v>
                      </c:pt>
                      <c:pt idx="21">
                        <c:v>365</c:v>
                      </c:pt>
                      <c:pt idx="22">
                        <c:v>340</c:v>
                      </c:pt>
                      <c:pt idx="23">
                        <c:v>341</c:v>
                      </c:pt>
                      <c:pt idx="24">
                        <c:v>326</c:v>
                      </c:pt>
                      <c:pt idx="25">
                        <c:v>308</c:v>
                      </c:pt>
                      <c:pt idx="26">
                        <c:v>324</c:v>
                      </c:pt>
                      <c:pt idx="27">
                        <c:v>308</c:v>
                      </c:pt>
                      <c:pt idx="28">
                        <c:v>280</c:v>
                      </c:pt>
                      <c:pt idx="29">
                        <c:v>265</c:v>
                      </c:pt>
                      <c:pt idx="30">
                        <c:v>285</c:v>
                      </c:pt>
                      <c:pt idx="31">
                        <c:v>257</c:v>
                      </c:pt>
                      <c:pt idx="32">
                        <c:v>235</c:v>
                      </c:pt>
                      <c:pt idx="33">
                        <c:v>242</c:v>
                      </c:pt>
                      <c:pt idx="34">
                        <c:v>228</c:v>
                      </c:pt>
                      <c:pt idx="35">
                        <c:v>205</c:v>
                      </c:pt>
                      <c:pt idx="36">
                        <c:v>198</c:v>
                      </c:pt>
                      <c:pt idx="37">
                        <c:v>196</c:v>
                      </c:pt>
                      <c:pt idx="38">
                        <c:v>155</c:v>
                      </c:pt>
                      <c:pt idx="39">
                        <c:v>166</c:v>
                      </c:pt>
                      <c:pt idx="40">
                        <c:v>145</c:v>
                      </c:pt>
                      <c:pt idx="41">
                        <c:v>131</c:v>
                      </c:pt>
                      <c:pt idx="42">
                        <c:v>147</c:v>
                      </c:pt>
                      <c:pt idx="43">
                        <c:v>133</c:v>
                      </c:pt>
                      <c:pt idx="44">
                        <c:v>118</c:v>
                      </c:pt>
                      <c:pt idx="45">
                        <c:v>121</c:v>
                      </c:pt>
                      <c:pt idx="46">
                        <c:v>95</c:v>
                      </c:pt>
                      <c:pt idx="47">
                        <c:v>86</c:v>
                      </c:pt>
                      <c:pt idx="48">
                        <c:v>91</c:v>
                      </c:pt>
                      <c:pt idx="49">
                        <c:v>99</c:v>
                      </c:pt>
                      <c:pt idx="50">
                        <c:v>121</c:v>
                      </c:pt>
                      <c:pt idx="51">
                        <c:v>93</c:v>
                      </c:pt>
                      <c:pt idx="52">
                        <c:v>88</c:v>
                      </c:pt>
                      <c:pt idx="53">
                        <c:v>81</c:v>
                      </c:pt>
                      <c:pt idx="54">
                        <c:v>79</c:v>
                      </c:pt>
                      <c:pt idx="55">
                        <c:v>81</c:v>
                      </c:pt>
                      <c:pt idx="56">
                        <c:v>56</c:v>
                      </c:pt>
                      <c:pt idx="57">
                        <c:v>58</c:v>
                      </c:pt>
                      <c:pt idx="58">
                        <c:v>49</c:v>
                      </c:pt>
                      <c:pt idx="59">
                        <c:v>65</c:v>
                      </c:pt>
                      <c:pt idx="60">
                        <c:v>45</c:v>
                      </c:pt>
                      <c:pt idx="61">
                        <c:v>57</c:v>
                      </c:pt>
                      <c:pt idx="62">
                        <c:v>48</c:v>
                      </c:pt>
                      <c:pt idx="63">
                        <c:v>64</c:v>
                      </c:pt>
                      <c:pt idx="64">
                        <c:v>52</c:v>
                      </c:pt>
                      <c:pt idx="65">
                        <c:v>47</c:v>
                      </c:pt>
                      <c:pt idx="66">
                        <c:v>34</c:v>
                      </c:pt>
                      <c:pt idx="67">
                        <c:v>35</c:v>
                      </c:pt>
                      <c:pt idx="68">
                        <c:v>40</c:v>
                      </c:pt>
                      <c:pt idx="69">
                        <c:v>39</c:v>
                      </c:pt>
                      <c:pt idx="70">
                        <c:v>32</c:v>
                      </c:pt>
                      <c:pt idx="71">
                        <c:v>27</c:v>
                      </c:pt>
                      <c:pt idx="72">
                        <c:v>19</c:v>
                      </c:pt>
                      <c:pt idx="73">
                        <c:v>27</c:v>
                      </c:pt>
                      <c:pt idx="74">
                        <c:v>24</c:v>
                      </c:pt>
                      <c:pt idx="75">
                        <c:v>24</c:v>
                      </c:pt>
                      <c:pt idx="76">
                        <c:v>27</c:v>
                      </c:pt>
                      <c:pt idx="77">
                        <c:v>23</c:v>
                      </c:pt>
                      <c:pt idx="78">
                        <c:v>25</c:v>
                      </c:pt>
                      <c:pt idx="79">
                        <c:v>18</c:v>
                      </c:pt>
                      <c:pt idx="80">
                        <c:v>21</c:v>
                      </c:pt>
                      <c:pt idx="81">
                        <c:v>20</c:v>
                      </c:pt>
                      <c:pt idx="82">
                        <c:v>20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19</c:v>
                      </c:pt>
                      <c:pt idx="86">
                        <c:v>12</c:v>
                      </c:pt>
                      <c:pt idx="87">
                        <c:v>12</c:v>
                      </c:pt>
                      <c:pt idx="88">
                        <c:v>11</c:v>
                      </c:pt>
                      <c:pt idx="89">
                        <c:v>12</c:v>
                      </c:pt>
                      <c:pt idx="90">
                        <c:v>16</c:v>
                      </c:pt>
                      <c:pt idx="91">
                        <c:v>16</c:v>
                      </c:pt>
                      <c:pt idx="92">
                        <c:v>18</c:v>
                      </c:pt>
                      <c:pt idx="93">
                        <c:v>14</c:v>
                      </c:pt>
                      <c:pt idx="94">
                        <c:v>13</c:v>
                      </c:pt>
                      <c:pt idx="95">
                        <c:v>9</c:v>
                      </c:pt>
                      <c:pt idx="96">
                        <c:v>10</c:v>
                      </c:pt>
                      <c:pt idx="97">
                        <c:v>15</c:v>
                      </c:pt>
                      <c:pt idx="98">
                        <c:v>4</c:v>
                      </c:pt>
                      <c:pt idx="99">
                        <c:v>3</c:v>
                      </c:pt>
                      <c:pt idx="100">
                        <c:v>5</c:v>
                      </c:pt>
                      <c:pt idx="101">
                        <c:v>9</c:v>
                      </c:pt>
                      <c:pt idx="102">
                        <c:v>7</c:v>
                      </c:pt>
                      <c:pt idx="103">
                        <c:v>10</c:v>
                      </c:pt>
                      <c:pt idx="104">
                        <c:v>8</c:v>
                      </c:pt>
                      <c:pt idx="105">
                        <c:v>4</c:v>
                      </c:pt>
                      <c:pt idx="106">
                        <c:v>7</c:v>
                      </c:pt>
                      <c:pt idx="107">
                        <c:v>4</c:v>
                      </c:pt>
                      <c:pt idx="108">
                        <c:v>8</c:v>
                      </c:pt>
                      <c:pt idx="109">
                        <c:v>4</c:v>
                      </c:pt>
                      <c:pt idx="110">
                        <c:v>6</c:v>
                      </c:pt>
                      <c:pt idx="111">
                        <c:v>6</c:v>
                      </c:pt>
                      <c:pt idx="112">
                        <c:v>7</c:v>
                      </c:pt>
                      <c:pt idx="113">
                        <c:v>1</c:v>
                      </c:pt>
                      <c:pt idx="114">
                        <c:v>2</c:v>
                      </c:pt>
                      <c:pt idx="115">
                        <c:v>1</c:v>
                      </c:pt>
                      <c:pt idx="116">
                        <c:v>2</c:v>
                      </c:pt>
                      <c:pt idx="117">
                        <c:v>5</c:v>
                      </c:pt>
                      <c:pt idx="118">
                        <c:v>5</c:v>
                      </c:pt>
                      <c:pt idx="119">
                        <c:v>3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4</c:v>
                      </c:pt>
                      <c:pt idx="124">
                        <c:v>3</c:v>
                      </c:pt>
                      <c:pt idx="125">
                        <c:v>2</c:v>
                      </c:pt>
                      <c:pt idx="126">
                        <c:v>1</c:v>
                      </c:pt>
                      <c:pt idx="127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BDA-49D9-B05E-AFD8547C06D0}"/>
                  </c:ext>
                </c:extLst>
              </c15:ser>
            </c15:filteredLineSeries>
          </c:ext>
        </c:extLst>
      </c:lineChart>
      <c:catAx>
        <c:axId val="92044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313024"/>
        <c:crosses val="autoZero"/>
        <c:auto val="1"/>
        <c:lblAlgn val="ctr"/>
        <c:lblOffset val="100"/>
        <c:noMultiLvlLbl val="0"/>
      </c:catAx>
      <c:valAx>
        <c:axId val="917313024"/>
        <c:scaling>
          <c:orientation val="minMax"/>
          <c:max val="4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4424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rgbClr val="00B05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400">
                <a:solidFill>
                  <a:schemeClr val="tx1"/>
                </a:solidFill>
              </a:rPr>
              <a:t>ISTANBUL-HIV/AIDS PERCENTAGE OF INFECTION PER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62301663511574"/>
          <c:y val="0.12863379558294813"/>
          <c:w val="0.79425430052950696"/>
          <c:h val="0.71677383739975498"/>
        </c:manualLayout>
      </c:layout>
      <c:lineChart>
        <c:grouping val="standard"/>
        <c:varyColors val="0"/>
        <c:ser>
          <c:idx val="0"/>
          <c:order val="0"/>
          <c:tx>
            <c:strRef>
              <c:f>Foglio1!$J$165</c:f>
              <c:strCache>
                <c:ptCount val="1"/>
                <c:pt idx="0">
                  <c:v>%ANDROID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Foglio1!$J$166:$J$226</c:f>
              <c:numCache>
                <c:formatCode>General</c:formatCode>
                <c:ptCount val="61"/>
                <c:pt idx="0">
                  <c:v>1.0258619805291396E-2</c:v>
                </c:pt>
                <c:pt idx="1">
                  <c:v>3.3853445357461605E-2</c:v>
                </c:pt>
                <c:pt idx="2">
                  <c:v>0.11387067983873449</c:v>
                </c:pt>
                <c:pt idx="3">
                  <c:v>0.29955169831450879</c:v>
                </c:pt>
                <c:pt idx="4">
                  <c:v>0.49959478451769102</c:v>
                </c:pt>
                <c:pt idx="5">
                  <c:v>0.76324131351367985</c:v>
                </c:pt>
                <c:pt idx="6">
                  <c:v>1.1705085197837484</c:v>
                </c:pt>
                <c:pt idx="7">
                  <c:v>1.7019050256978425</c:v>
                </c:pt>
                <c:pt idx="8">
                  <c:v>2.3841032427497204</c:v>
                </c:pt>
                <c:pt idx="9">
                  <c:v>3.1627324859713375</c:v>
                </c:pt>
                <c:pt idx="10">
                  <c:v>4.00701689594682</c:v>
                </c:pt>
                <c:pt idx="11">
                  <c:v>4.9220857825788116</c:v>
                </c:pt>
                <c:pt idx="12">
                  <c:v>5.7940684660285804</c:v>
                </c:pt>
                <c:pt idx="13">
                  <c:v>6.6804132172057562</c:v>
                </c:pt>
                <c:pt idx="14">
                  <c:v>7.6467752028642062</c:v>
                </c:pt>
                <c:pt idx="15">
                  <c:v>8.6808440792375787</c:v>
                </c:pt>
                <c:pt idx="16">
                  <c:v>9.7169646795720102</c:v>
                </c:pt>
                <c:pt idx="17">
                  <c:v>10.582792191138605</c:v>
                </c:pt>
                <c:pt idx="18">
                  <c:v>11.311154197314293</c:v>
                </c:pt>
                <c:pt idx="19">
                  <c:v>11.937955867417598</c:v>
                </c:pt>
                <c:pt idx="20">
                  <c:v>12.458067891545872</c:v>
                </c:pt>
                <c:pt idx="21">
                  <c:v>12.969973019829911</c:v>
                </c:pt>
                <c:pt idx="22">
                  <c:v>13.411093671457442</c:v>
                </c:pt>
                <c:pt idx="23">
                  <c:v>13.773222950584231</c:v>
                </c:pt>
                <c:pt idx="24">
                  <c:v>14.126119471886254</c:v>
                </c:pt>
                <c:pt idx="25">
                  <c:v>14.511843576565209</c:v>
                </c:pt>
                <c:pt idx="26">
                  <c:v>14.865765959847762</c:v>
                </c:pt>
                <c:pt idx="27">
                  <c:v>15.221740067091375</c:v>
                </c:pt>
                <c:pt idx="28">
                  <c:v>15.486412458067891</c:v>
                </c:pt>
                <c:pt idx="29">
                  <c:v>15.739800367258589</c:v>
                </c:pt>
                <c:pt idx="30">
                  <c:v>15.965490002974999</c:v>
                </c:pt>
                <c:pt idx="31">
                  <c:v>16.180921018886117</c:v>
                </c:pt>
                <c:pt idx="32">
                  <c:v>16.393274448855653</c:v>
                </c:pt>
                <c:pt idx="33">
                  <c:v>16.605627878825182</c:v>
                </c:pt>
                <c:pt idx="34">
                  <c:v>16.79951579314519</c:v>
                </c:pt>
                <c:pt idx="35">
                  <c:v>16.949291642302445</c:v>
                </c:pt>
                <c:pt idx="36">
                  <c:v>17.064188184121708</c:v>
                </c:pt>
                <c:pt idx="37">
                  <c:v>17.184214035843617</c:v>
                </c:pt>
                <c:pt idx="38">
                  <c:v>17.286800233896532</c:v>
                </c:pt>
                <c:pt idx="39">
                  <c:v>17.368869192338863</c:v>
                </c:pt>
                <c:pt idx="40">
                  <c:v>17.471455390391778</c:v>
                </c:pt>
                <c:pt idx="41">
                  <c:v>17.579170898347339</c:v>
                </c:pt>
                <c:pt idx="42">
                  <c:v>17.707403645913477</c:v>
                </c:pt>
                <c:pt idx="43">
                  <c:v>17.826403635654859</c:v>
                </c:pt>
                <c:pt idx="44">
                  <c:v>17.939248453513066</c:v>
                </c:pt>
                <c:pt idx="45">
                  <c:v>18.034653617702272</c:v>
                </c:pt>
                <c:pt idx="46">
                  <c:v>18.131084643872015</c:v>
                </c:pt>
                <c:pt idx="47">
                  <c:v>18.211101878353286</c:v>
                </c:pt>
                <c:pt idx="48">
                  <c:v>18.289067388873502</c:v>
                </c:pt>
                <c:pt idx="49">
                  <c:v>18.364981175432657</c:v>
                </c:pt>
                <c:pt idx="50">
                  <c:v>18.404989792673295</c:v>
                </c:pt>
                <c:pt idx="51">
                  <c:v>18.448075995855518</c:v>
                </c:pt>
                <c:pt idx="52">
                  <c:v>18.482955303193506</c:v>
                </c:pt>
                <c:pt idx="53">
                  <c:v>18.527067368356263</c:v>
                </c:pt>
                <c:pt idx="54">
                  <c:v>18.559894951733195</c:v>
                </c:pt>
                <c:pt idx="55">
                  <c:v>18.592722535110127</c:v>
                </c:pt>
                <c:pt idx="56">
                  <c:v>18.630679428389705</c:v>
                </c:pt>
                <c:pt idx="57">
                  <c:v>18.667610459688753</c:v>
                </c:pt>
                <c:pt idx="58">
                  <c:v>18.697360457124098</c:v>
                </c:pt>
                <c:pt idx="59">
                  <c:v>18.734291488423146</c:v>
                </c:pt>
                <c:pt idx="60">
                  <c:v>18.7537828660532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A-4739-AAE6-00DDE96457E5}"/>
            </c:ext>
          </c:extLst>
        </c:ser>
        <c:ser>
          <c:idx val="1"/>
          <c:order val="1"/>
          <c:tx>
            <c:strRef>
              <c:f>Foglio1!$K$165</c:f>
              <c:strCache>
                <c:ptCount val="1"/>
                <c:pt idx="0">
                  <c:v>%IOS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Foglio1!$K$166:$K$226</c:f>
              <c:numCache>
                <c:formatCode>General</c:formatCode>
                <c:ptCount val="61"/>
                <c:pt idx="0">
                  <c:v>2.4378352023403216E-2</c:v>
                </c:pt>
                <c:pt idx="1">
                  <c:v>2.4378352023403216E-2</c:v>
                </c:pt>
                <c:pt idx="2">
                  <c:v>4.8756704046806432E-2</c:v>
                </c:pt>
                <c:pt idx="3">
                  <c:v>7.3135056070209661E-2</c:v>
                </c:pt>
                <c:pt idx="4">
                  <c:v>9.7513408093612863E-2</c:v>
                </c:pt>
                <c:pt idx="5">
                  <c:v>9.7513408093612863E-2</c:v>
                </c:pt>
                <c:pt idx="6">
                  <c:v>0.12189176011701609</c:v>
                </c:pt>
                <c:pt idx="7">
                  <c:v>0.14627011214041932</c:v>
                </c:pt>
                <c:pt idx="8">
                  <c:v>0.17064846416382254</c:v>
                </c:pt>
                <c:pt idx="9">
                  <c:v>0.21940516821062897</c:v>
                </c:pt>
                <c:pt idx="10">
                  <c:v>0.24378352023403219</c:v>
                </c:pt>
                <c:pt idx="11">
                  <c:v>0.34129692832764508</c:v>
                </c:pt>
                <c:pt idx="12">
                  <c:v>0.48756704046806437</c:v>
                </c:pt>
                <c:pt idx="13">
                  <c:v>0.60945880058508051</c:v>
                </c:pt>
                <c:pt idx="14">
                  <c:v>0.75572891272549969</c:v>
                </c:pt>
                <c:pt idx="15">
                  <c:v>1.0238907849829351</c:v>
                </c:pt>
                <c:pt idx="16">
                  <c:v>1.218917601170161</c:v>
                </c:pt>
                <c:pt idx="17">
                  <c:v>1.5114578254509994</c:v>
                </c:pt>
                <c:pt idx="18">
                  <c:v>1.7796196977084349</c:v>
                </c:pt>
                <c:pt idx="19">
                  <c:v>2.0234032179424672</c:v>
                </c:pt>
                <c:pt idx="20">
                  <c:v>2.1940516821062896</c:v>
                </c:pt>
                <c:pt idx="21">
                  <c:v>2.3890784982935154</c:v>
                </c:pt>
                <c:pt idx="22">
                  <c:v>2.5353486104339349</c:v>
                </c:pt>
                <c:pt idx="23">
                  <c:v>2.681618722574354</c:v>
                </c:pt>
                <c:pt idx="24">
                  <c:v>2.9497805948317897</c:v>
                </c:pt>
                <c:pt idx="25">
                  <c:v>3.1691857630424183</c:v>
                </c:pt>
                <c:pt idx="26">
                  <c:v>3.3885909312530473</c:v>
                </c:pt>
                <c:pt idx="27">
                  <c:v>3.4861043393466602</c:v>
                </c:pt>
                <c:pt idx="28">
                  <c:v>3.6323744514870797</c:v>
                </c:pt>
                <c:pt idx="29">
                  <c:v>3.8517796196977088</c:v>
                </c:pt>
                <c:pt idx="30">
                  <c:v>3.9492930277913216</c:v>
                </c:pt>
                <c:pt idx="31">
                  <c:v>4.0224280838615307</c:v>
                </c:pt>
                <c:pt idx="32">
                  <c:v>4.0955631399317403</c:v>
                </c:pt>
                <c:pt idx="33">
                  <c:v>4.2418332520721602</c:v>
                </c:pt>
                <c:pt idx="34">
                  <c:v>4.3637250121891764</c:v>
                </c:pt>
                <c:pt idx="35">
                  <c:v>4.4856167723061917</c:v>
                </c:pt>
                <c:pt idx="36">
                  <c:v>4.5587518283764021</c:v>
                </c:pt>
                <c:pt idx="37">
                  <c:v>4.6318868844466117</c:v>
                </c:pt>
                <c:pt idx="38">
                  <c:v>4.7050219405168212</c:v>
                </c:pt>
                <c:pt idx="39">
                  <c:v>4.7537786445636279</c:v>
                </c:pt>
                <c:pt idx="40">
                  <c:v>4.8025353486104336</c:v>
                </c:pt>
                <c:pt idx="41">
                  <c:v>4.8512920526572403</c:v>
                </c:pt>
                <c:pt idx="42">
                  <c:v>4.9000487567040469</c:v>
                </c:pt>
                <c:pt idx="43">
                  <c:v>4.9000487567040469</c:v>
                </c:pt>
                <c:pt idx="44">
                  <c:v>4.9488054607508536</c:v>
                </c:pt>
                <c:pt idx="45">
                  <c:v>5.0706972208678698</c:v>
                </c:pt>
                <c:pt idx="46">
                  <c:v>5.1194539249146755</c:v>
                </c:pt>
                <c:pt idx="47">
                  <c:v>5.1194539249146755</c:v>
                </c:pt>
                <c:pt idx="48">
                  <c:v>5.1194539249146755</c:v>
                </c:pt>
                <c:pt idx="49">
                  <c:v>5.1438322769380793</c:v>
                </c:pt>
                <c:pt idx="50">
                  <c:v>5.1682106289614822</c:v>
                </c:pt>
                <c:pt idx="51">
                  <c:v>5.2413456850316917</c:v>
                </c:pt>
                <c:pt idx="52">
                  <c:v>5.2413456850316917</c:v>
                </c:pt>
                <c:pt idx="53">
                  <c:v>5.2657240370550955</c:v>
                </c:pt>
                <c:pt idx="54">
                  <c:v>5.2657240370550955</c:v>
                </c:pt>
                <c:pt idx="55">
                  <c:v>5.2901023890784984</c:v>
                </c:pt>
                <c:pt idx="56">
                  <c:v>5.2901023890784984</c:v>
                </c:pt>
                <c:pt idx="57">
                  <c:v>5.2901023890784984</c:v>
                </c:pt>
                <c:pt idx="58">
                  <c:v>5.338859093125305</c:v>
                </c:pt>
                <c:pt idx="59">
                  <c:v>5.3632374451487079</c:v>
                </c:pt>
                <c:pt idx="60">
                  <c:v>5.3876157971721117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30A-4739-AAE6-00DDE9645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bg1">
                  <a:alpha val="33000"/>
                </a:schemeClr>
              </a:solidFill>
              <a:round/>
            </a:ln>
            <a:effectLst/>
          </c:spPr>
        </c:dropLines>
        <c:smooth val="0"/>
        <c:axId val="920442464"/>
        <c:axId val="917313024"/>
        <c:extLst/>
      </c:lineChart>
      <c:catAx>
        <c:axId val="92044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313024"/>
        <c:crosses val="autoZero"/>
        <c:auto val="1"/>
        <c:lblAlgn val="ctr"/>
        <c:lblOffset val="100"/>
        <c:noMultiLvlLbl val="0"/>
      </c:catAx>
      <c:valAx>
        <c:axId val="917313024"/>
        <c:scaling>
          <c:orientation val="minMax"/>
          <c:max val="2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4424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rgbClr val="00B05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400">
                <a:solidFill>
                  <a:schemeClr val="tx1"/>
                </a:solidFill>
              </a:rPr>
              <a:t>ISTANBUL-SPANISH</a:t>
            </a:r>
            <a:r>
              <a:rPr lang="en-GB" sz="2400" baseline="0">
                <a:solidFill>
                  <a:schemeClr val="tx1"/>
                </a:solidFill>
              </a:rPr>
              <a:t> FLU</a:t>
            </a:r>
            <a:r>
              <a:rPr lang="en-GB" sz="2400">
                <a:solidFill>
                  <a:schemeClr val="tx1"/>
                </a:solidFill>
              </a:rPr>
              <a:t> INFECTED PEERS PER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62301663511574"/>
          <c:y val="0.12863379558294813"/>
          <c:w val="0.79425430052950696"/>
          <c:h val="0.71677383739975498"/>
        </c:manualLayout>
      </c:layout>
      <c:lineChart>
        <c:grouping val="standard"/>
        <c:varyColors val="0"/>
        <c:ser>
          <c:idx val="0"/>
          <c:order val="0"/>
          <c:tx>
            <c:strRef>
              <c:f>Foglio1!$C$232</c:f>
              <c:strCache>
                <c:ptCount val="1"/>
                <c:pt idx="0">
                  <c:v>IOS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Foglio1!$C$233:$C$293</c:f>
              <c:numCache>
                <c:formatCode>General</c:formatCode>
                <c:ptCount val="61"/>
                <c:pt idx="0">
                  <c:v>1</c:v>
                </c:pt>
                <c:pt idx="1">
                  <c:v>7</c:v>
                </c:pt>
                <c:pt idx="2">
                  <c:v>20</c:v>
                </c:pt>
                <c:pt idx="3">
                  <c:v>21</c:v>
                </c:pt>
                <c:pt idx="4">
                  <c:v>6</c:v>
                </c:pt>
                <c:pt idx="5">
                  <c:v>10</c:v>
                </c:pt>
                <c:pt idx="6">
                  <c:v>22</c:v>
                </c:pt>
                <c:pt idx="7">
                  <c:v>25</c:v>
                </c:pt>
                <c:pt idx="8">
                  <c:v>28</c:v>
                </c:pt>
                <c:pt idx="9">
                  <c:v>32</c:v>
                </c:pt>
                <c:pt idx="10">
                  <c:v>44</c:v>
                </c:pt>
                <c:pt idx="11">
                  <c:v>39</c:v>
                </c:pt>
                <c:pt idx="12">
                  <c:v>42</c:v>
                </c:pt>
                <c:pt idx="13">
                  <c:v>23</c:v>
                </c:pt>
                <c:pt idx="14">
                  <c:v>24</c:v>
                </c:pt>
                <c:pt idx="15">
                  <c:v>29</c:v>
                </c:pt>
                <c:pt idx="16">
                  <c:v>14</c:v>
                </c:pt>
                <c:pt idx="17">
                  <c:v>32</c:v>
                </c:pt>
                <c:pt idx="18">
                  <c:v>35</c:v>
                </c:pt>
                <c:pt idx="19">
                  <c:v>26</c:v>
                </c:pt>
                <c:pt idx="20">
                  <c:v>24</c:v>
                </c:pt>
                <c:pt idx="21">
                  <c:v>19</c:v>
                </c:pt>
                <c:pt idx="22">
                  <c:v>12</c:v>
                </c:pt>
                <c:pt idx="23">
                  <c:v>12</c:v>
                </c:pt>
                <c:pt idx="24">
                  <c:v>4</c:v>
                </c:pt>
                <c:pt idx="25">
                  <c:v>3</c:v>
                </c:pt>
                <c:pt idx="26">
                  <c:v>1</c:v>
                </c:pt>
                <c:pt idx="27">
                  <c:v>9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2</c:v>
                </c:pt>
                <c:pt idx="32">
                  <c:v>10</c:v>
                </c:pt>
                <c:pt idx="33">
                  <c:v>8</c:v>
                </c:pt>
                <c:pt idx="34">
                  <c:v>5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7</c:v>
                </c:pt>
                <c:pt idx="39">
                  <c:v>4</c:v>
                </c:pt>
                <c:pt idx="40">
                  <c:v>6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4</c:v>
                </c:pt>
                <c:pt idx="47">
                  <c:v>0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5</c:v>
                </c:pt>
                <c:pt idx="52">
                  <c:v>4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4</c:v>
                </c:pt>
                <c:pt idx="6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E1-47CA-90BF-E424B2ED01C5}"/>
            </c:ext>
          </c:extLst>
        </c:ser>
        <c:ser>
          <c:idx val="4"/>
          <c:order val="4"/>
          <c:tx>
            <c:strRef>
              <c:f>Foglio1!$G$232</c:f>
              <c:strCache>
                <c:ptCount val="1"/>
                <c:pt idx="0">
                  <c:v>ANDROID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Foglio1!$G$233:$G$293</c:f>
              <c:numCache>
                <c:formatCode>General</c:formatCode>
                <c:ptCount val="61"/>
                <c:pt idx="0">
                  <c:v>21</c:v>
                </c:pt>
                <c:pt idx="1">
                  <c:v>127</c:v>
                </c:pt>
                <c:pt idx="2">
                  <c:v>216.5</c:v>
                </c:pt>
                <c:pt idx="3">
                  <c:v>376.25</c:v>
                </c:pt>
                <c:pt idx="4">
                  <c:v>531.5</c:v>
                </c:pt>
                <c:pt idx="5">
                  <c:v>688.75</c:v>
                </c:pt>
                <c:pt idx="6">
                  <c:v>706.25</c:v>
                </c:pt>
                <c:pt idx="7">
                  <c:v>678</c:v>
                </c:pt>
                <c:pt idx="8">
                  <c:v>951.25</c:v>
                </c:pt>
                <c:pt idx="9">
                  <c:v>740.25</c:v>
                </c:pt>
                <c:pt idx="10">
                  <c:v>546</c:v>
                </c:pt>
                <c:pt idx="11">
                  <c:v>406</c:v>
                </c:pt>
                <c:pt idx="12">
                  <c:v>284.75</c:v>
                </c:pt>
                <c:pt idx="13">
                  <c:v>325.25</c:v>
                </c:pt>
                <c:pt idx="14">
                  <c:v>322.5</c:v>
                </c:pt>
                <c:pt idx="15">
                  <c:v>258.25</c:v>
                </c:pt>
                <c:pt idx="16">
                  <c:v>245.75</c:v>
                </c:pt>
                <c:pt idx="17">
                  <c:v>242.25</c:v>
                </c:pt>
                <c:pt idx="18">
                  <c:v>250.25</c:v>
                </c:pt>
                <c:pt idx="19">
                  <c:v>230</c:v>
                </c:pt>
                <c:pt idx="20">
                  <c:v>220.75</c:v>
                </c:pt>
                <c:pt idx="21">
                  <c:v>177.75</c:v>
                </c:pt>
                <c:pt idx="22">
                  <c:v>150.5</c:v>
                </c:pt>
                <c:pt idx="23">
                  <c:v>85</c:v>
                </c:pt>
                <c:pt idx="24">
                  <c:v>89.25</c:v>
                </c:pt>
                <c:pt idx="25">
                  <c:v>96.5</c:v>
                </c:pt>
                <c:pt idx="26">
                  <c:v>144</c:v>
                </c:pt>
                <c:pt idx="27">
                  <c:v>158.5</c:v>
                </c:pt>
                <c:pt idx="28">
                  <c:v>127.25</c:v>
                </c:pt>
                <c:pt idx="29">
                  <c:v>100.25</c:v>
                </c:pt>
                <c:pt idx="30">
                  <c:v>78.75</c:v>
                </c:pt>
                <c:pt idx="31">
                  <c:v>78</c:v>
                </c:pt>
                <c:pt idx="32">
                  <c:v>63</c:v>
                </c:pt>
                <c:pt idx="33">
                  <c:v>47.75</c:v>
                </c:pt>
                <c:pt idx="34">
                  <c:v>67</c:v>
                </c:pt>
                <c:pt idx="35">
                  <c:v>82.25</c:v>
                </c:pt>
                <c:pt idx="36">
                  <c:v>59</c:v>
                </c:pt>
                <c:pt idx="37">
                  <c:v>51</c:v>
                </c:pt>
                <c:pt idx="38">
                  <c:v>35.5</c:v>
                </c:pt>
                <c:pt idx="39">
                  <c:v>32</c:v>
                </c:pt>
                <c:pt idx="40">
                  <c:v>31.5</c:v>
                </c:pt>
                <c:pt idx="41">
                  <c:v>25.5</c:v>
                </c:pt>
                <c:pt idx="42">
                  <c:v>12.75</c:v>
                </c:pt>
                <c:pt idx="43">
                  <c:v>9.25</c:v>
                </c:pt>
                <c:pt idx="44">
                  <c:v>7.25</c:v>
                </c:pt>
                <c:pt idx="45">
                  <c:v>6.5</c:v>
                </c:pt>
                <c:pt idx="46">
                  <c:v>5.75</c:v>
                </c:pt>
                <c:pt idx="47">
                  <c:v>4.5</c:v>
                </c:pt>
                <c:pt idx="48">
                  <c:v>5</c:v>
                </c:pt>
                <c:pt idx="49">
                  <c:v>4.5</c:v>
                </c:pt>
                <c:pt idx="50">
                  <c:v>5.75</c:v>
                </c:pt>
                <c:pt idx="51">
                  <c:v>5.5</c:v>
                </c:pt>
                <c:pt idx="52">
                  <c:v>4.5</c:v>
                </c:pt>
                <c:pt idx="53">
                  <c:v>2.75</c:v>
                </c:pt>
                <c:pt idx="54">
                  <c:v>2.75</c:v>
                </c:pt>
                <c:pt idx="55">
                  <c:v>1.5</c:v>
                </c:pt>
                <c:pt idx="56">
                  <c:v>3.75</c:v>
                </c:pt>
                <c:pt idx="57">
                  <c:v>1.75</c:v>
                </c:pt>
                <c:pt idx="58">
                  <c:v>1.25</c:v>
                </c:pt>
                <c:pt idx="59">
                  <c:v>0.5</c:v>
                </c:pt>
                <c:pt idx="60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E1-47CA-90BF-E424B2ED0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bg1">
                  <a:alpha val="33000"/>
                </a:schemeClr>
              </a:solidFill>
              <a:round/>
            </a:ln>
            <a:effectLst/>
          </c:spPr>
        </c:dropLines>
        <c:smooth val="0"/>
        <c:axId val="920442464"/>
        <c:axId val="9173130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Foglio1!$D$232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Foglio1!$D$233:$D$293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51</c:v>
                      </c:pt>
                      <c:pt idx="1">
                        <c:v>180</c:v>
                      </c:pt>
                      <c:pt idx="2">
                        <c:v>255</c:v>
                      </c:pt>
                      <c:pt idx="3">
                        <c:v>664</c:v>
                      </c:pt>
                      <c:pt idx="4">
                        <c:v>759</c:v>
                      </c:pt>
                      <c:pt idx="5">
                        <c:v>582</c:v>
                      </c:pt>
                      <c:pt idx="6">
                        <c:v>508</c:v>
                      </c:pt>
                      <c:pt idx="7">
                        <c:v>622</c:v>
                      </c:pt>
                      <c:pt idx="8">
                        <c:v>1134</c:v>
                      </c:pt>
                      <c:pt idx="9">
                        <c:v>773</c:v>
                      </c:pt>
                      <c:pt idx="10">
                        <c:v>492</c:v>
                      </c:pt>
                      <c:pt idx="11">
                        <c:v>494</c:v>
                      </c:pt>
                      <c:pt idx="12">
                        <c:v>248</c:v>
                      </c:pt>
                      <c:pt idx="13">
                        <c:v>285</c:v>
                      </c:pt>
                      <c:pt idx="14">
                        <c:v>412</c:v>
                      </c:pt>
                      <c:pt idx="15">
                        <c:v>290</c:v>
                      </c:pt>
                      <c:pt idx="16">
                        <c:v>178</c:v>
                      </c:pt>
                      <c:pt idx="17">
                        <c:v>165</c:v>
                      </c:pt>
                      <c:pt idx="18">
                        <c:v>124</c:v>
                      </c:pt>
                      <c:pt idx="19">
                        <c:v>119</c:v>
                      </c:pt>
                      <c:pt idx="20">
                        <c:v>196</c:v>
                      </c:pt>
                      <c:pt idx="21">
                        <c:v>159</c:v>
                      </c:pt>
                      <c:pt idx="22">
                        <c:v>119</c:v>
                      </c:pt>
                      <c:pt idx="23">
                        <c:v>58</c:v>
                      </c:pt>
                      <c:pt idx="24">
                        <c:v>90</c:v>
                      </c:pt>
                      <c:pt idx="25">
                        <c:v>112</c:v>
                      </c:pt>
                      <c:pt idx="26">
                        <c:v>152</c:v>
                      </c:pt>
                      <c:pt idx="27">
                        <c:v>131</c:v>
                      </c:pt>
                      <c:pt idx="28">
                        <c:v>68</c:v>
                      </c:pt>
                      <c:pt idx="29">
                        <c:v>63</c:v>
                      </c:pt>
                      <c:pt idx="30">
                        <c:v>77</c:v>
                      </c:pt>
                      <c:pt idx="31">
                        <c:v>70</c:v>
                      </c:pt>
                      <c:pt idx="32">
                        <c:v>75</c:v>
                      </c:pt>
                      <c:pt idx="33">
                        <c:v>57</c:v>
                      </c:pt>
                      <c:pt idx="34">
                        <c:v>46</c:v>
                      </c:pt>
                      <c:pt idx="35">
                        <c:v>67</c:v>
                      </c:pt>
                      <c:pt idx="36">
                        <c:v>65</c:v>
                      </c:pt>
                      <c:pt idx="37">
                        <c:v>61</c:v>
                      </c:pt>
                      <c:pt idx="38">
                        <c:v>32</c:v>
                      </c:pt>
                      <c:pt idx="39">
                        <c:v>24</c:v>
                      </c:pt>
                      <c:pt idx="40">
                        <c:v>26</c:v>
                      </c:pt>
                      <c:pt idx="41">
                        <c:v>22</c:v>
                      </c:pt>
                      <c:pt idx="42">
                        <c:v>16</c:v>
                      </c:pt>
                      <c:pt idx="43">
                        <c:v>13</c:v>
                      </c:pt>
                      <c:pt idx="44">
                        <c:v>6</c:v>
                      </c:pt>
                      <c:pt idx="45">
                        <c:v>9</c:v>
                      </c:pt>
                      <c:pt idx="46">
                        <c:v>7</c:v>
                      </c:pt>
                      <c:pt idx="47">
                        <c:v>6</c:v>
                      </c:pt>
                      <c:pt idx="48">
                        <c:v>7</c:v>
                      </c:pt>
                      <c:pt idx="49">
                        <c:v>6</c:v>
                      </c:pt>
                      <c:pt idx="50">
                        <c:v>5</c:v>
                      </c:pt>
                      <c:pt idx="51">
                        <c:v>6</c:v>
                      </c:pt>
                      <c:pt idx="52">
                        <c:v>8</c:v>
                      </c:pt>
                      <c:pt idx="53">
                        <c:v>6</c:v>
                      </c:pt>
                      <c:pt idx="54">
                        <c:v>5</c:v>
                      </c:pt>
                      <c:pt idx="55">
                        <c:v>3</c:v>
                      </c:pt>
                      <c:pt idx="56">
                        <c:v>5</c:v>
                      </c:pt>
                      <c:pt idx="57">
                        <c:v>1</c:v>
                      </c:pt>
                      <c:pt idx="58">
                        <c:v>3</c:v>
                      </c:pt>
                      <c:pt idx="59">
                        <c:v>2</c:v>
                      </c:pt>
                      <c:pt idx="60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2E1-47CA-90BF-E424B2ED01C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Foglio1!$E$232</c15:sqref>
                        </c15:formulaRef>
                      </c:ext>
                    </c:extLst>
                    <c:strCache>
                      <c:ptCount val="1"/>
                      <c:pt idx="0">
                        <c:v>3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Foglio1!$E$233:$E$293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14</c:v>
                      </c:pt>
                      <c:pt idx="1">
                        <c:v>143</c:v>
                      </c:pt>
                      <c:pt idx="2">
                        <c:v>156</c:v>
                      </c:pt>
                      <c:pt idx="3">
                        <c:v>71</c:v>
                      </c:pt>
                      <c:pt idx="4">
                        <c:v>310</c:v>
                      </c:pt>
                      <c:pt idx="5">
                        <c:v>489</c:v>
                      </c:pt>
                      <c:pt idx="6">
                        <c:v>690</c:v>
                      </c:pt>
                      <c:pt idx="7">
                        <c:v>707</c:v>
                      </c:pt>
                      <c:pt idx="8">
                        <c:v>1214</c:v>
                      </c:pt>
                      <c:pt idx="9">
                        <c:v>1148</c:v>
                      </c:pt>
                      <c:pt idx="10">
                        <c:v>640</c:v>
                      </c:pt>
                      <c:pt idx="11">
                        <c:v>325</c:v>
                      </c:pt>
                      <c:pt idx="12">
                        <c:v>343</c:v>
                      </c:pt>
                      <c:pt idx="13">
                        <c:v>419</c:v>
                      </c:pt>
                      <c:pt idx="14">
                        <c:v>400</c:v>
                      </c:pt>
                      <c:pt idx="15">
                        <c:v>266</c:v>
                      </c:pt>
                      <c:pt idx="16">
                        <c:v>230</c:v>
                      </c:pt>
                      <c:pt idx="17">
                        <c:v>308</c:v>
                      </c:pt>
                      <c:pt idx="18">
                        <c:v>323</c:v>
                      </c:pt>
                      <c:pt idx="19">
                        <c:v>365</c:v>
                      </c:pt>
                      <c:pt idx="20">
                        <c:v>281</c:v>
                      </c:pt>
                      <c:pt idx="21">
                        <c:v>177</c:v>
                      </c:pt>
                      <c:pt idx="22">
                        <c:v>216</c:v>
                      </c:pt>
                      <c:pt idx="23">
                        <c:v>118</c:v>
                      </c:pt>
                      <c:pt idx="24">
                        <c:v>82</c:v>
                      </c:pt>
                      <c:pt idx="25">
                        <c:v>58</c:v>
                      </c:pt>
                      <c:pt idx="26">
                        <c:v>116</c:v>
                      </c:pt>
                      <c:pt idx="27">
                        <c:v>133</c:v>
                      </c:pt>
                      <c:pt idx="28">
                        <c:v>172</c:v>
                      </c:pt>
                      <c:pt idx="29">
                        <c:v>142</c:v>
                      </c:pt>
                      <c:pt idx="30">
                        <c:v>65</c:v>
                      </c:pt>
                      <c:pt idx="31">
                        <c:v>50</c:v>
                      </c:pt>
                      <c:pt idx="32">
                        <c:v>28</c:v>
                      </c:pt>
                      <c:pt idx="33">
                        <c:v>28</c:v>
                      </c:pt>
                      <c:pt idx="34">
                        <c:v>58</c:v>
                      </c:pt>
                      <c:pt idx="35">
                        <c:v>86</c:v>
                      </c:pt>
                      <c:pt idx="36">
                        <c:v>65</c:v>
                      </c:pt>
                      <c:pt idx="37">
                        <c:v>39</c:v>
                      </c:pt>
                      <c:pt idx="38">
                        <c:v>24</c:v>
                      </c:pt>
                      <c:pt idx="39">
                        <c:v>37</c:v>
                      </c:pt>
                      <c:pt idx="40">
                        <c:v>30</c:v>
                      </c:pt>
                      <c:pt idx="41">
                        <c:v>22</c:v>
                      </c:pt>
                      <c:pt idx="42">
                        <c:v>11</c:v>
                      </c:pt>
                      <c:pt idx="43">
                        <c:v>10</c:v>
                      </c:pt>
                      <c:pt idx="44">
                        <c:v>3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2E1-47CA-90BF-E424B2ED01C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Foglio1!$F$232</c15:sqref>
                        </c15:formulaRef>
                      </c:ext>
                    </c:extLst>
                    <c:strCache>
                      <c:ptCount val="1"/>
                      <c:pt idx="0">
                        <c:v>4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Foglio1!$F$233:$F$293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9</c:v>
                      </c:pt>
                      <c:pt idx="1">
                        <c:v>65</c:v>
                      </c:pt>
                      <c:pt idx="2">
                        <c:v>201</c:v>
                      </c:pt>
                      <c:pt idx="3">
                        <c:v>339</c:v>
                      </c:pt>
                      <c:pt idx="4">
                        <c:v>339</c:v>
                      </c:pt>
                      <c:pt idx="5">
                        <c:v>712</c:v>
                      </c:pt>
                      <c:pt idx="6">
                        <c:v>859</c:v>
                      </c:pt>
                      <c:pt idx="7">
                        <c:v>906</c:v>
                      </c:pt>
                      <c:pt idx="8">
                        <c:v>834</c:v>
                      </c:pt>
                      <c:pt idx="9">
                        <c:v>508</c:v>
                      </c:pt>
                      <c:pt idx="10">
                        <c:v>506</c:v>
                      </c:pt>
                      <c:pt idx="11">
                        <c:v>387</c:v>
                      </c:pt>
                      <c:pt idx="12">
                        <c:v>275</c:v>
                      </c:pt>
                      <c:pt idx="13">
                        <c:v>182</c:v>
                      </c:pt>
                      <c:pt idx="14">
                        <c:v>242</c:v>
                      </c:pt>
                      <c:pt idx="15">
                        <c:v>212</c:v>
                      </c:pt>
                      <c:pt idx="16">
                        <c:v>319</c:v>
                      </c:pt>
                      <c:pt idx="17">
                        <c:v>269</c:v>
                      </c:pt>
                      <c:pt idx="18">
                        <c:v>188</c:v>
                      </c:pt>
                      <c:pt idx="19">
                        <c:v>142</c:v>
                      </c:pt>
                      <c:pt idx="20">
                        <c:v>203</c:v>
                      </c:pt>
                      <c:pt idx="21">
                        <c:v>181</c:v>
                      </c:pt>
                      <c:pt idx="22">
                        <c:v>120</c:v>
                      </c:pt>
                      <c:pt idx="23">
                        <c:v>64</c:v>
                      </c:pt>
                      <c:pt idx="24">
                        <c:v>89</c:v>
                      </c:pt>
                      <c:pt idx="25">
                        <c:v>127</c:v>
                      </c:pt>
                      <c:pt idx="26">
                        <c:v>147</c:v>
                      </c:pt>
                      <c:pt idx="27">
                        <c:v>139</c:v>
                      </c:pt>
                      <c:pt idx="28">
                        <c:v>110</c:v>
                      </c:pt>
                      <c:pt idx="29">
                        <c:v>113</c:v>
                      </c:pt>
                      <c:pt idx="30">
                        <c:v>115</c:v>
                      </c:pt>
                      <c:pt idx="31">
                        <c:v>115</c:v>
                      </c:pt>
                      <c:pt idx="32">
                        <c:v>112</c:v>
                      </c:pt>
                      <c:pt idx="33">
                        <c:v>76</c:v>
                      </c:pt>
                      <c:pt idx="34">
                        <c:v>131</c:v>
                      </c:pt>
                      <c:pt idx="35">
                        <c:v>141</c:v>
                      </c:pt>
                      <c:pt idx="36">
                        <c:v>61</c:v>
                      </c:pt>
                      <c:pt idx="37">
                        <c:v>57</c:v>
                      </c:pt>
                      <c:pt idx="38">
                        <c:v>47</c:v>
                      </c:pt>
                      <c:pt idx="39">
                        <c:v>26</c:v>
                      </c:pt>
                      <c:pt idx="40">
                        <c:v>23</c:v>
                      </c:pt>
                      <c:pt idx="41">
                        <c:v>9</c:v>
                      </c:pt>
                      <c:pt idx="42">
                        <c:v>6</c:v>
                      </c:pt>
                      <c:pt idx="43">
                        <c:v>6</c:v>
                      </c:pt>
                      <c:pt idx="44">
                        <c:v>11</c:v>
                      </c:pt>
                      <c:pt idx="45">
                        <c:v>3</c:v>
                      </c:pt>
                      <c:pt idx="46">
                        <c:v>4</c:v>
                      </c:pt>
                      <c:pt idx="47">
                        <c:v>5</c:v>
                      </c:pt>
                      <c:pt idx="48">
                        <c:v>3</c:v>
                      </c:pt>
                      <c:pt idx="49">
                        <c:v>7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9</c:v>
                      </c:pt>
                      <c:pt idx="53">
                        <c:v>3</c:v>
                      </c:pt>
                      <c:pt idx="54">
                        <c:v>2</c:v>
                      </c:pt>
                      <c:pt idx="55">
                        <c:v>1</c:v>
                      </c:pt>
                      <c:pt idx="56">
                        <c:v>6</c:v>
                      </c:pt>
                      <c:pt idx="57">
                        <c:v>4</c:v>
                      </c:pt>
                      <c:pt idx="58">
                        <c:v>1</c:v>
                      </c:pt>
                      <c:pt idx="59">
                        <c:v>0</c:v>
                      </c:pt>
                      <c:pt idx="6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2E1-47CA-90BF-E424B2ED01C5}"/>
                  </c:ext>
                </c:extLst>
              </c15:ser>
            </c15:filteredLineSeries>
          </c:ext>
        </c:extLst>
      </c:lineChart>
      <c:catAx>
        <c:axId val="92044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313024"/>
        <c:crosses val="autoZero"/>
        <c:auto val="1"/>
        <c:lblAlgn val="ctr"/>
        <c:lblOffset val="100"/>
        <c:noMultiLvlLbl val="0"/>
      </c:catAx>
      <c:valAx>
        <c:axId val="917313024"/>
        <c:scaling>
          <c:orientation val="minMax"/>
          <c:max val="1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4424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rgbClr val="00B05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400">
                <a:solidFill>
                  <a:schemeClr val="tx1"/>
                </a:solidFill>
              </a:rPr>
              <a:t>ISTANBUL-SPANISH</a:t>
            </a:r>
            <a:r>
              <a:rPr lang="en-GB" sz="2400" baseline="0">
                <a:solidFill>
                  <a:schemeClr val="tx1"/>
                </a:solidFill>
              </a:rPr>
              <a:t> FLU</a:t>
            </a:r>
            <a:r>
              <a:rPr lang="en-GB" sz="2400">
                <a:solidFill>
                  <a:schemeClr val="tx1"/>
                </a:solidFill>
              </a:rPr>
              <a:t> RECOVERED PEERS PER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62301663511574"/>
          <c:y val="0.12863379558294813"/>
          <c:w val="0.79425430052950696"/>
          <c:h val="0.71677383739975498"/>
        </c:manualLayout>
      </c:layout>
      <c:lineChart>
        <c:grouping val="stacked"/>
        <c:varyColors val="0"/>
        <c:ser>
          <c:idx val="0"/>
          <c:order val="0"/>
          <c:tx>
            <c:strRef>
              <c:f>Foglio1!$O$232</c:f>
              <c:strCache>
                <c:ptCount val="1"/>
                <c:pt idx="0">
                  <c:v>IOS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Foglio1!$O$233:$O$355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9-481A-B764-DAFFC9A13E49}"/>
            </c:ext>
          </c:extLst>
        </c:ser>
        <c:ser>
          <c:idx val="4"/>
          <c:order val="4"/>
          <c:tx>
            <c:strRef>
              <c:f>Foglio1!$S$232</c:f>
              <c:strCache>
                <c:ptCount val="1"/>
                <c:pt idx="0">
                  <c:v>ANDROID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Foglio1!$S$233:$S$355</c:f>
              <c:numCache>
                <c:formatCode>General</c:formatCode>
                <c:ptCount val="123"/>
                <c:pt idx="0">
                  <c:v>0</c:v>
                </c:pt>
                <c:pt idx="1">
                  <c:v>1.5</c:v>
                </c:pt>
                <c:pt idx="2">
                  <c:v>6.25</c:v>
                </c:pt>
                <c:pt idx="3">
                  <c:v>19.75</c:v>
                </c:pt>
                <c:pt idx="4">
                  <c:v>28.5</c:v>
                </c:pt>
                <c:pt idx="5">
                  <c:v>65.25</c:v>
                </c:pt>
                <c:pt idx="6">
                  <c:v>89</c:v>
                </c:pt>
                <c:pt idx="7">
                  <c:v>125.25</c:v>
                </c:pt>
                <c:pt idx="8">
                  <c:v>154</c:v>
                </c:pt>
                <c:pt idx="9">
                  <c:v>194.75</c:v>
                </c:pt>
                <c:pt idx="10">
                  <c:v>239</c:v>
                </c:pt>
                <c:pt idx="11">
                  <c:v>216.75</c:v>
                </c:pt>
                <c:pt idx="12">
                  <c:v>246.75</c:v>
                </c:pt>
                <c:pt idx="13">
                  <c:v>233.5</c:v>
                </c:pt>
                <c:pt idx="14">
                  <c:v>255.5</c:v>
                </c:pt>
                <c:pt idx="15">
                  <c:v>259.5</c:v>
                </c:pt>
                <c:pt idx="16">
                  <c:v>244.5</c:v>
                </c:pt>
                <c:pt idx="17">
                  <c:v>256</c:v>
                </c:pt>
                <c:pt idx="18">
                  <c:v>253.75</c:v>
                </c:pt>
                <c:pt idx="19">
                  <c:v>242.5</c:v>
                </c:pt>
                <c:pt idx="20">
                  <c:v>251</c:v>
                </c:pt>
                <c:pt idx="21">
                  <c:v>244</c:v>
                </c:pt>
                <c:pt idx="22">
                  <c:v>238.5</c:v>
                </c:pt>
                <c:pt idx="23">
                  <c:v>235.5</c:v>
                </c:pt>
                <c:pt idx="24">
                  <c:v>232.25</c:v>
                </c:pt>
                <c:pt idx="25">
                  <c:v>231.25</c:v>
                </c:pt>
                <c:pt idx="26">
                  <c:v>218.75</c:v>
                </c:pt>
                <c:pt idx="27">
                  <c:v>223.25</c:v>
                </c:pt>
                <c:pt idx="28">
                  <c:v>208.25</c:v>
                </c:pt>
                <c:pt idx="29">
                  <c:v>207.25</c:v>
                </c:pt>
                <c:pt idx="30">
                  <c:v>204.75</c:v>
                </c:pt>
                <c:pt idx="31">
                  <c:v>193.5</c:v>
                </c:pt>
                <c:pt idx="32">
                  <c:v>191.75</c:v>
                </c:pt>
                <c:pt idx="33">
                  <c:v>184</c:v>
                </c:pt>
                <c:pt idx="34">
                  <c:v>173</c:v>
                </c:pt>
                <c:pt idx="35">
                  <c:v>171.5</c:v>
                </c:pt>
                <c:pt idx="36">
                  <c:v>166</c:v>
                </c:pt>
                <c:pt idx="37">
                  <c:v>161.25</c:v>
                </c:pt>
                <c:pt idx="38">
                  <c:v>160</c:v>
                </c:pt>
                <c:pt idx="39">
                  <c:v>146.25</c:v>
                </c:pt>
                <c:pt idx="40">
                  <c:v>143</c:v>
                </c:pt>
                <c:pt idx="41">
                  <c:v>142</c:v>
                </c:pt>
                <c:pt idx="42">
                  <c:v>135.75</c:v>
                </c:pt>
                <c:pt idx="43">
                  <c:v>132.25</c:v>
                </c:pt>
                <c:pt idx="44">
                  <c:v>125.5</c:v>
                </c:pt>
                <c:pt idx="45">
                  <c:v>119</c:v>
                </c:pt>
                <c:pt idx="46">
                  <c:v>111</c:v>
                </c:pt>
                <c:pt idx="47">
                  <c:v>111</c:v>
                </c:pt>
                <c:pt idx="48">
                  <c:v>100</c:v>
                </c:pt>
                <c:pt idx="49">
                  <c:v>92.25</c:v>
                </c:pt>
                <c:pt idx="50">
                  <c:v>90</c:v>
                </c:pt>
                <c:pt idx="51">
                  <c:v>80.75</c:v>
                </c:pt>
                <c:pt idx="52">
                  <c:v>84.5</c:v>
                </c:pt>
                <c:pt idx="53">
                  <c:v>78.5</c:v>
                </c:pt>
                <c:pt idx="54">
                  <c:v>73</c:v>
                </c:pt>
                <c:pt idx="55">
                  <c:v>75.5</c:v>
                </c:pt>
                <c:pt idx="56">
                  <c:v>74.5</c:v>
                </c:pt>
                <c:pt idx="57">
                  <c:v>67</c:v>
                </c:pt>
                <c:pt idx="58">
                  <c:v>66.75</c:v>
                </c:pt>
                <c:pt idx="59">
                  <c:v>59.5</c:v>
                </c:pt>
                <c:pt idx="60">
                  <c:v>58</c:v>
                </c:pt>
                <c:pt idx="61">
                  <c:v>50</c:v>
                </c:pt>
                <c:pt idx="62">
                  <c:v>55.25</c:v>
                </c:pt>
                <c:pt idx="63">
                  <c:v>49.75</c:v>
                </c:pt>
                <c:pt idx="64">
                  <c:v>49.5</c:v>
                </c:pt>
                <c:pt idx="65">
                  <c:v>38.5</c:v>
                </c:pt>
                <c:pt idx="66">
                  <c:v>42</c:v>
                </c:pt>
                <c:pt idx="67">
                  <c:v>44.5</c:v>
                </c:pt>
                <c:pt idx="68">
                  <c:v>37.25</c:v>
                </c:pt>
                <c:pt idx="69">
                  <c:v>31.25</c:v>
                </c:pt>
                <c:pt idx="70">
                  <c:v>33.75</c:v>
                </c:pt>
                <c:pt idx="71">
                  <c:v>30.75</c:v>
                </c:pt>
                <c:pt idx="72">
                  <c:v>31.5</c:v>
                </c:pt>
                <c:pt idx="73">
                  <c:v>28.5</c:v>
                </c:pt>
                <c:pt idx="74">
                  <c:v>26.25</c:v>
                </c:pt>
                <c:pt idx="75">
                  <c:v>25.75</c:v>
                </c:pt>
                <c:pt idx="76">
                  <c:v>22.75</c:v>
                </c:pt>
                <c:pt idx="77">
                  <c:v>23.5</c:v>
                </c:pt>
                <c:pt idx="78">
                  <c:v>19.5</c:v>
                </c:pt>
                <c:pt idx="79">
                  <c:v>19.75</c:v>
                </c:pt>
                <c:pt idx="80">
                  <c:v>22.5</c:v>
                </c:pt>
                <c:pt idx="81">
                  <c:v>21.5</c:v>
                </c:pt>
                <c:pt idx="82">
                  <c:v>20.75</c:v>
                </c:pt>
                <c:pt idx="83">
                  <c:v>15.75</c:v>
                </c:pt>
                <c:pt idx="84">
                  <c:v>12.75</c:v>
                </c:pt>
                <c:pt idx="85">
                  <c:v>16.25</c:v>
                </c:pt>
                <c:pt idx="86">
                  <c:v>13</c:v>
                </c:pt>
                <c:pt idx="87">
                  <c:v>13.5</c:v>
                </c:pt>
                <c:pt idx="88">
                  <c:v>12.5</c:v>
                </c:pt>
                <c:pt idx="89">
                  <c:v>12.75</c:v>
                </c:pt>
                <c:pt idx="90">
                  <c:v>12.25</c:v>
                </c:pt>
                <c:pt idx="91">
                  <c:v>9</c:v>
                </c:pt>
                <c:pt idx="92">
                  <c:v>10</c:v>
                </c:pt>
                <c:pt idx="93">
                  <c:v>8.5</c:v>
                </c:pt>
                <c:pt idx="94">
                  <c:v>11.75</c:v>
                </c:pt>
                <c:pt idx="95">
                  <c:v>8</c:v>
                </c:pt>
                <c:pt idx="96">
                  <c:v>9.75</c:v>
                </c:pt>
                <c:pt idx="97">
                  <c:v>6.75</c:v>
                </c:pt>
                <c:pt idx="98">
                  <c:v>7.75</c:v>
                </c:pt>
                <c:pt idx="99">
                  <c:v>10</c:v>
                </c:pt>
                <c:pt idx="100">
                  <c:v>6</c:v>
                </c:pt>
                <c:pt idx="101">
                  <c:v>4.75</c:v>
                </c:pt>
                <c:pt idx="102">
                  <c:v>5.25</c:v>
                </c:pt>
                <c:pt idx="103">
                  <c:v>4</c:v>
                </c:pt>
                <c:pt idx="104">
                  <c:v>4.75</c:v>
                </c:pt>
                <c:pt idx="105">
                  <c:v>4</c:v>
                </c:pt>
                <c:pt idx="106">
                  <c:v>3.75</c:v>
                </c:pt>
                <c:pt idx="107">
                  <c:v>4.5</c:v>
                </c:pt>
                <c:pt idx="108">
                  <c:v>4.5</c:v>
                </c:pt>
                <c:pt idx="109">
                  <c:v>5.75</c:v>
                </c:pt>
                <c:pt idx="110">
                  <c:v>4.25</c:v>
                </c:pt>
                <c:pt idx="111">
                  <c:v>3.75</c:v>
                </c:pt>
                <c:pt idx="112">
                  <c:v>3.75</c:v>
                </c:pt>
                <c:pt idx="113">
                  <c:v>1.5</c:v>
                </c:pt>
                <c:pt idx="114">
                  <c:v>2.75</c:v>
                </c:pt>
                <c:pt idx="115">
                  <c:v>3.5</c:v>
                </c:pt>
                <c:pt idx="116">
                  <c:v>3.25</c:v>
                </c:pt>
                <c:pt idx="117">
                  <c:v>2</c:v>
                </c:pt>
                <c:pt idx="118">
                  <c:v>1.75</c:v>
                </c:pt>
                <c:pt idx="119">
                  <c:v>2.75</c:v>
                </c:pt>
                <c:pt idx="120">
                  <c:v>1.5</c:v>
                </c:pt>
                <c:pt idx="121">
                  <c:v>1.5</c:v>
                </c:pt>
                <c:pt idx="122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49-481A-B764-DAFFC9A13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bg1">
                  <a:alpha val="33000"/>
                </a:schemeClr>
              </a:solidFill>
              <a:round/>
            </a:ln>
            <a:effectLst/>
          </c:spPr>
        </c:dropLines>
        <c:smooth val="0"/>
        <c:axId val="920442464"/>
        <c:axId val="9173130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Foglio1!$P$232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Foglio1!$P$233:$P$355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2</c:v>
                      </c:pt>
                      <c:pt idx="2">
                        <c:v>11</c:v>
                      </c:pt>
                      <c:pt idx="3">
                        <c:v>23</c:v>
                      </c:pt>
                      <c:pt idx="4">
                        <c:v>52</c:v>
                      </c:pt>
                      <c:pt idx="5">
                        <c:v>84</c:v>
                      </c:pt>
                      <c:pt idx="6">
                        <c:v>92</c:v>
                      </c:pt>
                      <c:pt idx="7">
                        <c:v>139</c:v>
                      </c:pt>
                      <c:pt idx="8">
                        <c:v>154</c:v>
                      </c:pt>
                      <c:pt idx="9">
                        <c:v>209</c:v>
                      </c:pt>
                      <c:pt idx="10">
                        <c:v>261</c:v>
                      </c:pt>
                      <c:pt idx="11">
                        <c:v>240</c:v>
                      </c:pt>
                      <c:pt idx="12">
                        <c:v>275</c:v>
                      </c:pt>
                      <c:pt idx="13">
                        <c:v>229</c:v>
                      </c:pt>
                      <c:pt idx="14">
                        <c:v>267</c:v>
                      </c:pt>
                      <c:pt idx="15">
                        <c:v>263</c:v>
                      </c:pt>
                      <c:pt idx="16">
                        <c:v>266</c:v>
                      </c:pt>
                      <c:pt idx="17">
                        <c:v>278</c:v>
                      </c:pt>
                      <c:pt idx="18">
                        <c:v>257</c:v>
                      </c:pt>
                      <c:pt idx="19">
                        <c:v>243</c:v>
                      </c:pt>
                      <c:pt idx="20">
                        <c:v>257</c:v>
                      </c:pt>
                      <c:pt idx="21">
                        <c:v>238</c:v>
                      </c:pt>
                      <c:pt idx="22">
                        <c:v>245</c:v>
                      </c:pt>
                      <c:pt idx="23">
                        <c:v>206</c:v>
                      </c:pt>
                      <c:pt idx="24">
                        <c:v>228</c:v>
                      </c:pt>
                      <c:pt idx="25">
                        <c:v>248</c:v>
                      </c:pt>
                      <c:pt idx="26">
                        <c:v>202</c:v>
                      </c:pt>
                      <c:pt idx="27">
                        <c:v>213</c:v>
                      </c:pt>
                      <c:pt idx="28">
                        <c:v>216</c:v>
                      </c:pt>
                      <c:pt idx="29">
                        <c:v>185</c:v>
                      </c:pt>
                      <c:pt idx="30">
                        <c:v>188</c:v>
                      </c:pt>
                      <c:pt idx="31">
                        <c:v>183</c:v>
                      </c:pt>
                      <c:pt idx="32">
                        <c:v>197</c:v>
                      </c:pt>
                      <c:pt idx="33">
                        <c:v>170</c:v>
                      </c:pt>
                      <c:pt idx="34">
                        <c:v>165</c:v>
                      </c:pt>
                      <c:pt idx="35">
                        <c:v>166</c:v>
                      </c:pt>
                      <c:pt idx="36">
                        <c:v>147</c:v>
                      </c:pt>
                      <c:pt idx="37">
                        <c:v>163</c:v>
                      </c:pt>
                      <c:pt idx="38">
                        <c:v>159</c:v>
                      </c:pt>
                      <c:pt idx="39">
                        <c:v>145</c:v>
                      </c:pt>
                      <c:pt idx="40">
                        <c:v>149</c:v>
                      </c:pt>
                      <c:pt idx="41">
                        <c:v>136</c:v>
                      </c:pt>
                      <c:pt idx="42">
                        <c:v>127</c:v>
                      </c:pt>
                      <c:pt idx="43">
                        <c:v>130</c:v>
                      </c:pt>
                      <c:pt idx="44">
                        <c:v>109</c:v>
                      </c:pt>
                      <c:pt idx="45">
                        <c:v>105</c:v>
                      </c:pt>
                      <c:pt idx="46">
                        <c:v>105</c:v>
                      </c:pt>
                      <c:pt idx="47">
                        <c:v>107</c:v>
                      </c:pt>
                      <c:pt idx="48">
                        <c:v>103</c:v>
                      </c:pt>
                      <c:pt idx="49">
                        <c:v>93</c:v>
                      </c:pt>
                      <c:pt idx="50">
                        <c:v>84</c:v>
                      </c:pt>
                      <c:pt idx="51">
                        <c:v>77</c:v>
                      </c:pt>
                      <c:pt idx="52">
                        <c:v>77</c:v>
                      </c:pt>
                      <c:pt idx="53">
                        <c:v>87</c:v>
                      </c:pt>
                      <c:pt idx="54">
                        <c:v>67</c:v>
                      </c:pt>
                      <c:pt idx="55">
                        <c:v>80</c:v>
                      </c:pt>
                      <c:pt idx="56">
                        <c:v>74</c:v>
                      </c:pt>
                      <c:pt idx="57">
                        <c:v>59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60</c:v>
                      </c:pt>
                      <c:pt idx="61">
                        <c:v>46</c:v>
                      </c:pt>
                      <c:pt idx="62">
                        <c:v>50</c:v>
                      </c:pt>
                      <c:pt idx="63">
                        <c:v>57</c:v>
                      </c:pt>
                      <c:pt idx="64">
                        <c:v>38</c:v>
                      </c:pt>
                      <c:pt idx="65">
                        <c:v>39</c:v>
                      </c:pt>
                      <c:pt idx="66">
                        <c:v>46</c:v>
                      </c:pt>
                      <c:pt idx="67">
                        <c:v>52</c:v>
                      </c:pt>
                      <c:pt idx="68">
                        <c:v>33</c:v>
                      </c:pt>
                      <c:pt idx="69">
                        <c:v>33</c:v>
                      </c:pt>
                      <c:pt idx="70">
                        <c:v>40</c:v>
                      </c:pt>
                      <c:pt idx="71">
                        <c:v>25</c:v>
                      </c:pt>
                      <c:pt idx="72">
                        <c:v>30</c:v>
                      </c:pt>
                      <c:pt idx="73">
                        <c:v>30</c:v>
                      </c:pt>
                      <c:pt idx="74">
                        <c:v>24</c:v>
                      </c:pt>
                      <c:pt idx="75">
                        <c:v>22</c:v>
                      </c:pt>
                      <c:pt idx="76">
                        <c:v>24</c:v>
                      </c:pt>
                      <c:pt idx="77">
                        <c:v>20</c:v>
                      </c:pt>
                      <c:pt idx="78">
                        <c:v>20</c:v>
                      </c:pt>
                      <c:pt idx="79">
                        <c:v>22</c:v>
                      </c:pt>
                      <c:pt idx="80">
                        <c:v>22</c:v>
                      </c:pt>
                      <c:pt idx="81">
                        <c:v>22</c:v>
                      </c:pt>
                      <c:pt idx="82">
                        <c:v>22</c:v>
                      </c:pt>
                      <c:pt idx="83">
                        <c:v>12</c:v>
                      </c:pt>
                      <c:pt idx="84">
                        <c:v>9</c:v>
                      </c:pt>
                      <c:pt idx="85">
                        <c:v>15</c:v>
                      </c:pt>
                      <c:pt idx="86">
                        <c:v>10</c:v>
                      </c:pt>
                      <c:pt idx="87">
                        <c:v>9</c:v>
                      </c:pt>
                      <c:pt idx="88">
                        <c:v>13</c:v>
                      </c:pt>
                      <c:pt idx="89">
                        <c:v>11</c:v>
                      </c:pt>
                      <c:pt idx="90">
                        <c:v>12</c:v>
                      </c:pt>
                      <c:pt idx="91">
                        <c:v>6</c:v>
                      </c:pt>
                      <c:pt idx="92">
                        <c:v>8</c:v>
                      </c:pt>
                      <c:pt idx="93">
                        <c:v>9</c:v>
                      </c:pt>
                      <c:pt idx="94">
                        <c:v>18</c:v>
                      </c:pt>
                      <c:pt idx="95">
                        <c:v>8</c:v>
                      </c:pt>
                      <c:pt idx="96">
                        <c:v>10</c:v>
                      </c:pt>
                      <c:pt idx="97">
                        <c:v>9</c:v>
                      </c:pt>
                      <c:pt idx="98">
                        <c:v>6</c:v>
                      </c:pt>
                      <c:pt idx="99">
                        <c:v>8</c:v>
                      </c:pt>
                      <c:pt idx="100">
                        <c:v>4</c:v>
                      </c:pt>
                      <c:pt idx="101">
                        <c:v>3</c:v>
                      </c:pt>
                      <c:pt idx="102">
                        <c:v>5</c:v>
                      </c:pt>
                      <c:pt idx="103">
                        <c:v>5</c:v>
                      </c:pt>
                      <c:pt idx="104">
                        <c:v>4</c:v>
                      </c:pt>
                      <c:pt idx="105">
                        <c:v>3</c:v>
                      </c:pt>
                      <c:pt idx="106">
                        <c:v>1</c:v>
                      </c:pt>
                      <c:pt idx="107">
                        <c:v>2</c:v>
                      </c:pt>
                      <c:pt idx="108">
                        <c:v>6</c:v>
                      </c:pt>
                      <c:pt idx="109">
                        <c:v>6</c:v>
                      </c:pt>
                      <c:pt idx="110">
                        <c:v>4</c:v>
                      </c:pt>
                      <c:pt idx="111">
                        <c:v>5</c:v>
                      </c:pt>
                      <c:pt idx="112">
                        <c:v>3</c:v>
                      </c:pt>
                      <c:pt idx="113">
                        <c:v>1</c:v>
                      </c:pt>
                      <c:pt idx="114">
                        <c:v>2</c:v>
                      </c:pt>
                      <c:pt idx="115">
                        <c:v>1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0</c:v>
                      </c:pt>
                      <c:pt idx="119">
                        <c:v>1</c:v>
                      </c:pt>
                      <c:pt idx="120">
                        <c:v>0</c:v>
                      </c:pt>
                      <c:pt idx="121">
                        <c:v>2</c:v>
                      </c:pt>
                      <c:pt idx="122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049-481A-B764-DAFFC9A13E4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Foglio1!$Q$232</c15:sqref>
                        </c15:formulaRef>
                      </c:ext>
                    </c:extLst>
                    <c:strCache>
                      <c:ptCount val="1"/>
                      <c:pt idx="0">
                        <c:v>3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Foglio1!$Q$233:$Q$355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11</c:v>
                      </c:pt>
                      <c:pt idx="4">
                        <c:v>18</c:v>
                      </c:pt>
                      <c:pt idx="5">
                        <c:v>40</c:v>
                      </c:pt>
                      <c:pt idx="6">
                        <c:v>62</c:v>
                      </c:pt>
                      <c:pt idx="7">
                        <c:v>80</c:v>
                      </c:pt>
                      <c:pt idx="8">
                        <c:v>120</c:v>
                      </c:pt>
                      <c:pt idx="9">
                        <c:v>176</c:v>
                      </c:pt>
                      <c:pt idx="10">
                        <c:v>260</c:v>
                      </c:pt>
                      <c:pt idx="11">
                        <c:v>220</c:v>
                      </c:pt>
                      <c:pt idx="12">
                        <c:v>243</c:v>
                      </c:pt>
                      <c:pt idx="13">
                        <c:v>242</c:v>
                      </c:pt>
                      <c:pt idx="14">
                        <c:v>283</c:v>
                      </c:pt>
                      <c:pt idx="15">
                        <c:v>266</c:v>
                      </c:pt>
                      <c:pt idx="16">
                        <c:v>266</c:v>
                      </c:pt>
                      <c:pt idx="17">
                        <c:v>267</c:v>
                      </c:pt>
                      <c:pt idx="18">
                        <c:v>264</c:v>
                      </c:pt>
                      <c:pt idx="19">
                        <c:v>259</c:v>
                      </c:pt>
                      <c:pt idx="20">
                        <c:v>279</c:v>
                      </c:pt>
                      <c:pt idx="21">
                        <c:v>277</c:v>
                      </c:pt>
                      <c:pt idx="22">
                        <c:v>247</c:v>
                      </c:pt>
                      <c:pt idx="23">
                        <c:v>275</c:v>
                      </c:pt>
                      <c:pt idx="24">
                        <c:v>270</c:v>
                      </c:pt>
                      <c:pt idx="25">
                        <c:v>261</c:v>
                      </c:pt>
                      <c:pt idx="26">
                        <c:v>234</c:v>
                      </c:pt>
                      <c:pt idx="27">
                        <c:v>224</c:v>
                      </c:pt>
                      <c:pt idx="28">
                        <c:v>200</c:v>
                      </c:pt>
                      <c:pt idx="29">
                        <c:v>233</c:v>
                      </c:pt>
                      <c:pt idx="30">
                        <c:v>223</c:v>
                      </c:pt>
                      <c:pt idx="31">
                        <c:v>232</c:v>
                      </c:pt>
                      <c:pt idx="32">
                        <c:v>204</c:v>
                      </c:pt>
                      <c:pt idx="33">
                        <c:v>196</c:v>
                      </c:pt>
                      <c:pt idx="34">
                        <c:v>187</c:v>
                      </c:pt>
                      <c:pt idx="35">
                        <c:v>178</c:v>
                      </c:pt>
                      <c:pt idx="36">
                        <c:v>167</c:v>
                      </c:pt>
                      <c:pt idx="37">
                        <c:v>173</c:v>
                      </c:pt>
                      <c:pt idx="38">
                        <c:v>173</c:v>
                      </c:pt>
                      <c:pt idx="39">
                        <c:v>146</c:v>
                      </c:pt>
                      <c:pt idx="40">
                        <c:v>136</c:v>
                      </c:pt>
                      <c:pt idx="41">
                        <c:v>147</c:v>
                      </c:pt>
                      <c:pt idx="42">
                        <c:v>149</c:v>
                      </c:pt>
                      <c:pt idx="43">
                        <c:v>133</c:v>
                      </c:pt>
                      <c:pt idx="44">
                        <c:v>133</c:v>
                      </c:pt>
                      <c:pt idx="45">
                        <c:v>126</c:v>
                      </c:pt>
                      <c:pt idx="46">
                        <c:v>122</c:v>
                      </c:pt>
                      <c:pt idx="47">
                        <c:v>109</c:v>
                      </c:pt>
                      <c:pt idx="48">
                        <c:v>93</c:v>
                      </c:pt>
                      <c:pt idx="49">
                        <c:v>103</c:v>
                      </c:pt>
                      <c:pt idx="50">
                        <c:v>88</c:v>
                      </c:pt>
                      <c:pt idx="51">
                        <c:v>84</c:v>
                      </c:pt>
                      <c:pt idx="52">
                        <c:v>93</c:v>
                      </c:pt>
                      <c:pt idx="53">
                        <c:v>75</c:v>
                      </c:pt>
                      <c:pt idx="54">
                        <c:v>75</c:v>
                      </c:pt>
                      <c:pt idx="55">
                        <c:v>78</c:v>
                      </c:pt>
                      <c:pt idx="56">
                        <c:v>63</c:v>
                      </c:pt>
                      <c:pt idx="57">
                        <c:v>85</c:v>
                      </c:pt>
                      <c:pt idx="58">
                        <c:v>71</c:v>
                      </c:pt>
                      <c:pt idx="59">
                        <c:v>60</c:v>
                      </c:pt>
                      <c:pt idx="60">
                        <c:v>67</c:v>
                      </c:pt>
                      <c:pt idx="61">
                        <c:v>53</c:v>
                      </c:pt>
                      <c:pt idx="62">
                        <c:v>52</c:v>
                      </c:pt>
                      <c:pt idx="63">
                        <c:v>48</c:v>
                      </c:pt>
                      <c:pt idx="64">
                        <c:v>53</c:v>
                      </c:pt>
                      <c:pt idx="65">
                        <c:v>42</c:v>
                      </c:pt>
                      <c:pt idx="66">
                        <c:v>53</c:v>
                      </c:pt>
                      <c:pt idx="67">
                        <c:v>46</c:v>
                      </c:pt>
                      <c:pt idx="68">
                        <c:v>32</c:v>
                      </c:pt>
                      <c:pt idx="69">
                        <c:v>33</c:v>
                      </c:pt>
                      <c:pt idx="70">
                        <c:v>43</c:v>
                      </c:pt>
                      <c:pt idx="71">
                        <c:v>28</c:v>
                      </c:pt>
                      <c:pt idx="72">
                        <c:v>24</c:v>
                      </c:pt>
                      <c:pt idx="73">
                        <c:v>25</c:v>
                      </c:pt>
                      <c:pt idx="74">
                        <c:v>29</c:v>
                      </c:pt>
                      <c:pt idx="75">
                        <c:v>25</c:v>
                      </c:pt>
                      <c:pt idx="76">
                        <c:v>19</c:v>
                      </c:pt>
                      <c:pt idx="77">
                        <c:v>28</c:v>
                      </c:pt>
                      <c:pt idx="78">
                        <c:v>24</c:v>
                      </c:pt>
                      <c:pt idx="79">
                        <c:v>13</c:v>
                      </c:pt>
                      <c:pt idx="80">
                        <c:v>20</c:v>
                      </c:pt>
                      <c:pt idx="81">
                        <c:v>24</c:v>
                      </c:pt>
                      <c:pt idx="82">
                        <c:v>25</c:v>
                      </c:pt>
                      <c:pt idx="83">
                        <c:v>16</c:v>
                      </c:pt>
                      <c:pt idx="84">
                        <c:v>6</c:v>
                      </c:pt>
                      <c:pt idx="85">
                        <c:v>17</c:v>
                      </c:pt>
                      <c:pt idx="86">
                        <c:v>12</c:v>
                      </c:pt>
                      <c:pt idx="87">
                        <c:v>13</c:v>
                      </c:pt>
                      <c:pt idx="88">
                        <c:v>17</c:v>
                      </c:pt>
                      <c:pt idx="89">
                        <c:v>10</c:v>
                      </c:pt>
                      <c:pt idx="90">
                        <c:v>13</c:v>
                      </c:pt>
                      <c:pt idx="91">
                        <c:v>13</c:v>
                      </c:pt>
                      <c:pt idx="92">
                        <c:v>13</c:v>
                      </c:pt>
                      <c:pt idx="93">
                        <c:v>12</c:v>
                      </c:pt>
                      <c:pt idx="94">
                        <c:v>13</c:v>
                      </c:pt>
                      <c:pt idx="95">
                        <c:v>9</c:v>
                      </c:pt>
                      <c:pt idx="96">
                        <c:v>13</c:v>
                      </c:pt>
                      <c:pt idx="97">
                        <c:v>4</c:v>
                      </c:pt>
                      <c:pt idx="98">
                        <c:v>3</c:v>
                      </c:pt>
                      <c:pt idx="99">
                        <c:v>8</c:v>
                      </c:pt>
                      <c:pt idx="100">
                        <c:v>8</c:v>
                      </c:pt>
                      <c:pt idx="101">
                        <c:v>5</c:v>
                      </c:pt>
                      <c:pt idx="102">
                        <c:v>11</c:v>
                      </c:pt>
                      <c:pt idx="103">
                        <c:v>4</c:v>
                      </c:pt>
                      <c:pt idx="104">
                        <c:v>3</c:v>
                      </c:pt>
                      <c:pt idx="105">
                        <c:v>6</c:v>
                      </c:pt>
                      <c:pt idx="106">
                        <c:v>6</c:v>
                      </c:pt>
                      <c:pt idx="107">
                        <c:v>4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3</c:v>
                      </c:pt>
                      <c:pt idx="111">
                        <c:v>2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4</c:v>
                      </c:pt>
                      <c:pt idx="115">
                        <c:v>7</c:v>
                      </c:pt>
                      <c:pt idx="116">
                        <c:v>1</c:v>
                      </c:pt>
                      <c:pt idx="117">
                        <c:v>6</c:v>
                      </c:pt>
                      <c:pt idx="118">
                        <c:v>2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0</c:v>
                      </c:pt>
                      <c:pt idx="122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049-481A-B764-DAFFC9A13E4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Foglio1!$R$232</c15:sqref>
                        </c15:formulaRef>
                      </c:ext>
                    </c:extLst>
                    <c:strCache>
                      <c:ptCount val="1"/>
                      <c:pt idx="0">
                        <c:v>4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Foglio1!$R$233:$R$355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21</c:v>
                      </c:pt>
                      <c:pt idx="4">
                        <c:v>22</c:v>
                      </c:pt>
                      <c:pt idx="5">
                        <c:v>48</c:v>
                      </c:pt>
                      <c:pt idx="6">
                        <c:v>91</c:v>
                      </c:pt>
                      <c:pt idx="7">
                        <c:v>120</c:v>
                      </c:pt>
                      <c:pt idx="8">
                        <c:v>178</c:v>
                      </c:pt>
                      <c:pt idx="9">
                        <c:v>191</c:v>
                      </c:pt>
                      <c:pt idx="10">
                        <c:v>236</c:v>
                      </c:pt>
                      <c:pt idx="11">
                        <c:v>190</c:v>
                      </c:pt>
                      <c:pt idx="12">
                        <c:v>226</c:v>
                      </c:pt>
                      <c:pt idx="13">
                        <c:v>233</c:v>
                      </c:pt>
                      <c:pt idx="14">
                        <c:v>221</c:v>
                      </c:pt>
                      <c:pt idx="15">
                        <c:v>236</c:v>
                      </c:pt>
                      <c:pt idx="16">
                        <c:v>221</c:v>
                      </c:pt>
                      <c:pt idx="17">
                        <c:v>219</c:v>
                      </c:pt>
                      <c:pt idx="18">
                        <c:v>241</c:v>
                      </c:pt>
                      <c:pt idx="19">
                        <c:v>235</c:v>
                      </c:pt>
                      <c:pt idx="20">
                        <c:v>235</c:v>
                      </c:pt>
                      <c:pt idx="21">
                        <c:v>211</c:v>
                      </c:pt>
                      <c:pt idx="22">
                        <c:v>230</c:v>
                      </c:pt>
                      <c:pt idx="23">
                        <c:v>217</c:v>
                      </c:pt>
                      <c:pt idx="24">
                        <c:v>193</c:v>
                      </c:pt>
                      <c:pt idx="25">
                        <c:v>186</c:v>
                      </c:pt>
                      <c:pt idx="26">
                        <c:v>217</c:v>
                      </c:pt>
                      <c:pt idx="27">
                        <c:v>200</c:v>
                      </c:pt>
                      <c:pt idx="28">
                        <c:v>211</c:v>
                      </c:pt>
                      <c:pt idx="29">
                        <c:v>185</c:v>
                      </c:pt>
                      <c:pt idx="30">
                        <c:v>196</c:v>
                      </c:pt>
                      <c:pt idx="31">
                        <c:v>174</c:v>
                      </c:pt>
                      <c:pt idx="32">
                        <c:v>171</c:v>
                      </c:pt>
                      <c:pt idx="33">
                        <c:v>179</c:v>
                      </c:pt>
                      <c:pt idx="34">
                        <c:v>185</c:v>
                      </c:pt>
                      <c:pt idx="35">
                        <c:v>161</c:v>
                      </c:pt>
                      <c:pt idx="36">
                        <c:v>161</c:v>
                      </c:pt>
                      <c:pt idx="37">
                        <c:v>147</c:v>
                      </c:pt>
                      <c:pt idx="38">
                        <c:v>159</c:v>
                      </c:pt>
                      <c:pt idx="39">
                        <c:v>160</c:v>
                      </c:pt>
                      <c:pt idx="40">
                        <c:v>146</c:v>
                      </c:pt>
                      <c:pt idx="41">
                        <c:v>143</c:v>
                      </c:pt>
                      <c:pt idx="42">
                        <c:v>136</c:v>
                      </c:pt>
                      <c:pt idx="43">
                        <c:v>144</c:v>
                      </c:pt>
                      <c:pt idx="44">
                        <c:v>128</c:v>
                      </c:pt>
                      <c:pt idx="45">
                        <c:v>110</c:v>
                      </c:pt>
                      <c:pt idx="46">
                        <c:v>118</c:v>
                      </c:pt>
                      <c:pt idx="47">
                        <c:v>121</c:v>
                      </c:pt>
                      <c:pt idx="48">
                        <c:v>101</c:v>
                      </c:pt>
                      <c:pt idx="49">
                        <c:v>81</c:v>
                      </c:pt>
                      <c:pt idx="50">
                        <c:v>91</c:v>
                      </c:pt>
                      <c:pt idx="51">
                        <c:v>82</c:v>
                      </c:pt>
                      <c:pt idx="52">
                        <c:v>81</c:v>
                      </c:pt>
                      <c:pt idx="53">
                        <c:v>78</c:v>
                      </c:pt>
                      <c:pt idx="54">
                        <c:v>77</c:v>
                      </c:pt>
                      <c:pt idx="55">
                        <c:v>88</c:v>
                      </c:pt>
                      <c:pt idx="56">
                        <c:v>79</c:v>
                      </c:pt>
                      <c:pt idx="57">
                        <c:v>66</c:v>
                      </c:pt>
                      <c:pt idx="58">
                        <c:v>63</c:v>
                      </c:pt>
                      <c:pt idx="59">
                        <c:v>57</c:v>
                      </c:pt>
                      <c:pt idx="60">
                        <c:v>47</c:v>
                      </c:pt>
                      <c:pt idx="61">
                        <c:v>46</c:v>
                      </c:pt>
                      <c:pt idx="62">
                        <c:v>57</c:v>
                      </c:pt>
                      <c:pt idx="63">
                        <c:v>45</c:v>
                      </c:pt>
                      <c:pt idx="64">
                        <c:v>58</c:v>
                      </c:pt>
                      <c:pt idx="65">
                        <c:v>41</c:v>
                      </c:pt>
                      <c:pt idx="66">
                        <c:v>38</c:v>
                      </c:pt>
                      <c:pt idx="67">
                        <c:v>37</c:v>
                      </c:pt>
                      <c:pt idx="68">
                        <c:v>37</c:v>
                      </c:pt>
                      <c:pt idx="69">
                        <c:v>30</c:v>
                      </c:pt>
                      <c:pt idx="70">
                        <c:v>29</c:v>
                      </c:pt>
                      <c:pt idx="71">
                        <c:v>39</c:v>
                      </c:pt>
                      <c:pt idx="72">
                        <c:v>38</c:v>
                      </c:pt>
                      <c:pt idx="73">
                        <c:v>35</c:v>
                      </c:pt>
                      <c:pt idx="74">
                        <c:v>25</c:v>
                      </c:pt>
                      <c:pt idx="75">
                        <c:v>25</c:v>
                      </c:pt>
                      <c:pt idx="76">
                        <c:v>25</c:v>
                      </c:pt>
                      <c:pt idx="77">
                        <c:v>27</c:v>
                      </c:pt>
                      <c:pt idx="78">
                        <c:v>17</c:v>
                      </c:pt>
                      <c:pt idx="79">
                        <c:v>20</c:v>
                      </c:pt>
                      <c:pt idx="80">
                        <c:v>26</c:v>
                      </c:pt>
                      <c:pt idx="81">
                        <c:v>23</c:v>
                      </c:pt>
                      <c:pt idx="82">
                        <c:v>15</c:v>
                      </c:pt>
                      <c:pt idx="83">
                        <c:v>17</c:v>
                      </c:pt>
                      <c:pt idx="84">
                        <c:v>16</c:v>
                      </c:pt>
                      <c:pt idx="85">
                        <c:v>13</c:v>
                      </c:pt>
                      <c:pt idx="86">
                        <c:v>13</c:v>
                      </c:pt>
                      <c:pt idx="87">
                        <c:v>14</c:v>
                      </c:pt>
                      <c:pt idx="88">
                        <c:v>12</c:v>
                      </c:pt>
                      <c:pt idx="89">
                        <c:v>11</c:v>
                      </c:pt>
                      <c:pt idx="90">
                        <c:v>9</c:v>
                      </c:pt>
                      <c:pt idx="91">
                        <c:v>8</c:v>
                      </c:pt>
                      <c:pt idx="92">
                        <c:v>10</c:v>
                      </c:pt>
                      <c:pt idx="93">
                        <c:v>7</c:v>
                      </c:pt>
                      <c:pt idx="94">
                        <c:v>5</c:v>
                      </c:pt>
                      <c:pt idx="95">
                        <c:v>9</c:v>
                      </c:pt>
                      <c:pt idx="96">
                        <c:v>5</c:v>
                      </c:pt>
                      <c:pt idx="97">
                        <c:v>7</c:v>
                      </c:pt>
                      <c:pt idx="98">
                        <c:v>12</c:v>
                      </c:pt>
                      <c:pt idx="99">
                        <c:v>11</c:v>
                      </c:pt>
                      <c:pt idx="100">
                        <c:v>3</c:v>
                      </c:pt>
                      <c:pt idx="101">
                        <c:v>10</c:v>
                      </c:pt>
                      <c:pt idx="102">
                        <c:v>4</c:v>
                      </c:pt>
                      <c:pt idx="103">
                        <c:v>4</c:v>
                      </c:pt>
                      <c:pt idx="104">
                        <c:v>7</c:v>
                      </c:pt>
                      <c:pt idx="105">
                        <c:v>2</c:v>
                      </c:pt>
                      <c:pt idx="106">
                        <c:v>7</c:v>
                      </c:pt>
                      <c:pt idx="107">
                        <c:v>4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7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1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4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049-481A-B764-DAFFC9A13E49}"/>
                  </c:ext>
                </c:extLst>
              </c15:ser>
            </c15:filteredLineSeries>
          </c:ext>
        </c:extLst>
      </c:lineChart>
      <c:catAx>
        <c:axId val="92044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313024"/>
        <c:crosses val="autoZero"/>
        <c:auto val="1"/>
        <c:lblAlgn val="ctr"/>
        <c:lblOffset val="100"/>
        <c:noMultiLvlLbl val="0"/>
      </c:catAx>
      <c:valAx>
        <c:axId val="917313024"/>
        <c:scaling>
          <c:orientation val="minMax"/>
          <c:max val="3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4424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rgbClr val="00B05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400">
                <a:solidFill>
                  <a:schemeClr val="tx1"/>
                </a:solidFill>
              </a:rPr>
              <a:t>ISTANBUL-COVID PERCENTAGE OF INFECTION PER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69180524007249"/>
          <c:y val="0.12919146825396827"/>
          <c:w val="0.76858826204335895"/>
          <c:h val="0.69670568522684673"/>
        </c:manualLayout>
      </c:layout>
      <c:lineChart>
        <c:grouping val="standard"/>
        <c:varyColors val="0"/>
        <c:ser>
          <c:idx val="0"/>
          <c:order val="0"/>
          <c:tx>
            <c:strRef>
              <c:f>Foglio1!$I$31</c:f>
              <c:strCache>
                <c:ptCount val="1"/>
                <c:pt idx="0">
                  <c:v>%ANDROID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Foglio1!$I$32:$I$92</c:f>
              <c:numCache>
                <c:formatCode>General</c:formatCode>
                <c:ptCount val="61"/>
                <c:pt idx="0">
                  <c:v>0.2030061311952755</c:v>
                </c:pt>
                <c:pt idx="1">
                  <c:v>0.77819016958188936</c:v>
                </c:pt>
                <c:pt idx="2">
                  <c:v>2.4432505587795026</c:v>
                </c:pt>
                <c:pt idx="3">
                  <c:v>5.6975003588492212</c:v>
                </c:pt>
                <c:pt idx="4">
                  <c:v>9.6151085775216849</c:v>
                </c:pt>
                <c:pt idx="5">
                  <c:v>13.218980047983267</c:v>
                </c:pt>
                <c:pt idx="6">
                  <c:v>16.89359607931593</c:v>
                </c:pt>
                <c:pt idx="7">
                  <c:v>20.3734082473804</c:v>
                </c:pt>
                <c:pt idx="8">
                  <c:v>23.626632763959236</c:v>
                </c:pt>
                <c:pt idx="9">
                  <c:v>26.294420407242601</c:v>
                </c:pt>
                <c:pt idx="10">
                  <c:v>28.513133881518236</c:v>
                </c:pt>
                <c:pt idx="11">
                  <c:v>30.893842147353745</c:v>
                </c:pt>
                <c:pt idx="12">
                  <c:v>33.045912194721836</c:v>
                </c:pt>
                <c:pt idx="13">
                  <c:v>35.164147886890724</c:v>
                </c:pt>
                <c:pt idx="14">
                  <c:v>36.8251071421248</c:v>
                </c:pt>
                <c:pt idx="15">
                  <c:v>38.241023643037295</c:v>
                </c:pt>
                <c:pt idx="16">
                  <c:v>39.652839009986266</c:v>
                </c:pt>
                <c:pt idx="17">
                  <c:v>41.238952570385713</c:v>
                </c:pt>
                <c:pt idx="18">
                  <c:v>42.779953657186212</c:v>
                </c:pt>
                <c:pt idx="19">
                  <c:v>44.113847478827893</c:v>
                </c:pt>
                <c:pt idx="20">
                  <c:v>45.092993212623291</c:v>
                </c:pt>
                <c:pt idx="21">
                  <c:v>45.91014415485882</c:v>
                </c:pt>
                <c:pt idx="22">
                  <c:v>46.539668218262349</c:v>
                </c:pt>
                <c:pt idx="23">
                  <c:v>47.087169602395065</c:v>
                </c:pt>
                <c:pt idx="24">
                  <c:v>47.603912481801217</c:v>
                </c:pt>
                <c:pt idx="25">
                  <c:v>48.051961367318064</c:v>
                </c:pt>
                <c:pt idx="26">
                  <c:v>48.357495847601861</c:v>
                </c:pt>
                <c:pt idx="27">
                  <c:v>48.644575225049721</c:v>
                </c:pt>
                <c:pt idx="28">
                  <c:v>48.850657206717656</c:v>
                </c:pt>
                <c:pt idx="29">
                  <c:v>49.164393954928535</c:v>
                </c:pt>
                <c:pt idx="30">
                  <c:v>49.458650316812594</c:v>
                </c:pt>
                <c:pt idx="31">
                  <c:v>49.691389669243549</c:v>
                </c:pt>
                <c:pt idx="32">
                  <c:v>49.793918018332064</c:v>
                </c:pt>
                <c:pt idx="33">
                  <c:v>49.883117682039085</c:v>
                </c:pt>
                <c:pt idx="34">
                  <c:v>49.965140361309899</c:v>
                </c:pt>
                <c:pt idx="35">
                  <c:v>50.005126417454427</c:v>
                </c:pt>
                <c:pt idx="36">
                  <c:v>50.045112473598948</c:v>
                </c:pt>
                <c:pt idx="37">
                  <c:v>50.082022679270821</c:v>
                </c:pt>
                <c:pt idx="38">
                  <c:v>50.103553632579413</c:v>
                </c:pt>
                <c:pt idx="39">
                  <c:v>50.113806467488267</c:v>
                </c:pt>
                <c:pt idx="40">
                  <c:v>50.119958168433577</c:v>
                </c:pt>
                <c:pt idx="41">
                  <c:v>50.124059302397114</c:v>
                </c:pt>
                <c:pt idx="42">
                  <c:v>50.126109869378887</c:v>
                </c:pt>
                <c:pt idx="43">
                  <c:v>50.130211003342431</c:v>
                </c:pt>
                <c:pt idx="44">
                  <c:v>50.142514405233051</c:v>
                </c:pt>
                <c:pt idx="45">
                  <c:v>50.145590255705706</c:v>
                </c:pt>
                <c:pt idx="46">
                  <c:v>50.14969138966925</c:v>
                </c:pt>
                <c:pt idx="47">
                  <c:v>50.150716673160133</c:v>
                </c:pt>
                <c:pt idx="48">
                  <c:v>50.152767240141905</c:v>
                </c:pt>
                <c:pt idx="49">
                  <c:v>50.152767240141905</c:v>
                </c:pt>
                <c:pt idx="50">
                  <c:v>50.153792523632788</c:v>
                </c:pt>
                <c:pt idx="51">
                  <c:v>50.15584309061456</c:v>
                </c:pt>
                <c:pt idx="52">
                  <c:v>50.156868374105443</c:v>
                </c:pt>
                <c:pt idx="53">
                  <c:v>50.156868374105443</c:v>
                </c:pt>
                <c:pt idx="54">
                  <c:v>50.158918941087215</c:v>
                </c:pt>
                <c:pt idx="55">
                  <c:v>50.159944224578098</c:v>
                </c:pt>
                <c:pt idx="56">
                  <c:v>50.163020075050746</c:v>
                </c:pt>
                <c:pt idx="57">
                  <c:v>50.16712120901429</c:v>
                </c:pt>
                <c:pt idx="58">
                  <c:v>50.169171775996055</c:v>
                </c:pt>
                <c:pt idx="59">
                  <c:v>50.169171775996055</c:v>
                </c:pt>
                <c:pt idx="60">
                  <c:v>50.17224762646871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9-482F-BF2E-35532FACE1C0}"/>
            </c:ext>
          </c:extLst>
        </c:ser>
        <c:ser>
          <c:idx val="2"/>
          <c:order val="2"/>
          <c:tx>
            <c:strRef>
              <c:f>Foglio1!$K$31</c:f>
              <c:strCache>
                <c:ptCount val="1"/>
                <c:pt idx="0">
                  <c:v>%IOS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Foglio1!$K$32:$K$92</c:f>
              <c:numCache>
                <c:formatCode>General</c:formatCode>
                <c:ptCount val="61"/>
                <c:pt idx="0">
                  <c:v>8.8476000884760014E-2</c:v>
                </c:pt>
                <c:pt idx="1">
                  <c:v>0.42026100420261003</c:v>
                </c:pt>
                <c:pt idx="2">
                  <c:v>1.0174740101747399</c:v>
                </c:pt>
                <c:pt idx="3">
                  <c:v>2.1455430214554303</c:v>
                </c:pt>
                <c:pt idx="4">
                  <c:v>2.72063702720637</c:v>
                </c:pt>
                <c:pt idx="5">
                  <c:v>3.6053970360539709</c:v>
                </c:pt>
                <c:pt idx="6">
                  <c:v>4.8440610484406106</c:v>
                </c:pt>
                <c:pt idx="7">
                  <c:v>6.9232470692324704</c:v>
                </c:pt>
                <c:pt idx="8">
                  <c:v>9.2678610926786114</c:v>
                </c:pt>
                <c:pt idx="9">
                  <c:v>11.015262110152621</c:v>
                </c:pt>
                <c:pt idx="10">
                  <c:v>13.33775713337757</c:v>
                </c:pt>
                <c:pt idx="11">
                  <c:v>15.262110152621103</c:v>
                </c:pt>
                <c:pt idx="12">
                  <c:v>16.545012165450121</c:v>
                </c:pt>
                <c:pt idx="13">
                  <c:v>17.606724176067242</c:v>
                </c:pt>
                <c:pt idx="14">
                  <c:v>18.933864189338642</c:v>
                </c:pt>
                <c:pt idx="15">
                  <c:v>20.327361203273611</c:v>
                </c:pt>
                <c:pt idx="16">
                  <c:v>21.809334218093344</c:v>
                </c:pt>
                <c:pt idx="17">
                  <c:v>23.070117230701172</c:v>
                </c:pt>
                <c:pt idx="18">
                  <c:v>24.242424242424242</c:v>
                </c:pt>
                <c:pt idx="19">
                  <c:v>25.370493253704936</c:v>
                </c:pt>
                <c:pt idx="20">
                  <c:v>26.078301260783011</c:v>
                </c:pt>
                <c:pt idx="21">
                  <c:v>26.43220526432205</c:v>
                </c:pt>
                <c:pt idx="22">
                  <c:v>26.808228268082285</c:v>
                </c:pt>
                <c:pt idx="23">
                  <c:v>27.471798274717983</c:v>
                </c:pt>
                <c:pt idx="24">
                  <c:v>28.024773280247732</c:v>
                </c:pt>
                <c:pt idx="25">
                  <c:v>28.577748285777481</c:v>
                </c:pt>
                <c:pt idx="26">
                  <c:v>28.953771289537713</c:v>
                </c:pt>
                <c:pt idx="27">
                  <c:v>29.329794293297944</c:v>
                </c:pt>
                <c:pt idx="28">
                  <c:v>29.772174297721744</c:v>
                </c:pt>
                <c:pt idx="29">
                  <c:v>29.949126299491262</c:v>
                </c:pt>
                <c:pt idx="30">
                  <c:v>30.037602300376022</c:v>
                </c:pt>
                <c:pt idx="31">
                  <c:v>30.21455430214554</c:v>
                </c:pt>
                <c:pt idx="32">
                  <c:v>30.524220305242206</c:v>
                </c:pt>
                <c:pt idx="33">
                  <c:v>30.767529307675296</c:v>
                </c:pt>
                <c:pt idx="34">
                  <c:v>31.165671311656713</c:v>
                </c:pt>
                <c:pt idx="35">
                  <c:v>31.276266312762662</c:v>
                </c:pt>
                <c:pt idx="36">
                  <c:v>31.386861313868614</c:v>
                </c:pt>
                <c:pt idx="37">
                  <c:v>31.519575315195752</c:v>
                </c:pt>
                <c:pt idx="38">
                  <c:v>31.608051316080516</c:v>
                </c:pt>
                <c:pt idx="39">
                  <c:v>31.630170316301705</c:v>
                </c:pt>
                <c:pt idx="40">
                  <c:v>31.674408316744085</c:v>
                </c:pt>
                <c:pt idx="41">
                  <c:v>31.674408316744085</c:v>
                </c:pt>
                <c:pt idx="42">
                  <c:v>31.696527316965273</c:v>
                </c:pt>
                <c:pt idx="43">
                  <c:v>31.829241318292411</c:v>
                </c:pt>
                <c:pt idx="44">
                  <c:v>31.89559831895598</c:v>
                </c:pt>
                <c:pt idx="45">
                  <c:v>32.006193320061932</c:v>
                </c:pt>
                <c:pt idx="46">
                  <c:v>32.094669320946693</c:v>
                </c:pt>
                <c:pt idx="47">
                  <c:v>32.116788321167881</c:v>
                </c:pt>
                <c:pt idx="48">
                  <c:v>32.161026321610265</c:v>
                </c:pt>
                <c:pt idx="49">
                  <c:v>32.205264322052649</c:v>
                </c:pt>
                <c:pt idx="50">
                  <c:v>32.249502322495019</c:v>
                </c:pt>
                <c:pt idx="51">
                  <c:v>32.293740322937403</c:v>
                </c:pt>
                <c:pt idx="52">
                  <c:v>32.337978323379787</c:v>
                </c:pt>
                <c:pt idx="53">
                  <c:v>32.360097323600975</c:v>
                </c:pt>
                <c:pt idx="54">
                  <c:v>32.360097323600975</c:v>
                </c:pt>
                <c:pt idx="55">
                  <c:v>32.42645432426454</c:v>
                </c:pt>
                <c:pt idx="56">
                  <c:v>32.470692324706924</c:v>
                </c:pt>
                <c:pt idx="57">
                  <c:v>32.492811324928113</c:v>
                </c:pt>
                <c:pt idx="58">
                  <c:v>32.492811324928113</c:v>
                </c:pt>
                <c:pt idx="59">
                  <c:v>32.514930325149308</c:v>
                </c:pt>
                <c:pt idx="60">
                  <c:v>32.581287325812873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49-482F-BF2E-35532FACE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20442464"/>
        <c:axId val="9173130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Foglio1!$J$31</c15:sqref>
                        </c15:formulaRef>
                      </c:ext>
                    </c:extLst>
                    <c:strCache>
                      <c:ptCount val="1"/>
                      <c:pt idx="0">
                        <c:v>N_INFECTED_IOS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Foglio1!$J$32:$J$92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4</c:v>
                      </c:pt>
                      <c:pt idx="1">
                        <c:v>19</c:v>
                      </c:pt>
                      <c:pt idx="2">
                        <c:v>46</c:v>
                      </c:pt>
                      <c:pt idx="3">
                        <c:v>97</c:v>
                      </c:pt>
                      <c:pt idx="4">
                        <c:v>123</c:v>
                      </c:pt>
                      <c:pt idx="5">
                        <c:v>163</c:v>
                      </c:pt>
                      <c:pt idx="6">
                        <c:v>219</c:v>
                      </c:pt>
                      <c:pt idx="7">
                        <c:v>313</c:v>
                      </c:pt>
                      <c:pt idx="8">
                        <c:v>419</c:v>
                      </c:pt>
                      <c:pt idx="9">
                        <c:v>498</c:v>
                      </c:pt>
                      <c:pt idx="10">
                        <c:v>603</c:v>
                      </c:pt>
                      <c:pt idx="11">
                        <c:v>690</c:v>
                      </c:pt>
                      <c:pt idx="12">
                        <c:v>748</c:v>
                      </c:pt>
                      <c:pt idx="13">
                        <c:v>796</c:v>
                      </c:pt>
                      <c:pt idx="14">
                        <c:v>856</c:v>
                      </c:pt>
                      <c:pt idx="15">
                        <c:v>919</c:v>
                      </c:pt>
                      <c:pt idx="16">
                        <c:v>986</c:v>
                      </c:pt>
                      <c:pt idx="17">
                        <c:v>1043</c:v>
                      </c:pt>
                      <c:pt idx="18">
                        <c:v>1096</c:v>
                      </c:pt>
                      <c:pt idx="19">
                        <c:v>1147</c:v>
                      </c:pt>
                      <c:pt idx="20">
                        <c:v>1179</c:v>
                      </c:pt>
                      <c:pt idx="21">
                        <c:v>1195</c:v>
                      </c:pt>
                      <c:pt idx="22">
                        <c:v>1212</c:v>
                      </c:pt>
                      <c:pt idx="23">
                        <c:v>1242</c:v>
                      </c:pt>
                      <c:pt idx="24">
                        <c:v>1267</c:v>
                      </c:pt>
                      <c:pt idx="25">
                        <c:v>1292</c:v>
                      </c:pt>
                      <c:pt idx="26">
                        <c:v>1309</c:v>
                      </c:pt>
                      <c:pt idx="27">
                        <c:v>1326</c:v>
                      </c:pt>
                      <c:pt idx="28">
                        <c:v>1346</c:v>
                      </c:pt>
                      <c:pt idx="29">
                        <c:v>1354</c:v>
                      </c:pt>
                      <c:pt idx="30">
                        <c:v>1358</c:v>
                      </c:pt>
                      <c:pt idx="31">
                        <c:v>1366</c:v>
                      </c:pt>
                      <c:pt idx="32">
                        <c:v>1380</c:v>
                      </c:pt>
                      <c:pt idx="33">
                        <c:v>1391</c:v>
                      </c:pt>
                      <c:pt idx="34">
                        <c:v>1409</c:v>
                      </c:pt>
                      <c:pt idx="35">
                        <c:v>1414</c:v>
                      </c:pt>
                      <c:pt idx="36">
                        <c:v>1419</c:v>
                      </c:pt>
                      <c:pt idx="37">
                        <c:v>1425</c:v>
                      </c:pt>
                      <c:pt idx="38">
                        <c:v>1429</c:v>
                      </c:pt>
                      <c:pt idx="39">
                        <c:v>1430</c:v>
                      </c:pt>
                      <c:pt idx="40">
                        <c:v>1432</c:v>
                      </c:pt>
                      <c:pt idx="41">
                        <c:v>1432</c:v>
                      </c:pt>
                      <c:pt idx="42">
                        <c:v>1433</c:v>
                      </c:pt>
                      <c:pt idx="43">
                        <c:v>1439</c:v>
                      </c:pt>
                      <c:pt idx="44">
                        <c:v>1442</c:v>
                      </c:pt>
                      <c:pt idx="45">
                        <c:v>1447</c:v>
                      </c:pt>
                      <c:pt idx="46">
                        <c:v>1451</c:v>
                      </c:pt>
                      <c:pt idx="47">
                        <c:v>1452</c:v>
                      </c:pt>
                      <c:pt idx="48">
                        <c:v>1454</c:v>
                      </c:pt>
                      <c:pt idx="49">
                        <c:v>1456</c:v>
                      </c:pt>
                      <c:pt idx="50">
                        <c:v>1458</c:v>
                      </c:pt>
                      <c:pt idx="51">
                        <c:v>1460</c:v>
                      </c:pt>
                      <c:pt idx="52">
                        <c:v>1462</c:v>
                      </c:pt>
                      <c:pt idx="53">
                        <c:v>1463</c:v>
                      </c:pt>
                      <c:pt idx="54">
                        <c:v>1463</c:v>
                      </c:pt>
                      <c:pt idx="55">
                        <c:v>1466</c:v>
                      </c:pt>
                      <c:pt idx="56">
                        <c:v>1468</c:v>
                      </c:pt>
                      <c:pt idx="57">
                        <c:v>1469</c:v>
                      </c:pt>
                      <c:pt idx="58">
                        <c:v>1469</c:v>
                      </c:pt>
                      <c:pt idx="59">
                        <c:v>1470</c:v>
                      </c:pt>
                      <c:pt idx="60">
                        <c:v>1473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649-482F-BF2E-35532FACE1C0}"/>
                  </c:ext>
                </c:extLst>
              </c15:ser>
            </c15:filteredLineSeries>
          </c:ext>
        </c:extLst>
      </c:lineChart>
      <c:catAx>
        <c:axId val="92044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313024"/>
        <c:crosses val="autoZero"/>
        <c:auto val="1"/>
        <c:lblAlgn val="ctr"/>
        <c:lblOffset val="100"/>
        <c:noMultiLvlLbl val="0"/>
      </c:catAx>
      <c:valAx>
        <c:axId val="917313024"/>
        <c:scaling>
          <c:orientation val="minMax"/>
          <c:max val="6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4424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400">
                <a:solidFill>
                  <a:schemeClr val="tx1"/>
                </a:solidFill>
              </a:rPr>
              <a:t>ISTANBUL-SPANISH</a:t>
            </a:r>
            <a:r>
              <a:rPr lang="en-GB" sz="2400" baseline="0">
                <a:solidFill>
                  <a:schemeClr val="tx1"/>
                </a:solidFill>
              </a:rPr>
              <a:t> FLU </a:t>
            </a:r>
            <a:r>
              <a:rPr lang="en-GB" sz="2400">
                <a:solidFill>
                  <a:schemeClr val="tx1"/>
                </a:solidFill>
              </a:rPr>
              <a:t>PERCENTAGE OF INFECTION PER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62301663511574"/>
          <c:y val="0.12863379558294813"/>
          <c:w val="0.79425430052950696"/>
          <c:h val="0.71677383739975498"/>
        </c:manualLayout>
      </c:layout>
      <c:lineChart>
        <c:grouping val="standard"/>
        <c:varyColors val="0"/>
        <c:ser>
          <c:idx val="0"/>
          <c:order val="0"/>
          <c:tx>
            <c:strRef>
              <c:f>Foglio1!$J$232</c:f>
              <c:strCache>
                <c:ptCount val="1"/>
                <c:pt idx="0">
                  <c:v>%ANDROID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Foglio1!$J$233:$J$293</c:f>
              <c:numCache>
                <c:formatCode>General</c:formatCode>
                <c:ptCount val="61"/>
                <c:pt idx="0">
                  <c:v>8.6280390726912293E-2</c:v>
                </c:pt>
                <c:pt idx="1">
                  <c:v>0.60807132512300088</c:v>
                </c:pt>
                <c:pt idx="2">
                  <c:v>1.4975810676171204</c:v>
                </c:pt>
                <c:pt idx="3">
                  <c:v>3.0434380681409658</c:v>
                </c:pt>
                <c:pt idx="4">
                  <c:v>5.227153671538769</c:v>
                </c:pt>
                <c:pt idx="5">
                  <c:v>8.0569450578797621</c:v>
                </c:pt>
                <c:pt idx="6">
                  <c:v>10.958636769826514</c:v>
                </c:pt>
                <c:pt idx="7">
                  <c:v>13.744260813295398</c:v>
                </c:pt>
                <c:pt idx="8">
                  <c:v>17.652557083722794</c:v>
                </c:pt>
                <c:pt idx="9">
                  <c:v>20.693940856846453</c:v>
                </c:pt>
                <c:pt idx="10">
                  <c:v>22.937231015746171</c:v>
                </c:pt>
                <c:pt idx="11">
                  <c:v>24.60531856979981</c:v>
                </c:pt>
                <c:pt idx="12">
                  <c:v>25.775239582156395</c:v>
                </c:pt>
                <c:pt idx="13">
                  <c:v>27.111558490914877</c:v>
                </c:pt>
                <c:pt idx="14">
                  <c:v>28.436578777078175</c:v>
                </c:pt>
                <c:pt idx="15">
                  <c:v>29.497622153517465</c:v>
                </c:pt>
                <c:pt idx="16">
                  <c:v>30.507308154524072</c:v>
                </c:pt>
                <c:pt idx="17">
                  <c:v>31.502614090409526</c:v>
                </c:pt>
                <c:pt idx="18">
                  <c:v>32.530788746571893</c:v>
                </c:pt>
                <c:pt idx="19">
                  <c:v>33.475764454533312</c:v>
                </c:pt>
                <c:pt idx="20">
                  <c:v>34.382735704674552</c:v>
                </c:pt>
                <c:pt idx="21">
                  <c:v>35.11303758332734</c:v>
                </c:pt>
                <c:pt idx="22">
                  <c:v>35.73138038353688</c:v>
                </c:pt>
                <c:pt idx="23">
                  <c:v>36.080610536479149</c:v>
                </c:pt>
                <c:pt idx="24">
                  <c:v>36.447302197068524</c:v>
                </c:pt>
                <c:pt idx="25">
                  <c:v>36.843781135408854</c:v>
                </c:pt>
                <c:pt idx="26">
                  <c:v>37.435418100393399</c:v>
                </c:pt>
                <c:pt idx="27">
                  <c:v>38.086629620879854</c:v>
                </c:pt>
                <c:pt idx="28">
                  <c:v>38.6094477027846</c:v>
                </c:pt>
                <c:pt idx="29">
                  <c:v>39.021333853754733</c:v>
                </c:pt>
                <c:pt idx="30">
                  <c:v>39.344885318980658</c:v>
                </c:pt>
                <c:pt idx="31">
                  <c:v>39.665355341680616</c:v>
                </c:pt>
                <c:pt idx="32">
                  <c:v>39.924196513861354</c:v>
                </c:pt>
                <c:pt idx="33">
                  <c:v>40.12038168801422</c:v>
                </c:pt>
                <c:pt idx="34">
                  <c:v>40.395657220333412</c:v>
                </c:pt>
                <c:pt idx="35">
                  <c:v>40.733588750680482</c:v>
                </c:pt>
                <c:pt idx="36">
                  <c:v>40.975995562722758</c:v>
                </c:pt>
                <c:pt idx="37">
                  <c:v>41.185533654488118</c:v>
                </c:pt>
                <c:pt idx="38">
                  <c:v>41.331388600716949</c:v>
                </c:pt>
                <c:pt idx="39">
                  <c:v>41.462863481824627</c:v>
                </c:pt>
                <c:pt idx="40">
                  <c:v>41.592284067914989</c:v>
                </c:pt>
                <c:pt idx="41">
                  <c:v>41.697053113797672</c:v>
                </c:pt>
                <c:pt idx="42">
                  <c:v>41.74943763673901</c:v>
                </c:pt>
                <c:pt idx="43">
                  <c:v>41.787442094559204</c:v>
                </c:pt>
                <c:pt idx="44">
                  <c:v>41.817229372310152</c:v>
                </c:pt>
                <c:pt idx="45">
                  <c:v>41.843935207535154</c:v>
                </c:pt>
                <c:pt idx="46">
                  <c:v>41.867559600234188</c:v>
                </c:pt>
                <c:pt idx="47">
                  <c:v>41.886048255389959</c:v>
                </c:pt>
                <c:pt idx="48">
                  <c:v>41.906591205563032</c:v>
                </c:pt>
                <c:pt idx="49">
                  <c:v>41.925079860718803</c:v>
                </c:pt>
                <c:pt idx="50">
                  <c:v>41.948704253417837</c:v>
                </c:pt>
                <c:pt idx="51">
                  <c:v>41.971301498608213</c:v>
                </c:pt>
                <c:pt idx="52">
                  <c:v>41.989790153763984</c:v>
                </c:pt>
                <c:pt idx="53">
                  <c:v>42.001088776359175</c:v>
                </c:pt>
                <c:pt idx="54">
                  <c:v>42.012387398954367</c:v>
                </c:pt>
                <c:pt idx="55">
                  <c:v>42.018550284006281</c:v>
                </c:pt>
                <c:pt idx="56">
                  <c:v>42.033957496636091</c:v>
                </c:pt>
                <c:pt idx="57">
                  <c:v>42.041147529196664</c:v>
                </c:pt>
                <c:pt idx="58">
                  <c:v>42.046283266739934</c:v>
                </c:pt>
                <c:pt idx="59">
                  <c:v>42.048337561757243</c:v>
                </c:pt>
                <c:pt idx="60">
                  <c:v>42.053473299300514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2-4FFC-A985-E80CCD356CAD}"/>
            </c:ext>
          </c:extLst>
        </c:ser>
        <c:ser>
          <c:idx val="1"/>
          <c:order val="1"/>
          <c:tx>
            <c:strRef>
              <c:f>Foglio1!$K$232</c:f>
              <c:strCache>
                <c:ptCount val="1"/>
                <c:pt idx="0">
                  <c:v>%IOS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Foglio1!$K$233:$K$293</c:f>
              <c:numCache>
                <c:formatCode>General</c:formatCode>
                <c:ptCount val="61"/>
                <c:pt idx="0">
                  <c:v>2.1607605877268798E-2</c:v>
                </c:pt>
                <c:pt idx="1">
                  <c:v>0.17286084701815038</c:v>
                </c:pt>
                <c:pt idx="2">
                  <c:v>0.60501296456352638</c:v>
                </c:pt>
                <c:pt idx="3">
                  <c:v>1.0587726879861712</c:v>
                </c:pt>
                <c:pt idx="4">
                  <c:v>1.188418323249784</c:v>
                </c:pt>
                <c:pt idx="5">
                  <c:v>1.4044943820224718</c:v>
                </c:pt>
                <c:pt idx="6">
                  <c:v>1.8798617113223854</c:v>
                </c:pt>
                <c:pt idx="7">
                  <c:v>2.4200518582541055</c:v>
                </c:pt>
                <c:pt idx="8">
                  <c:v>3.0250648228176318</c:v>
                </c:pt>
                <c:pt idx="9">
                  <c:v>3.7165082108902334</c:v>
                </c:pt>
                <c:pt idx="10">
                  <c:v>4.6672428694900603</c:v>
                </c:pt>
                <c:pt idx="11">
                  <c:v>5.5099394987035435</c:v>
                </c:pt>
                <c:pt idx="12">
                  <c:v>6.4174589455488329</c:v>
                </c:pt>
                <c:pt idx="13">
                  <c:v>6.9144338807260164</c:v>
                </c:pt>
                <c:pt idx="14">
                  <c:v>7.4330164217804668</c:v>
                </c:pt>
                <c:pt idx="15">
                  <c:v>8.059636992221261</c:v>
                </c:pt>
                <c:pt idx="16">
                  <c:v>8.362143474503025</c:v>
                </c:pt>
                <c:pt idx="17">
                  <c:v>9.0535868625756279</c:v>
                </c:pt>
                <c:pt idx="18">
                  <c:v>9.8098530682800344</c:v>
                </c:pt>
                <c:pt idx="19">
                  <c:v>10.371650821089023</c:v>
                </c:pt>
                <c:pt idx="20">
                  <c:v>10.890233362143475</c:v>
                </c:pt>
                <c:pt idx="21">
                  <c:v>11.300777873811581</c:v>
                </c:pt>
                <c:pt idx="22">
                  <c:v>11.560069144338806</c:v>
                </c:pt>
                <c:pt idx="23">
                  <c:v>11.819360414866033</c:v>
                </c:pt>
                <c:pt idx="24">
                  <c:v>11.905790838375108</c:v>
                </c:pt>
                <c:pt idx="25">
                  <c:v>11.970613656006915</c:v>
                </c:pt>
                <c:pt idx="26">
                  <c:v>11.992221261884184</c:v>
                </c:pt>
                <c:pt idx="27">
                  <c:v>12.186689714779602</c:v>
                </c:pt>
                <c:pt idx="28">
                  <c:v>12.251512532411409</c:v>
                </c:pt>
                <c:pt idx="29">
                  <c:v>12.337942955920484</c:v>
                </c:pt>
                <c:pt idx="30">
                  <c:v>12.445980985306827</c:v>
                </c:pt>
                <c:pt idx="31">
                  <c:v>12.489196197061366</c:v>
                </c:pt>
                <c:pt idx="32">
                  <c:v>12.705272255834055</c:v>
                </c:pt>
                <c:pt idx="33">
                  <c:v>12.878133102852205</c:v>
                </c:pt>
                <c:pt idx="34">
                  <c:v>12.986171132238548</c:v>
                </c:pt>
                <c:pt idx="35">
                  <c:v>13.029386343993085</c:v>
                </c:pt>
                <c:pt idx="36">
                  <c:v>13.072601555747623</c:v>
                </c:pt>
                <c:pt idx="37">
                  <c:v>13.159031979256699</c:v>
                </c:pt>
                <c:pt idx="38">
                  <c:v>13.31028522039758</c:v>
                </c:pt>
                <c:pt idx="39">
                  <c:v>13.396715643906656</c:v>
                </c:pt>
                <c:pt idx="40">
                  <c:v>13.526361279170269</c:v>
                </c:pt>
                <c:pt idx="41">
                  <c:v>13.591184096802076</c:v>
                </c:pt>
                <c:pt idx="42">
                  <c:v>13.63439930855661</c:v>
                </c:pt>
                <c:pt idx="43">
                  <c:v>13.699222126188419</c:v>
                </c:pt>
                <c:pt idx="44">
                  <c:v>13.764044943820226</c:v>
                </c:pt>
                <c:pt idx="45">
                  <c:v>13.807260155574763</c:v>
                </c:pt>
                <c:pt idx="46">
                  <c:v>13.893690579083836</c:v>
                </c:pt>
                <c:pt idx="47">
                  <c:v>13.893690579083836</c:v>
                </c:pt>
                <c:pt idx="48">
                  <c:v>13.958513396715643</c:v>
                </c:pt>
                <c:pt idx="49">
                  <c:v>14.02333621434745</c:v>
                </c:pt>
                <c:pt idx="50">
                  <c:v>14.109766637856524</c:v>
                </c:pt>
                <c:pt idx="51">
                  <c:v>14.21780466724287</c:v>
                </c:pt>
                <c:pt idx="52">
                  <c:v>14.304235090751943</c:v>
                </c:pt>
                <c:pt idx="53">
                  <c:v>14.347450302506481</c:v>
                </c:pt>
                <c:pt idx="54">
                  <c:v>14.36905790838375</c:v>
                </c:pt>
                <c:pt idx="55">
                  <c:v>14.39066551426102</c:v>
                </c:pt>
                <c:pt idx="56">
                  <c:v>14.39066551426102</c:v>
                </c:pt>
                <c:pt idx="57">
                  <c:v>14.412273120138289</c:v>
                </c:pt>
                <c:pt idx="58">
                  <c:v>14.433880726015557</c:v>
                </c:pt>
                <c:pt idx="59">
                  <c:v>14.520311149524634</c:v>
                </c:pt>
                <c:pt idx="60">
                  <c:v>14.606741573033707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EA82-4FFC-A985-E80CCD356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bg1">
                  <a:alpha val="33000"/>
                </a:schemeClr>
              </a:solidFill>
              <a:round/>
            </a:ln>
            <a:effectLst/>
          </c:spPr>
        </c:dropLines>
        <c:smooth val="0"/>
        <c:axId val="920442464"/>
        <c:axId val="917313024"/>
        <c:extLst/>
      </c:lineChart>
      <c:catAx>
        <c:axId val="92044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313024"/>
        <c:crosses val="autoZero"/>
        <c:auto val="1"/>
        <c:lblAlgn val="ctr"/>
        <c:lblOffset val="100"/>
        <c:noMultiLvlLbl val="0"/>
      </c:catAx>
      <c:valAx>
        <c:axId val="917313024"/>
        <c:scaling>
          <c:orientation val="minMax"/>
          <c:max val="4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4424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rgbClr val="00B05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93</xdr:row>
      <xdr:rowOff>60960</xdr:rowOff>
    </xdr:from>
    <xdr:to>
      <xdr:col>9</xdr:col>
      <xdr:colOff>1066800</xdr:colOff>
      <xdr:row>116</xdr:row>
      <xdr:rowOff>68580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B8F309B-497E-4B76-94B0-6BB85AE61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124</xdr:row>
      <xdr:rowOff>0</xdr:rowOff>
    </xdr:from>
    <xdr:to>
      <xdr:col>11</xdr:col>
      <xdr:colOff>320040</xdr:colOff>
      <xdr:row>147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9229030-77B7-4D78-9E74-5DDD7F3EB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</xdr:colOff>
      <xdr:row>169</xdr:row>
      <xdr:rowOff>137160</xdr:rowOff>
    </xdr:from>
    <xdr:to>
      <xdr:col>25</xdr:col>
      <xdr:colOff>190500</xdr:colOff>
      <xdr:row>196</xdr:row>
      <xdr:rowOff>106680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99A72DC-70A8-4AB8-AE6E-F22E6D981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586740</xdr:colOff>
      <xdr:row>293</xdr:row>
      <xdr:rowOff>167640</xdr:rowOff>
    </xdr:from>
    <xdr:to>
      <xdr:col>10</xdr:col>
      <xdr:colOff>1097280</xdr:colOff>
      <xdr:row>314</xdr:row>
      <xdr:rowOff>144780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6D559BF-2F4D-433E-B4F1-81BB3830E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317</xdr:row>
      <xdr:rowOff>0</xdr:rowOff>
    </xdr:from>
    <xdr:to>
      <xdr:col>12</xdr:col>
      <xdr:colOff>160020</xdr:colOff>
      <xdr:row>336</xdr:row>
      <xdr:rowOff>38100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C9DFDC0-154D-4B1C-9C67-DB64EE8D8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30</xdr:row>
      <xdr:rowOff>0</xdr:rowOff>
    </xdr:from>
    <xdr:to>
      <xdr:col>35</xdr:col>
      <xdr:colOff>30480</xdr:colOff>
      <xdr:row>57</xdr:row>
      <xdr:rowOff>91440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B8D1E38C-5352-410A-BF8A-5FC89D5E4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231</xdr:row>
      <xdr:rowOff>0</xdr:rowOff>
    </xdr:from>
    <xdr:to>
      <xdr:col>35</xdr:col>
      <xdr:colOff>160020</xdr:colOff>
      <xdr:row>257</xdr:row>
      <xdr:rowOff>152400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4446ACF0-71CB-487D-8304-4B1F0F2B7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8D8781-B6C7-4134-84B3-436EE58C7B19}" name="Tabella1" displayName="Tabella1" ref="B31:K92" totalsRowShown="0">
  <autoFilter ref="B31:K92" xr:uid="{BC406604-00FC-4A7C-B60B-82EBFE69D898}"/>
  <tableColumns count="10">
    <tableColumn id="1" xr3:uid="{E16739EB-8871-4162-BC2E-E265B1649A82}" name="0" dataDxfId="17"/>
    <tableColumn id="2" xr3:uid="{605C5A32-95C0-437C-97D9-1D100E983CA5}" name="1"/>
    <tableColumn id="3" xr3:uid="{127EC575-5EDF-41AC-B10E-04E50F13E1D6}" name="2"/>
    <tableColumn id="4" xr3:uid="{A81B9D25-A3CE-4B71-8154-3ED4039B7B8D}" name="IOS"/>
    <tableColumn id="5" xr3:uid="{2F076F9B-C181-4FFF-B1C8-9C962461C470}" name="4"/>
    <tableColumn id="7" xr3:uid="{F4CEE7FA-644A-4599-AA09-5C33D40763F7}" name="ANDROID" dataDxfId="16">
      <calculatedColumnFormula>(Tabella1[[#This Row],[0]]+Tabella1[[#This Row],[1]]+Tabella1[[#This Row],[2]]+Tabella1[[#This Row],[4]])/4</calculatedColumnFormula>
    </tableColumn>
    <tableColumn id="8" xr3:uid="{9C9FCB6E-AF9F-4864-A815-8087092E94C3}" name="N_INFECTED_ANDROID" dataDxfId="15">
      <calculatedColumnFormula>H31+Tabella1[[#This Row],[ANDROID]]</calculatedColumnFormula>
    </tableColumn>
    <tableColumn id="9" xr3:uid="{803F7403-E2BC-4335-B495-984603B95CDC}" name="%ANDROID" dataDxfId="14">
      <calculatedColumnFormula>(Tabella1[[#This Row],[N_INFECTED_ANDROID]]/$M$22)*100</calculatedColumnFormula>
    </tableColumn>
    <tableColumn id="10" xr3:uid="{7CC36DD3-92FA-4CBD-BF23-177051145E0C}" name="N_INFECTED_IOS" dataDxfId="13">
      <calculatedColumnFormula>J31+Tabella1[[#This Row],[IOS]]</calculatedColumnFormula>
    </tableColumn>
    <tableColumn id="11" xr3:uid="{EBF53C19-9CB7-451D-99B0-6895BB3119A2}" name="%IOS" dataDxfId="12">
      <calculatedColumnFormula>(Tabella1[[#This Row],[N_INFECTED_IOS]]/$L$14)*100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2BBB50-E196-4B62-98E7-49D62AA2A513}" name="Tabella2" displayName="Tabella2" ref="N31:S159" totalsRowShown="0">
  <autoFilter ref="N31:S159" xr:uid="{CE9CFD59-3716-4EEC-97E1-9079DFBBF45F}"/>
  <tableColumns count="6">
    <tableColumn id="1" xr3:uid="{9C8943C9-3044-40EB-AB5E-DC03C29D3DB9}" name="0"/>
    <tableColumn id="2" xr3:uid="{3EC4B052-9EDB-4015-A4D3-8A8F65AC0D19}" name="1"/>
    <tableColumn id="3" xr3:uid="{AB55E6E5-371C-4261-BC75-B37B20A9C0E2}" name="2"/>
    <tableColumn id="4" xr3:uid="{D09700AB-B5A6-4C52-966B-E36E616A45DA}" name="IOS"/>
    <tableColumn id="5" xr3:uid="{047784EC-0699-476B-9727-9F4BE8A2CC0C}" name="4"/>
    <tableColumn id="7" xr3:uid="{43B7167A-EF02-4411-A339-22855ECD8AE8}" name="ANDROID" dataDxfId="11">
      <calculatedColumnFormula>(Tabella2[[#This Row],[0]]+Tabella2[[#This Row],[1]]+Tabella2[[#This Row],[2]]+Tabella2[[#This Row],[4]])/4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8636E2-3949-4098-BE02-E299510D7ED8}" name="Tabella3" displayName="Tabella3" ref="B165:K226" totalsRowShown="0">
  <autoFilter ref="B165:K226" xr:uid="{37001790-140F-4E1E-B2CC-D26796598678}"/>
  <tableColumns count="10">
    <tableColumn id="1" xr3:uid="{379BC4CF-FAF8-4220-99BC-B6073C296661}" name="0"/>
    <tableColumn id="2" xr3:uid="{056CA1CA-CB1C-4252-88FC-80F13C59BADB}" name="IOS"/>
    <tableColumn id="3" xr3:uid="{A3F4CF00-DE15-479E-95D6-81ECD865DA6E}" name="2"/>
    <tableColumn id="4" xr3:uid="{5A9108F7-5F7B-46AB-982C-0F3843A4FF31}" name="3"/>
    <tableColumn id="5" xr3:uid="{90E44CCB-D8A5-4E27-8089-BF0FE30BBCE8}" name="4"/>
    <tableColumn id="6" xr3:uid="{F6431AC4-F024-4359-B460-EBC2992723E2}" name="ANDROID" dataDxfId="10">
      <calculatedColumnFormula>(Tabella3[[#This Row],[0]]+Tabella3[[#This Row],[2]]+Tabella3[[#This Row],[3]]+Tabella3[[#This Row],[4]])/4</calculatedColumnFormula>
    </tableColumn>
    <tableColumn id="7" xr3:uid="{29683C26-7F5B-498D-9777-B2EE4CE3C5D4}" name="N_INFECTED_ANDROID" dataDxfId="9">
      <calculatedColumnFormula>(Tabella3[[#This Row],[ANDROID]]+H165)</calculatedColumnFormula>
    </tableColumn>
    <tableColumn id="8" xr3:uid="{F6E04303-D7C1-43FB-B1EA-5AD4CFC84EE7}" name="N_INFECTED_IOS" dataDxfId="8">
      <calculatedColumnFormula>(Tabella3[[#This Row],[IOS]]+I165)</calculatedColumnFormula>
    </tableColumn>
    <tableColumn id="9" xr3:uid="{9FB281E7-CA8E-4B01-BE2E-038CA552218B}" name="%ANDROID" dataDxfId="7">
      <calculatedColumnFormula>(Tabella3[[#This Row],[N_INFECTED_ANDROID]]/$I$22)*100</calculatedColumnFormula>
    </tableColumn>
    <tableColumn id="10" xr3:uid="{C36323F5-2942-4944-A6B1-10C74ACAAAD5}" name="%IOS" dataDxfId="6">
      <calculatedColumnFormula>(Tabella3[[#This Row],[N_INFECTED_IOS]]/$L$9)*100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84E2948-E754-4A72-B9F4-A087FF4EAE5E}" name="Tabella35" displayName="Tabella35" ref="N165:S166" totalsRowShown="0">
  <autoFilter ref="N165:S166" xr:uid="{AB0E1EA3-655F-4B26-8F30-CA3300F394F9}"/>
  <tableColumns count="6">
    <tableColumn id="1" xr3:uid="{F79031DF-E3DB-4CC8-8247-31E68425569F}" name="0"/>
    <tableColumn id="2" xr3:uid="{F2C6ED2F-357A-47B4-B993-A6C9D43BBF47}" name="IOS"/>
    <tableColumn id="3" xr3:uid="{1DE1FFC2-4E94-4690-A896-0DC90638B7B1}" name="2"/>
    <tableColumn id="4" xr3:uid="{140E5BAC-8818-4466-9B40-203A361C7A95}" name="3"/>
    <tableColumn id="5" xr3:uid="{872A95DA-5497-4ACD-9130-BAE74D1889A2}" name="4"/>
    <tableColumn id="6" xr3:uid="{46159A90-8FB4-423A-B06D-4A5FE8FEE9B4}" name="ANDROID MEDI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4EF3CA-626D-426E-9EBA-36C39681A61C}" name="Tabella5" displayName="Tabella5" ref="B232:K293" totalsRowShown="0">
  <autoFilter ref="B232:K293" xr:uid="{8A6D0DD9-7555-417D-B8C2-F70C061C8DA9}"/>
  <tableColumns count="10">
    <tableColumn id="1" xr3:uid="{823CB9FC-E519-40C2-8742-82498351055E}" name="0"/>
    <tableColumn id="2" xr3:uid="{6368769D-F4B1-474E-80CD-DD65DDE59FA2}" name="IOS"/>
    <tableColumn id="3" xr3:uid="{B7DB4B82-3916-493C-B6C5-A5A2395CCCED}" name="2"/>
    <tableColumn id="4" xr3:uid="{BD38AF13-0BC5-4DC6-90CD-C59021E0B7E9}" name="3"/>
    <tableColumn id="5" xr3:uid="{AA3A603C-7B00-40CF-82E0-62ACAF6D3A6C}" name="4"/>
    <tableColumn id="6" xr3:uid="{B962E123-F172-4502-92E7-F9A3ECC6B868}" name="ANDROID" dataDxfId="5">
      <calculatedColumnFormula>(Tabella5[[#This Row],[0]]+Tabella5[[#This Row],[2]]+Tabella5[[#This Row],[3]]+Tabella5[[#This Row],[4]])/4</calculatedColumnFormula>
    </tableColumn>
    <tableColumn id="7" xr3:uid="{F0D5DEC6-0D22-4129-8B70-5FD729AFB942}" name="N_ANDROID" dataDxfId="4">
      <calculatedColumnFormula>(Tabella5[[#This Row],[ANDROID]]+H232)</calculatedColumnFormula>
    </tableColumn>
    <tableColumn id="8" xr3:uid="{2A4EC025-ABC1-4923-AED7-377B98FD0A8A}" name="N_IOS" dataDxfId="3">
      <calculatedColumnFormula>(Tabella5[[#This Row],[IOS]]+I232)</calculatedColumnFormula>
    </tableColumn>
    <tableColumn id="9" xr3:uid="{89332394-9321-4D5E-A7FC-5DC3B74C0714}" name="%ANDROID" dataDxfId="2">
      <calculatedColumnFormula>(Tabella5[[#This Row],[N_ANDROID]]/$I$25)*100</calculatedColumnFormula>
    </tableColumn>
    <tableColumn id="10" xr3:uid="{E8E90886-9857-4151-985F-9203AA7C9D3C}" name="%IOS" dataDxfId="1">
      <calculatedColumnFormula>(Tabella5[[#This Row],[N_IOS]]/$L$10)*100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B277A8F-8B2C-4E3E-A020-14DFC05C565A}" name="Tabella6" displayName="Tabella6" ref="N232:S410" totalsRowShown="0">
  <autoFilter ref="N232:S410" xr:uid="{04177C24-87B3-4762-BA50-E1F987CD3D0C}"/>
  <tableColumns count="6">
    <tableColumn id="1" xr3:uid="{9EB8A894-44F1-4D54-B79A-E5A14862726E}" name="0"/>
    <tableColumn id="2" xr3:uid="{A419101A-804C-4FD5-8D2B-53F69EB11607}" name="IOS"/>
    <tableColumn id="3" xr3:uid="{10C64048-036F-4A5D-836E-07FCC72EDD2D}" name="2"/>
    <tableColumn id="4" xr3:uid="{32FA346F-A67B-42DA-92D7-CAD68BE2B841}" name="3"/>
    <tableColumn id="5" xr3:uid="{79107EE3-36C7-4CAA-80F4-7A7364543384}" name="4"/>
    <tableColumn id="6" xr3:uid="{6B077720-5AF8-4010-B125-E8A72A8C9EC3}" name="ANDROID" dataDxfId="0">
      <calculatedColumnFormula>(Tabella6[[#This Row],[0]]+Tabella6[[#This Row],[2]]+Tabella6[[#This Row],[3]]+Tabella6[[#This Row],[4]])/4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D410"/>
  <sheetViews>
    <sheetView tabSelected="1" workbookViewId="0">
      <selection activeCell="F18" sqref="F18"/>
    </sheetView>
  </sheetViews>
  <sheetFormatPr defaultRowHeight="14.4" x14ac:dyDescent="0.3"/>
  <cols>
    <col min="2" max="2" width="10.88671875" customWidth="1"/>
    <col min="7" max="7" width="11.77734375" customWidth="1"/>
    <col min="8" max="8" width="16.6640625" customWidth="1"/>
    <col min="9" max="11" width="18.88671875" customWidth="1"/>
    <col min="12" max="12" width="11" customWidth="1"/>
    <col min="13" max="14" width="10.88671875" customWidth="1"/>
    <col min="18" max="18" width="15.21875" customWidth="1"/>
    <col min="19" max="19" width="10.6640625" customWidth="1"/>
    <col min="20" max="20" width="16.6640625" customWidth="1"/>
    <col min="32" max="32" width="10.88671875" customWidth="1"/>
  </cols>
  <sheetData>
    <row r="3" spans="1:30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32</v>
      </c>
    </row>
    <row r="4" spans="1:30" x14ac:dyDescent="0.3">
      <c r="A4">
        <v>0</v>
      </c>
      <c r="B4" t="s">
        <v>5</v>
      </c>
      <c r="C4">
        <v>1.9998</v>
      </c>
      <c r="D4">
        <v>0</v>
      </c>
      <c r="E4">
        <v>2.0000000000000001E-4</v>
      </c>
      <c r="F4">
        <v>60</v>
      </c>
      <c r="I4" t="s">
        <v>0</v>
      </c>
      <c r="J4" t="s">
        <v>1</v>
      </c>
      <c r="K4" t="s">
        <v>9</v>
      </c>
      <c r="L4" t="s">
        <v>10</v>
      </c>
      <c r="M4" t="s">
        <v>11</v>
      </c>
      <c r="N4" t="s">
        <v>12</v>
      </c>
      <c r="W4" s="1"/>
      <c r="X4" s="1"/>
      <c r="Y4" s="1"/>
      <c r="Z4" s="1"/>
      <c r="AA4" s="1"/>
      <c r="AB4" s="1"/>
      <c r="AC4" s="1"/>
      <c r="AD4" s="1"/>
    </row>
    <row r="5" spans="1:30" x14ac:dyDescent="0.3">
      <c r="B5" t="s">
        <v>6</v>
      </c>
      <c r="C5">
        <v>2</v>
      </c>
      <c r="D5">
        <v>0</v>
      </c>
      <c r="E5">
        <v>5.0000000000000001E-4</v>
      </c>
      <c r="F5">
        <v>49</v>
      </c>
      <c r="I5">
        <v>0</v>
      </c>
      <c r="J5" t="s">
        <v>5</v>
      </c>
      <c r="K5" t="s">
        <v>13</v>
      </c>
      <c r="L5">
        <v>24285</v>
      </c>
      <c r="M5">
        <v>12258</v>
      </c>
      <c r="N5">
        <v>12256</v>
      </c>
      <c r="W5" s="1"/>
      <c r="X5" s="1"/>
      <c r="Y5" s="1"/>
      <c r="Z5" s="1"/>
      <c r="AA5" s="1"/>
      <c r="AB5" s="1"/>
      <c r="AC5" s="1"/>
      <c r="AD5" s="1"/>
    </row>
    <row r="6" spans="1:30" x14ac:dyDescent="0.3">
      <c r="B6" t="s">
        <v>7</v>
      </c>
      <c r="C6">
        <v>1.9998</v>
      </c>
      <c r="D6">
        <v>0</v>
      </c>
      <c r="E6">
        <v>2.0000000000000001E-4</v>
      </c>
      <c r="F6">
        <v>62</v>
      </c>
      <c r="J6" t="s">
        <v>6</v>
      </c>
      <c r="K6" t="s">
        <v>13</v>
      </c>
      <c r="L6">
        <v>24293</v>
      </c>
      <c r="M6">
        <v>4234</v>
      </c>
      <c r="N6">
        <v>0</v>
      </c>
      <c r="W6" s="1"/>
      <c r="X6" s="1"/>
      <c r="Y6" s="1"/>
      <c r="Z6" s="1"/>
      <c r="AA6" s="1"/>
      <c r="AB6" s="1"/>
      <c r="AC6" s="1"/>
      <c r="AD6" s="1"/>
    </row>
    <row r="7" spans="1:30" x14ac:dyDescent="0.3">
      <c r="A7">
        <v>1</v>
      </c>
      <c r="B7" t="s">
        <v>5</v>
      </c>
      <c r="C7">
        <v>1.9998</v>
      </c>
      <c r="D7">
        <v>0</v>
      </c>
      <c r="E7">
        <v>1.9000000000000001E-4</v>
      </c>
      <c r="F7">
        <v>58</v>
      </c>
      <c r="J7" t="s">
        <v>7</v>
      </c>
      <c r="K7" t="s">
        <v>13</v>
      </c>
      <c r="L7">
        <v>24331</v>
      </c>
      <c r="M7">
        <v>10310</v>
      </c>
      <c r="N7">
        <v>10310</v>
      </c>
      <c r="W7" s="1"/>
      <c r="X7" s="1"/>
      <c r="Y7" s="1"/>
      <c r="Z7" s="1"/>
      <c r="AA7" s="1"/>
      <c r="AB7" s="1"/>
      <c r="AC7" s="1"/>
      <c r="AD7" s="1"/>
    </row>
    <row r="8" spans="1:30" x14ac:dyDescent="0.3">
      <c r="B8" t="s">
        <v>6</v>
      </c>
      <c r="C8">
        <v>2</v>
      </c>
      <c r="D8">
        <v>0</v>
      </c>
      <c r="E8">
        <v>8.9999999999999993E-3</v>
      </c>
      <c r="F8">
        <v>18</v>
      </c>
      <c r="I8">
        <v>1</v>
      </c>
      <c r="J8" t="s">
        <v>5</v>
      </c>
      <c r="K8" t="s">
        <v>13</v>
      </c>
      <c r="L8">
        <v>24363</v>
      </c>
      <c r="M8">
        <v>10714</v>
      </c>
      <c r="N8">
        <v>10714</v>
      </c>
      <c r="W8" s="1"/>
      <c r="X8" s="1"/>
      <c r="Y8" s="1"/>
      <c r="Z8" s="1"/>
      <c r="AA8" s="1"/>
      <c r="AB8" s="1"/>
      <c r="AC8" s="1"/>
      <c r="AD8" s="1"/>
    </row>
    <row r="9" spans="1:30" x14ac:dyDescent="0.3">
      <c r="B9" t="s">
        <v>7</v>
      </c>
      <c r="C9">
        <v>1.9998</v>
      </c>
      <c r="D9">
        <v>0</v>
      </c>
      <c r="E9">
        <v>2.0000000000000001E-4</v>
      </c>
      <c r="F9">
        <v>69</v>
      </c>
      <c r="J9" t="s">
        <v>6</v>
      </c>
      <c r="K9" t="s">
        <v>14</v>
      </c>
      <c r="L9">
        <v>4102</v>
      </c>
      <c r="M9">
        <v>232</v>
      </c>
      <c r="N9">
        <v>0</v>
      </c>
      <c r="W9" s="1"/>
      <c r="X9" s="1"/>
      <c r="Y9" s="1"/>
      <c r="Z9" s="1"/>
      <c r="AA9" s="1"/>
      <c r="AB9" s="1"/>
      <c r="AC9" s="1"/>
      <c r="AD9" s="1"/>
    </row>
    <row r="10" spans="1:30" x14ac:dyDescent="0.3">
      <c r="A10">
        <v>2</v>
      </c>
      <c r="B10" t="s">
        <v>5</v>
      </c>
      <c r="C10">
        <v>1.9999</v>
      </c>
      <c r="D10">
        <v>0</v>
      </c>
      <c r="E10">
        <v>1.6000000000000001E-4</v>
      </c>
      <c r="F10">
        <v>51</v>
      </c>
      <c r="J10" t="s">
        <v>7</v>
      </c>
      <c r="K10" t="s">
        <v>14</v>
      </c>
      <c r="L10">
        <v>4628</v>
      </c>
      <c r="M10">
        <v>695</v>
      </c>
      <c r="N10">
        <v>0</v>
      </c>
      <c r="W10" s="1"/>
      <c r="X10" s="1"/>
      <c r="Y10" s="1"/>
      <c r="Z10" s="1"/>
      <c r="AA10" s="1"/>
      <c r="AB10" s="1"/>
      <c r="AC10" s="1"/>
      <c r="AD10" s="1"/>
    </row>
    <row r="11" spans="1:30" x14ac:dyDescent="0.3">
      <c r="B11" t="s">
        <v>6</v>
      </c>
      <c r="C11">
        <v>2</v>
      </c>
      <c r="D11">
        <v>0</v>
      </c>
      <c r="E11">
        <v>4.0000000000000002E-4</v>
      </c>
      <c r="F11">
        <v>41</v>
      </c>
      <c r="I11">
        <v>2</v>
      </c>
      <c r="J11" t="s">
        <v>5</v>
      </c>
      <c r="K11" t="s">
        <v>13</v>
      </c>
      <c r="L11">
        <v>24416</v>
      </c>
      <c r="M11">
        <v>12779</v>
      </c>
      <c r="N11">
        <v>12779</v>
      </c>
      <c r="W11" s="1"/>
      <c r="X11" s="1"/>
      <c r="Y11" s="1"/>
      <c r="Z11" s="1"/>
      <c r="AA11" s="1"/>
      <c r="AB11" s="1"/>
      <c r="AC11" s="1"/>
      <c r="AD11" s="1"/>
    </row>
    <row r="12" spans="1:30" x14ac:dyDescent="0.3">
      <c r="B12" t="s">
        <v>7</v>
      </c>
      <c r="C12">
        <v>1.9998</v>
      </c>
      <c r="D12">
        <v>0</v>
      </c>
      <c r="E12">
        <v>2.0000000000000001E-4</v>
      </c>
      <c r="F12">
        <v>58</v>
      </c>
      <c r="J12" t="s">
        <v>6</v>
      </c>
      <c r="K12" t="s">
        <v>13</v>
      </c>
      <c r="L12">
        <v>24445</v>
      </c>
      <c r="M12">
        <v>5322</v>
      </c>
      <c r="N12">
        <v>0</v>
      </c>
      <c r="W12" s="1"/>
      <c r="X12" s="1"/>
      <c r="Y12" s="1"/>
      <c r="Z12" s="1"/>
      <c r="AA12" s="1"/>
      <c r="AB12" s="1"/>
      <c r="AC12" s="1"/>
      <c r="AD12" s="1"/>
    </row>
    <row r="13" spans="1:30" x14ac:dyDescent="0.3">
      <c r="A13">
        <v>3</v>
      </c>
      <c r="B13" t="s">
        <v>5</v>
      </c>
      <c r="C13">
        <v>1.9990000000000001</v>
      </c>
      <c r="D13">
        <v>0</v>
      </c>
      <c r="E13">
        <v>1.2999999999999999E-3</v>
      </c>
      <c r="F13">
        <v>38</v>
      </c>
      <c r="J13" t="s">
        <v>7</v>
      </c>
      <c r="K13" t="s">
        <v>13</v>
      </c>
      <c r="L13">
        <v>24245</v>
      </c>
      <c r="M13">
        <v>10238</v>
      </c>
      <c r="N13">
        <v>10238</v>
      </c>
      <c r="W13" s="1"/>
      <c r="X13" s="1"/>
      <c r="Y13" s="1"/>
      <c r="Z13" s="1"/>
      <c r="AA13" s="1"/>
      <c r="AB13" s="1"/>
      <c r="AC13" s="1"/>
      <c r="AD13" s="1"/>
    </row>
    <row r="14" spans="1:30" x14ac:dyDescent="0.3">
      <c r="B14" t="s">
        <v>6</v>
      </c>
      <c r="C14">
        <v>2</v>
      </c>
      <c r="D14">
        <v>0</v>
      </c>
      <c r="E14">
        <v>4.0000000000000002E-4</v>
      </c>
      <c r="F14">
        <v>46</v>
      </c>
      <c r="I14">
        <v>3</v>
      </c>
      <c r="J14" t="s">
        <v>5</v>
      </c>
      <c r="K14" t="s">
        <v>14</v>
      </c>
      <c r="L14">
        <v>4521</v>
      </c>
      <c r="M14">
        <v>1483</v>
      </c>
      <c r="N14">
        <v>1482</v>
      </c>
      <c r="W14" s="1"/>
      <c r="X14" s="1"/>
      <c r="Y14" s="1"/>
      <c r="Z14" s="1"/>
      <c r="AA14" s="1"/>
      <c r="AB14" s="1"/>
      <c r="AC14" s="1"/>
      <c r="AD14" s="1"/>
    </row>
    <row r="15" spans="1:30" x14ac:dyDescent="0.3">
      <c r="B15" t="s">
        <v>7</v>
      </c>
      <c r="C15">
        <v>1.9999</v>
      </c>
      <c r="D15">
        <v>0</v>
      </c>
      <c r="E15">
        <v>1.9000000000000001E-4</v>
      </c>
      <c r="F15">
        <v>63</v>
      </c>
      <c r="J15" t="s">
        <v>6</v>
      </c>
      <c r="K15" t="s">
        <v>13</v>
      </c>
      <c r="L15">
        <v>24348</v>
      </c>
      <c r="M15">
        <v>5116</v>
      </c>
      <c r="N15">
        <v>0</v>
      </c>
      <c r="W15" s="1"/>
      <c r="X15" s="1"/>
      <c r="Y15" s="1"/>
      <c r="Z15" s="1"/>
      <c r="AA15" s="1"/>
      <c r="AB15" s="1"/>
      <c r="AC15" s="1"/>
      <c r="AD15" s="1"/>
    </row>
    <row r="16" spans="1:30" x14ac:dyDescent="0.3">
      <c r="A16" s="2">
        <v>4</v>
      </c>
      <c r="B16" t="s">
        <v>5</v>
      </c>
      <c r="C16">
        <v>1.9998</v>
      </c>
      <c r="D16">
        <v>0</v>
      </c>
      <c r="E16">
        <v>1.4999999999999999E-4</v>
      </c>
      <c r="F16">
        <v>56</v>
      </c>
      <c r="J16" t="s">
        <v>7</v>
      </c>
      <c r="K16" t="s">
        <v>13</v>
      </c>
      <c r="L16">
        <v>24427</v>
      </c>
      <c r="M16">
        <v>10627</v>
      </c>
      <c r="N16">
        <v>10625</v>
      </c>
      <c r="W16" s="1"/>
      <c r="X16" s="1"/>
      <c r="Y16" s="1"/>
      <c r="Z16" s="1"/>
      <c r="AA16" s="1"/>
      <c r="AB16" s="1"/>
      <c r="AC16" s="1"/>
      <c r="AD16" s="1"/>
    </row>
    <row r="17" spans="1:30" x14ac:dyDescent="0.3">
      <c r="B17" t="s">
        <v>6</v>
      </c>
      <c r="C17">
        <v>2</v>
      </c>
      <c r="D17">
        <v>0</v>
      </c>
      <c r="E17">
        <v>5.0000000000000001E-4</v>
      </c>
      <c r="F17">
        <v>37</v>
      </c>
      <c r="I17" s="2">
        <v>4</v>
      </c>
      <c r="J17" t="s">
        <v>5</v>
      </c>
      <c r="K17" t="s">
        <v>13</v>
      </c>
      <c r="L17">
        <v>24470</v>
      </c>
      <c r="M17">
        <v>13199</v>
      </c>
      <c r="N17">
        <v>13196</v>
      </c>
      <c r="W17" s="1"/>
      <c r="X17" s="1"/>
      <c r="Y17" s="1"/>
      <c r="Z17" s="1"/>
      <c r="AA17" s="1"/>
      <c r="AB17" s="1"/>
      <c r="AC17" s="1"/>
      <c r="AD17" s="1"/>
    </row>
    <row r="18" spans="1:30" x14ac:dyDescent="0.3">
      <c r="B18" t="s">
        <v>7</v>
      </c>
      <c r="C18">
        <v>1.9998</v>
      </c>
      <c r="D18">
        <v>0</v>
      </c>
      <c r="E18">
        <v>2.0000000000000001E-4</v>
      </c>
      <c r="F18">
        <v>70</v>
      </c>
      <c r="J18" t="s">
        <v>6</v>
      </c>
      <c r="K18" t="s">
        <v>13</v>
      </c>
      <c r="L18">
        <v>24393</v>
      </c>
      <c r="M18">
        <v>3903</v>
      </c>
      <c r="N18">
        <v>0</v>
      </c>
      <c r="W18" s="1"/>
      <c r="X18" s="1"/>
      <c r="Y18" s="1"/>
      <c r="Z18" s="1"/>
      <c r="AA18" s="1"/>
      <c r="AB18" s="1"/>
      <c r="AC18" s="1"/>
      <c r="AD18" s="1"/>
    </row>
    <row r="19" spans="1:30" x14ac:dyDescent="0.3">
      <c r="J19" t="s">
        <v>7</v>
      </c>
      <c r="K19" t="s">
        <v>13</v>
      </c>
      <c r="L19">
        <v>24354</v>
      </c>
      <c r="M19">
        <v>9797</v>
      </c>
      <c r="N19">
        <v>9796</v>
      </c>
      <c r="W19" s="1"/>
      <c r="X19" s="1"/>
      <c r="Y19" s="1"/>
      <c r="Z19" s="1"/>
      <c r="AA19" s="1"/>
      <c r="AB19" s="1"/>
      <c r="AC19" s="1"/>
      <c r="AD19" s="1"/>
    </row>
    <row r="20" spans="1:30" x14ac:dyDescent="0.3">
      <c r="W20" s="1"/>
      <c r="X20" s="1"/>
      <c r="Y20" s="1"/>
      <c r="Z20" s="1"/>
      <c r="AA20" s="1"/>
      <c r="AB20" s="1"/>
      <c r="AC20" s="1"/>
      <c r="AD20" s="1"/>
    </row>
    <row r="21" spans="1:30" x14ac:dyDescent="0.3">
      <c r="A21" t="s">
        <v>8</v>
      </c>
      <c r="B21" t="s">
        <v>1</v>
      </c>
      <c r="C21" t="s">
        <v>2</v>
      </c>
      <c r="D21" t="s">
        <v>3</v>
      </c>
      <c r="E21" t="s">
        <v>4</v>
      </c>
      <c r="F21" t="s">
        <v>32</v>
      </c>
      <c r="I21" t="s">
        <v>28</v>
      </c>
      <c r="M21" t="s">
        <v>27</v>
      </c>
      <c r="W21" s="1"/>
      <c r="X21" s="1"/>
      <c r="Y21" s="1"/>
      <c r="Z21" s="1"/>
      <c r="AA21" s="1"/>
      <c r="AB21" s="1"/>
      <c r="AC21" s="1"/>
      <c r="AD21" s="1"/>
    </row>
    <row r="22" spans="1:30" x14ac:dyDescent="0.3">
      <c r="B22" t="s">
        <v>5</v>
      </c>
      <c r="C22">
        <f>($C$4+$C$7+$C$10+$C$13+$C$16)/5</f>
        <v>1.99966</v>
      </c>
      <c r="D22">
        <v>0</v>
      </c>
      <c r="E22">
        <f>($E$4+$E$7+$E$10+$E$13+$E$16)/5</f>
        <v>4.0000000000000002E-4</v>
      </c>
      <c r="F22">
        <f>(F4+F7+F10+F13+F16)/5</f>
        <v>52.6</v>
      </c>
      <c r="I22">
        <f>(L6+L12+L15+L18)/4</f>
        <v>24369.75</v>
      </c>
      <c r="J22">
        <f>(M6+M12+M15+M18)/4</f>
        <v>4643.75</v>
      </c>
      <c r="K22">
        <f>(J22/I22)*100</f>
        <v>19.055386288328769</v>
      </c>
      <c r="M22">
        <f>(L5+L8+L11+L17)/4</f>
        <v>24383.5</v>
      </c>
      <c r="N22">
        <f>(M5+M8+M11+M17)/4</f>
        <v>12237.5</v>
      </c>
      <c r="O22">
        <f>N22/M22*100</f>
        <v>50.187626878831992</v>
      </c>
      <c r="W22" s="1"/>
      <c r="X22" s="1"/>
      <c r="Y22" s="1"/>
      <c r="Z22" s="1"/>
      <c r="AA22" s="1"/>
      <c r="AB22" s="1"/>
      <c r="AC22" s="1"/>
      <c r="AD22" s="1"/>
    </row>
    <row r="23" spans="1:30" x14ac:dyDescent="0.3">
      <c r="B23" t="s">
        <v>6</v>
      </c>
      <c r="C23">
        <f>($C$5+$C$8+$C$11+$C$14+$C$17)/5</f>
        <v>2</v>
      </c>
      <c r="D23">
        <v>0</v>
      </c>
      <c r="E23">
        <f>($E$5+$E$8+$E$11+$E$14+$E$17)/5</f>
        <v>2.1599999999999996E-3</v>
      </c>
      <c r="F23">
        <f>(F5+F8+F11+F14+F17)/5</f>
        <v>38.200000000000003</v>
      </c>
      <c r="W23" s="1"/>
      <c r="X23" s="1"/>
      <c r="Y23" s="1"/>
      <c r="Z23" s="1"/>
      <c r="AA23" s="1"/>
      <c r="AB23" s="1"/>
      <c r="AC23" s="1"/>
      <c r="AD23" s="1"/>
    </row>
    <row r="24" spans="1:30" x14ac:dyDescent="0.3">
      <c r="B24" t="s">
        <v>7</v>
      </c>
      <c r="C24">
        <f>($C$6+$C$9+$C$12+$C$15+$C$18)/5</f>
        <v>1.9998200000000002</v>
      </c>
      <c r="D24">
        <v>0</v>
      </c>
      <c r="E24">
        <f>($E$6+$E$9+$E$12+$E$15+$E$18)/5</f>
        <v>1.9800000000000004E-4</v>
      </c>
      <c r="F24">
        <f>(F6+F9+F12+F15+F18)/5</f>
        <v>64.400000000000006</v>
      </c>
      <c r="I24" t="s">
        <v>31</v>
      </c>
      <c r="W24" s="1"/>
      <c r="X24" s="1"/>
      <c r="Y24" s="1"/>
      <c r="Z24" s="1"/>
      <c r="AA24" s="1"/>
      <c r="AB24" s="1"/>
      <c r="AC24" s="1"/>
      <c r="AD24" s="1"/>
    </row>
    <row r="25" spans="1:30" x14ac:dyDescent="0.3">
      <c r="I25">
        <f>(L7+L13+L16+L19)/4</f>
        <v>24339.25</v>
      </c>
      <c r="J25">
        <f>(M7+M13+M16+M19)/4</f>
        <v>10243</v>
      </c>
      <c r="K25">
        <f>(J25/I25)*100</f>
        <v>42.084287724560127</v>
      </c>
      <c r="W25" s="1"/>
      <c r="X25" s="1"/>
      <c r="Y25" s="1"/>
      <c r="Z25" s="1"/>
      <c r="AA25" s="1"/>
      <c r="AB25" s="1"/>
      <c r="AC25" s="1"/>
      <c r="AD25" s="1"/>
    </row>
    <row r="26" spans="1:30" x14ac:dyDescent="0.3">
      <c r="W26" s="1"/>
      <c r="X26" s="1"/>
      <c r="Y26" s="1"/>
      <c r="Z26" s="1"/>
      <c r="AA26" s="1"/>
      <c r="AB26" s="1"/>
      <c r="AC26" s="1"/>
      <c r="AD26" s="1"/>
    </row>
    <row r="27" spans="1:30" x14ac:dyDescent="0.3">
      <c r="V27" s="1"/>
      <c r="W27" s="1"/>
      <c r="X27" s="1"/>
      <c r="Y27" s="1"/>
      <c r="Z27" s="1"/>
      <c r="AA27" s="1"/>
      <c r="AB27" s="1"/>
      <c r="AC27" s="1"/>
    </row>
    <row r="28" spans="1:30" x14ac:dyDescent="0.3">
      <c r="V28" s="1"/>
      <c r="W28" s="1"/>
      <c r="X28" s="1"/>
      <c r="Y28" s="1"/>
      <c r="Z28" s="1"/>
      <c r="AA28" s="1"/>
      <c r="AB28" s="1"/>
      <c r="AC28" s="1"/>
    </row>
    <row r="29" spans="1:30" x14ac:dyDescent="0.3">
      <c r="A29" t="s">
        <v>5</v>
      </c>
      <c r="V29" s="1"/>
      <c r="W29" s="1"/>
      <c r="X29" s="1"/>
      <c r="Y29" s="1"/>
      <c r="Z29" s="1"/>
      <c r="AA29" s="1"/>
      <c r="AB29" s="1"/>
      <c r="AC29" s="1"/>
    </row>
    <row r="30" spans="1:30" x14ac:dyDescent="0.3">
      <c r="A30" t="s">
        <v>15</v>
      </c>
      <c r="M30" t="s">
        <v>16</v>
      </c>
      <c r="V30" s="1"/>
      <c r="W30" s="1"/>
      <c r="X30" s="1"/>
      <c r="Y30" s="1"/>
      <c r="Z30" s="1"/>
      <c r="AA30" s="1"/>
      <c r="AB30" s="1"/>
      <c r="AC30" s="1"/>
    </row>
    <row r="31" spans="1:30" x14ac:dyDescent="0.3">
      <c r="B31" t="s">
        <v>18</v>
      </c>
      <c r="C31" t="s">
        <v>19</v>
      </c>
      <c r="D31" t="s">
        <v>20</v>
      </c>
      <c r="E31" t="s">
        <v>14</v>
      </c>
      <c r="F31" t="s">
        <v>22</v>
      </c>
      <c r="G31" t="s">
        <v>13</v>
      </c>
      <c r="H31" t="s">
        <v>23</v>
      </c>
      <c r="I31" t="s">
        <v>25</v>
      </c>
      <c r="J31" t="s">
        <v>24</v>
      </c>
      <c r="K31" t="s">
        <v>26</v>
      </c>
      <c r="N31" t="s">
        <v>18</v>
      </c>
      <c r="O31" t="s">
        <v>19</v>
      </c>
      <c r="P31" t="s">
        <v>20</v>
      </c>
      <c r="Q31" t="s">
        <v>14</v>
      </c>
      <c r="R31" t="s">
        <v>22</v>
      </c>
      <c r="S31" t="s">
        <v>13</v>
      </c>
      <c r="V31" s="1"/>
      <c r="W31" s="1"/>
      <c r="X31" s="1"/>
      <c r="Y31" s="1"/>
      <c r="Z31" s="1"/>
      <c r="AA31" s="1"/>
      <c r="AB31" s="1"/>
      <c r="AC31" s="1"/>
    </row>
    <row r="32" spans="1:30" x14ac:dyDescent="0.3">
      <c r="B32" s="2">
        <v>64</v>
      </c>
      <c r="C32">
        <v>34</v>
      </c>
      <c r="D32">
        <v>32</v>
      </c>
      <c r="E32">
        <v>4</v>
      </c>
      <c r="F32">
        <v>68</v>
      </c>
      <c r="G32">
        <f>(Tabella1[[#This Row],[0]]+Tabella1[[#This Row],[1]]+Tabella1[[#This Row],[2]]+Tabella1[[#This Row],[4]])/4</f>
        <v>49.5</v>
      </c>
      <c r="H32">
        <v>49.5</v>
      </c>
      <c r="I32">
        <f>(Tabella1[[#This Row],[N_INFECTED_ANDROID]]/$M$22)*100</f>
        <v>0.2030061311952755</v>
      </c>
      <c r="J32">
        <v>4</v>
      </c>
      <c r="K32">
        <f>(Tabella1[[#This Row],[N_INFECTED_IOS]]/$L$14)*100</f>
        <v>8.8476000884760014E-2</v>
      </c>
      <c r="N32">
        <v>0</v>
      </c>
      <c r="O32">
        <v>0</v>
      </c>
      <c r="P32">
        <v>0</v>
      </c>
      <c r="Q32">
        <v>0</v>
      </c>
      <c r="R32">
        <v>0</v>
      </c>
      <c r="S32">
        <f>(Tabella2[[#This Row],[0]]+Tabella2[[#This Row],[1]]+Tabella2[[#This Row],[2]]+Tabella2[[#This Row],[4]])/4</f>
        <v>0</v>
      </c>
      <c r="V32" s="1"/>
      <c r="W32" s="1"/>
      <c r="X32" s="1"/>
      <c r="Y32" s="1"/>
      <c r="Z32" s="1"/>
      <c r="AA32" s="1"/>
      <c r="AB32" s="1"/>
      <c r="AC32" s="1"/>
    </row>
    <row r="33" spans="2:29" x14ac:dyDescent="0.3">
      <c r="B33" s="2">
        <v>113</v>
      </c>
      <c r="C33">
        <v>158</v>
      </c>
      <c r="D33">
        <v>72</v>
      </c>
      <c r="E33">
        <v>15</v>
      </c>
      <c r="F33">
        <v>218</v>
      </c>
      <c r="G33">
        <f>(Tabella1[[#This Row],[0]]+Tabella1[[#This Row],[1]]+Tabella1[[#This Row],[2]]+Tabella1[[#This Row],[4]])/4</f>
        <v>140.25</v>
      </c>
      <c r="H33">
        <f>H32+Tabella1[[#This Row],[ANDROID]]</f>
        <v>189.75</v>
      </c>
      <c r="I33">
        <f>(Tabella1[[#This Row],[N_INFECTED_ANDROID]]/$M$22)*100</f>
        <v>0.77819016958188936</v>
      </c>
      <c r="J33">
        <f>J32+Tabella1[[#This Row],[IOS]]</f>
        <v>19</v>
      </c>
      <c r="K33">
        <f>(Tabella1[[#This Row],[N_INFECTED_IOS]]/$L$14)*100</f>
        <v>0.42026100420261003</v>
      </c>
      <c r="N33">
        <v>6</v>
      </c>
      <c r="O33">
        <v>5</v>
      </c>
      <c r="P33">
        <v>1</v>
      </c>
      <c r="Q33">
        <v>1</v>
      </c>
      <c r="R33">
        <v>7</v>
      </c>
      <c r="S33">
        <f>(Tabella2[[#This Row],[0]]+Tabella2[[#This Row],[1]]+Tabella2[[#This Row],[2]]+Tabella2[[#This Row],[4]])/4</f>
        <v>4.75</v>
      </c>
      <c r="V33" s="1"/>
      <c r="W33" s="1"/>
      <c r="X33" s="1"/>
      <c r="Y33" s="1"/>
      <c r="Z33" s="1"/>
      <c r="AA33" s="1"/>
      <c r="AB33" s="1"/>
      <c r="AC33" s="1"/>
    </row>
    <row r="34" spans="2:29" x14ac:dyDescent="0.3">
      <c r="B34" s="2">
        <v>303</v>
      </c>
      <c r="C34">
        <v>594</v>
      </c>
      <c r="D34">
        <v>287</v>
      </c>
      <c r="E34">
        <v>27</v>
      </c>
      <c r="F34">
        <v>440</v>
      </c>
      <c r="G34">
        <f>(Tabella1[[#This Row],[0]]+Tabella1[[#This Row],[1]]+Tabella1[[#This Row],[2]]+Tabella1[[#This Row],[4]])/4</f>
        <v>406</v>
      </c>
      <c r="H34">
        <f>H33+Tabella1[[#This Row],[ANDROID]]</f>
        <v>595.75</v>
      </c>
      <c r="I34">
        <f>(Tabella1[[#This Row],[N_INFECTED_ANDROID]]/$M$22)*100</f>
        <v>2.4432505587795026</v>
      </c>
      <c r="J34">
        <f>J33+Tabella1[[#This Row],[IOS]]</f>
        <v>46</v>
      </c>
      <c r="K34">
        <f>(Tabella1[[#This Row],[N_INFECTED_IOS]]/$L$14)*100</f>
        <v>1.0174740101747399</v>
      </c>
      <c r="N34">
        <v>14</v>
      </c>
      <c r="O34">
        <v>9</v>
      </c>
      <c r="P34">
        <v>6</v>
      </c>
      <c r="Q34">
        <v>1</v>
      </c>
      <c r="R34">
        <v>9</v>
      </c>
      <c r="S34">
        <f>(Tabella2[[#This Row],[0]]+Tabella2[[#This Row],[1]]+Tabella2[[#This Row],[2]]+Tabella2[[#This Row],[4]])/4</f>
        <v>9.5</v>
      </c>
      <c r="V34" s="1"/>
      <c r="W34" s="1"/>
      <c r="X34" s="1"/>
      <c r="Y34" s="1"/>
      <c r="Z34" s="1"/>
      <c r="AA34" s="1"/>
      <c r="AB34" s="1"/>
      <c r="AC34" s="1"/>
    </row>
    <row r="35" spans="2:29" x14ac:dyDescent="0.3">
      <c r="B35" s="2">
        <v>1024</v>
      </c>
      <c r="C35">
        <v>765</v>
      </c>
      <c r="D35">
        <v>798</v>
      </c>
      <c r="E35">
        <v>51</v>
      </c>
      <c r="F35">
        <v>587</v>
      </c>
      <c r="G35">
        <f>(Tabella1[[#This Row],[0]]+Tabella1[[#This Row],[1]]+Tabella1[[#This Row],[2]]+Tabella1[[#This Row],[4]])/4</f>
        <v>793.5</v>
      </c>
      <c r="H35">
        <f>H34+Tabella1[[#This Row],[ANDROID]]</f>
        <v>1389.25</v>
      </c>
      <c r="I35">
        <f>(Tabella1[[#This Row],[N_INFECTED_ANDROID]]/$M$22)*100</f>
        <v>5.6975003588492212</v>
      </c>
      <c r="J35">
        <f>J34+Tabella1[[#This Row],[IOS]]</f>
        <v>97</v>
      </c>
      <c r="K35">
        <f>(Tabella1[[#This Row],[N_INFECTED_IOS]]/$L$14)*100</f>
        <v>2.1455430214554303</v>
      </c>
      <c r="N35">
        <v>26</v>
      </c>
      <c r="O35">
        <v>43</v>
      </c>
      <c r="P35">
        <v>15</v>
      </c>
      <c r="Q35">
        <v>2</v>
      </c>
      <c r="R35">
        <v>37</v>
      </c>
      <c r="S35">
        <f>(Tabella2[[#This Row],[0]]+Tabella2[[#This Row],[1]]+Tabella2[[#This Row],[2]]+Tabella2[[#This Row],[4]])/4</f>
        <v>30.25</v>
      </c>
      <c r="V35" s="1"/>
      <c r="W35" s="1"/>
      <c r="X35" s="1"/>
      <c r="Y35" s="1"/>
      <c r="Z35" s="1"/>
      <c r="AA35" s="1"/>
      <c r="AB35" s="1"/>
      <c r="AC35" s="1"/>
    </row>
    <row r="36" spans="2:29" x14ac:dyDescent="0.3">
      <c r="B36" s="2">
        <v>1230</v>
      </c>
      <c r="C36">
        <v>764</v>
      </c>
      <c r="D36">
        <v>1218</v>
      </c>
      <c r="E36">
        <v>26</v>
      </c>
      <c r="F36">
        <v>609</v>
      </c>
      <c r="G36">
        <f>(Tabella1[[#This Row],[0]]+Tabella1[[#This Row],[1]]+Tabella1[[#This Row],[2]]+Tabella1[[#This Row],[4]])/4</f>
        <v>955.25</v>
      </c>
      <c r="H36">
        <f>H35+Tabella1[[#This Row],[ANDROID]]</f>
        <v>2344.5</v>
      </c>
      <c r="I36">
        <f>(Tabella1[[#This Row],[N_INFECTED_ANDROID]]/$M$22)*100</f>
        <v>9.6151085775216849</v>
      </c>
      <c r="J36">
        <f>J35+Tabella1[[#This Row],[IOS]]</f>
        <v>123</v>
      </c>
      <c r="K36">
        <f>(Tabella1[[#This Row],[N_INFECTED_IOS]]/$L$14)*100</f>
        <v>2.72063702720637</v>
      </c>
      <c r="N36">
        <v>72</v>
      </c>
      <c r="O36">
        <v>69</v>
      </c>
      <c r="P36">
        <v>51</v>
      </c>
      <c r="Q36">
        <v>5</v>
      </c>
      <c r="R36">
        <v>69</v>
      </c>
      <c r="S36">
        <f>(Tabella2[[#This Row],[0]]+Tabella2[[#This Row],[1]]+Tabella2[[#This Row],[2]]+Tabella2[[#This Row],[4]])/4</f>
        <v>65.25</v>
      </c>
      <c r="V36" s="1"/>
      <c r="W36" s="1"/>
      <c r="X36" s="1"/>
      <c r="Y36" s="1"/>
      <c r="Z36" s="1"/>
      <c r="AA36" s="1"/>
      <c r="AB36" s="1"/>
      <c r="AC36" s="1"/>
    </row>
    <row r="37" spans="2:29" x14ac:dyDescent="0.3">
      <c r="B37" s="2">
        <v>1076</v>
      </c>
      <c r="C37">
        <v>504</v>
      </c>
      <c r="D37">
        <v>975</v>
      </c>
      <c r="E37">
        <v>40</v>
      </c>
      <c r="F37">
        <v>960</v>
      </c>
      <c r="G37">
        <f>(Tabella1[[#This Row],[0]]+Tabella1[[#This Row],[1]]+Tabella1[[#This Row],[2]]+Tabella1[[#This Row],[4]])/4</f>
        <v>878.75</v>
      </c>
      <c r="H37">
        <f>H36+Tabella1[[#This Row],[ANDROID]]</f>
        <v>3223.25</v>
      </c>
      <c r="I37">
        <f>(Tabella1[[#This Row],[N_INFECTED_ANDROID]]/$M$22)*100</f>
        <v>13.218980047983267</v>
      </c>
      <c r="J37">
        <f>J36+Tabella1[[#This Row],[IOS]]</f>
        <v>163</v>
      </c>
      <c r="K37">
        <f>(Tabella1[[#This Row],[N_INFECTED_IOS]]/$L$14)*100</f>
        <v>3.6053970360539709</v>
      </c>
      <c r="N37">
        <v>169</v>
      </c>
      <c r="O37">
        <v>83</v>
      </c>
      <c r="P37">
        <v>113</v>
      </c>
      <c r="Q37">
        <v>3</v>
      </c>
      <c r="R37">
        <v>82</v>
      </c>
      <c r="S37">
        <f>(Tabella2[[#This Row],[0]]+Tabella2[[#This Row],[1]]+Tabella2[[#This Row],[2]]+Tabella2[[#This Row],[4]])/4</f>
        <v>111.75</v>
      </c>
      <c r="V37" s="1"/>
      <c r="W37" s="1"/>
      <c r="X37" s="1"/>
      <c r="Y37" s="1"/>
      <c r="Z37" s="1"/>
      <c r="AA37" s="1"/>
      <c r="AB37" s="1"/>
      <c r="AC37" s="1"/>
    </row>
    <row r="38" spans="2:29" x14ac:dyDescent="0.3">
      <c r="B38" s="2">
        <v>1068</v>
      </c>
      <c r="C38">
        <v>606</v>
      </c>
      <c r="D38">
        <v>912</v>
      </c>
      <c r="E38">
        <v>56</v>
      </c>
      <c r="F38">
        <v>998</v>
      </c>
      <c r="G38">
        <f>(Tabella1[[#This Row],[0]]+Tabella1[[#This Row],[1]]+Tabella1[[#This Row],[2]]+Tabella1[[#This Row],[4]])/4</f>
        <v>896</v>
      </c>
      <c r="H38">
        <f>H37+Tabella1[[#This Row],[ANDROID]]</f>
        <v>4119.25</v>
      </c>
      <c r="I38">
        <f>(Tabella1[[#This Row],[N_INFECTED_ANDROID]]/$M$22)*100</f>
        <v>16.89359607931593</v>
      </c>
      <c r="J38">
        <f>J37+Tabella1[[#This Row],[IOS]]</f>
        <v>219</v>
      </c>
      <c r="K38">
        <f>(Tabella1[[#This Row],[N_INFECTED_IOS]]/$L$14)*100</f>
        <v>4.8440610484406106</v>
      </c>
      <c r="N38">
        <v>182</v>
      </c>
      <c r="O38">
        <v>119</v>
      </c>
      <c r="P38">
        <v>154</v>
      </c>
      <c r="Q38">
        <v>6</v>
      </c>
      <c r="R38">
        <v>123</v>
      </c>
      <c r="S38">
        <f>(Tabella2[[#This Row],[0]]+Tabella2[[#This Row],[1]]+Tabella2[[#This Row],[2]]+Tabella2[[#This Row],[4]])/4</f>
        <v>144.5</v>
      </c>
      <c r="V38" s="1"/>
      <c r="W38" s="1"/>
      <c r="X38" s="1"/>
      <c r="Y38" s="1"/>
      <c r="Z38" s="1"/>
      <c r="AA38" s="1"/>
      <c r="AB38" s="1"/>
      <c r="AC38" s="1"/>
    </row>
    <row r="39" spans="2:29" x14ac:dyDescent="0.3">
      <c r="B39" s="2">
        <v>1116</v>
      </c>
      <c r="C39">
        <v>401</v>
      </c>
      <c r="D39">
        <v>855</v>
      </c>
      <c r="E39">
        <v>94</v>
      </c>
      <c r="F39">
        <v>1022</v>
      </c>
      <c r="G39">
        <f>(Tabella1[[#This Row],[0]]+Tabella1[[#This Row],[1]]+Tabella1[[#This Row],[2]]+Tabella1[[#This Row],[4]])/4</f>
        <v>848.5</v>
      </c>
      <c r="H39">
        <f>H38+Tabella1[[#This Row],[ANDROID]]</f>
        <v>4967.75</v>
      </c>
      <c r="I39">
        <f>(Tabella1[[#This Row],[N_INFECTED_ANDROID]]/$M$22)*100</f>
        <v>20.3734082473804</v>
      </c>
      <c r="J39">
        <f>J38+Tabella1[[#This Row],[IOS]]</f>
        <v>313</v>
      </c>
      <c r="K39">
        <f>(Tabella1[[#This Row],[N_INFECTED_IOS]]/$L$14)*100</f>
        <v>6.9232470692324704</v>
      </c>
      <c r="N39">
        <v>229</v>
      </c>
      <c r="O39">
        <v>163</v>
      </c>
      <c r="P39">
        <v>192</v>
      </c>
      <c r="Q39">
        <v>10</v>
      </c>
      <c r="R39">
        <v>180</v>
      </c>
      <c r="S39">
        <f>(Tabella2[[#This Row],[0]]+Tabella2[[#This Row],[1]]+Tabella2[[#This Row],[2]]+Tabella2[[#This Row],[4]])/4</f>
        <v>191</v>
      </c>
      <c r="V39" s="1"/>
      <c r="W39" s="1"/>
      <c r="X39" s="1"/>
      <c r="Y39" s="1"/>
      <c r="Z39" s="1"/>
      <c r="AA39" s="1"/>
      <c r="AB39" s="1"/>
      <c r="AC39" s="1"/>
    </row>
    <row r="40" spans="2:29" x14ac:dyDescent="0.3">
      <c r="B40" s="2">
        <v>780</v>
      </c>
      <c r="C40">
        <v>633</v>
      </c>
      <c r="D40">
        <v>570</v>
      </c>
      <c r="E40">
        <v>106</v>
      </c>
      <c r="F40">
        <v>1190</v>
      </c>
      <c r="G40">
        <f>(Tabella1[[#This Row],[0]]+Tabella1[[#This Row],[1]]+Tabella1[[#This Row],[2]]+Tabella1[[#This Row],[4]])/4</f>
        <v>793.25</v>
      </c>
      <c r="H40">
        <f>H39+Tabella1[[#This Row],[ANDROID]]</f>
        <v>5761</v>
      </c>
      <c r="I40">
        <f>(Tabella1[[#This Row],[N_INFECTED_ANDROID]]/$M$22)*100</f>
        <v>23.626632763959236</v>
      </c>
      <c r="J40">
        <f>J39+Tabella1[[#This Row],[IOS]]</f>
        <v>419</v>
      </c>
      <c r="K40">
        <f>(Tabella1[[#This Row],[N_INFECTED_IOS]]/$L$14)*100</f>
        <v>9.2678610926786114</v>
      </c>
      <c r="N40">
        <v>255</v>
      </c>
      <c r="O40">
        <v>194</v>
      </c>
      <c r="P40">
        <v>229</v>
      </c>
      <c r="Q40">
        <v>15</v>
      </c>
      <c r="R40">
        <v>252</v>
      </c>
      <c r="S40">
        <f>(Tabella2[[#This Row],[0]]+Tabella2[[#This Row],[1]]+Tabella2[[#This Row],[2]]+Tabella2[[#This Row],[4]])/4</f>
        <v>232.5</v>
      </c>
      <c r="V40" s="1"/>
      <c r="W40" s="1"/>
      <c r="X40" s="1"/>
      <c r="Y40" s="1"/>
      <c r="Z40" s="1"/>
      <c r="AA40" s="1"/>
      <c r="AB40" s="1"/>
      <c r="AC40" s="1"/>
    </row>
    <row r="41" spans="2:29" x14ac:dyDescent="0.3">
      <c r="B41" s="2">
        <v>577</v>
      </c>
      <c r="C41">
        <v>531</v>
      </c>
      <c r="D41">
        <v>566</v>
      </c>
      <c r="E41">
        <v>79</v>
      </c>
      <c r="F41">
        <v>928</v>
      </c>
      <c r="G41">
        <f>(Tabella1[[#This Row],[0]]+Tabella1[[#This Row],[1]]+Tabella1[[#This Row],[2]]+Tabella1[[#This Row],[4]])/4</f>
        <v>650.5</v>
      </c>
      <c r="H41">
        <f>H40+Tabella1[[#This Row],[ANDROID]]</f>
        <v>6411.5</v>
      </c>
      <c r="I41">
        <f>(Tabella1[[#This Row],[N_INFECTED_ANDROID]]/$M$22)*100</f>
        <v>26.294420407242601</v>
      </c>
      <c r="J41">
        <f>J40+Tabella1[[#This Row],[IOS]]</f>
        <v>498</v>
      </c>
      <c r="K41">
        <f>(Tabella1[[#This Row],[N_INFECTED_IOS]]/$L$14)*100</f>
        <v>11.015262110152621</v>
      </c>
      <c r="N41">
        <v>286</v>
      </c>
      <c r="O41">
        <v>215</v>
      </c>
      <c r="P41">
        <v>226</v>
      </c>
      <c r="Q41">
        <v>23</v>
      </c>
      <c r="R41">
        <v>265</v>
      </c>
      <c r="S41">
        <f>(Tabella2[[#This Row],[0]]+Tabella2[[#This Row],[1]]+Tabella2[[#This Row],[2]]+Tabella2[[#This Row],[4]])/4</f>
        <v>248</v>
      </c>
      <c r="V41" s="1"/>
      <c r="W41" s="1"/>
      <c r="X41" s="1"/>
      <c r="Y41" s="1"/>
      <c r="Z41" s="1"/>
      <c r="AA41" s="1"/>
      <c r="AB41" s="1"/>
      <c r="AC41" s="1"/>
    </row>
    <row r="42" spans="2:29" x14ac:dyDescent="0.3">
      <c r="B42" s="2">
        <v>383</v>
      </c>
      <c r="C42">
        <v>395</v>
      </c>
      <c r="D42">
        <v>642</v>
      </c>
      <c r="E42">
        <v>105</v>
      </c>
      <c r="F42">
        <v>744</v>
      </c>
      <c r="G42">
        <f>(Tabella1[[#This Row],[0]]+Tabella1[[#This Row],[1]]+Tabella1[[#This Row],[2]]+Tabella1[[#This Row],[4]])/4</f>
        <v>541</v>
      </c>
      <c r="H42">
        <f>H41+Tabella1[[#This Row],[ANDROID]]</f>
        <v>6952.5</v>
      </c>
      <c r="I42">
        <f>(Tabella1[[#This Row],[N_INFECTED_ANDROID]]/$M$22)*100</f>
        <v>28.513133881518236</v>
      </c>
      <c r="J42">
        <f>J41+Tabella1[[#This Row],[IOS]]</f>
        <v>603</v>
      </c>
      <c r="K42">
        <f>(Tabella1[[#This Row],[N_INFECTED_IOS]]/$L$14)*100</f>
        <v>13.33775713337757</v>
      </c>
      <c r="N42">
        <v>296</v>
      </c>
      <c r="O42">
        <v>208</v>
      </c>
      <c r="P42">
        <v>278</v>
      </c>
      <c r="Q42">
        <v>24</v>
      </c>
      <c r="R42">
        <v>283</v>
      </c>
      <c r="S42">
        <f>(Tabella2[[#This Row],[0]]+Tabella2[[#This Row],[1]]+Tabella2[[#This Row],[2]]+Tabella2[[#This Row],[4]])/4</f>
        <v>266.25</v>
      </c>
      <c r="V42" s="1"/>
      <c r="W42" s="1"/>
      <c r="X42" s="1"/>
      <c r="Y42" s="1"/>
      <c r="Z42" s="1"/>
      <c r="AA42" s="1"/>
      <c r="AB42" s="1"/>
      <c r="AC42" s="1"/>
    </row>
    <row r="43" spans="2:29" x14ac:dyDescent="0.3">
      <c r="B43" s="2">
        <v>386</v>
      </c>
      <c r="C43">
        <v>609</v>
      </c>
      <c r="D43">
        <v>700</v>
      </c>
      <c r="E43">
        <v>87</v>
      </c>
      <c r="F43">
        <v>627</v>
      </c>
      <c r="G43">
        <f>(Tabella1[[#This Row],[0]]+Tabella1[[#This Row],[1]]+Tabella1[[#This Row],[2]]+Tabella1[[#This Row],[4]])/4</f>
        <v>580.5</v>
      </c>
      <c r="H43">
        <f>H42+Tabella1[[#This Row],[ANDROID]]</f>
        <v>7533</v>
      </c>
      <c r="I43">
        <f>(Tabella1[[#This Row],[N_INFECTED_ANDROID]]/$M$22)*100</f>
        <v>30.893842147353745</v>
      </c>
      <c r="J43">
        <f>J42+Tabella1[[#This Row],[IOS]]</f>
        <v>690</v>
      </c>
      <c r="K43">
        <f>(Tabella1[[#This Row],[N_INFECTED_IOS]]/$L$14)*100</f>
        <v>15.262110152621103</v>
      </c>
      <c r="N43">
        <v>323</v>
      </c>
      <c r="O43">
        <v>216</v>
      </c>
      <c r="P43">
        <v>308</v>
      </c>
      <c r="Q43">
        <v>33</v>
      </c>
      <c r="R43">
        <v>311</v>
      </c>
      <c r="S43">
        <f>(Tabella2[[#This Row],[0]]+Tabella2[[#This Row],[1]]+Tabella2[[#This Row],[2]]+Tabella2[[#This Row],[4]])/4</f>
        <v>289.5</v>
      </c>
      <c r="V43" s="1"/>
      <c r="W43" s="1"/>
      <c r="X43" s="1"/>
      <c r="Y43" s="1"/>
      <c r="Z43" s="1"/>
      <c r="AA43" s="1"/>
      <c r="AB43" s="1"/>
      <c r="AC43" s="1"/>
    </row>
    <row r="44" spans="2:29" x14ac:dyDescent="0.3">
      <c r="B44" s="2">
        <v>371</v>
      </c>
      <c r="C44">
        <v>619</v>
      </c>
      <c r="D44">
        <v>556</v>
      </c>
      <c r="E44">
        <v>58</v>
      </c>
      <c r="F44">
        <v>553</v>
      </c>
      <c r="G44">
        <f>(Tabella1[[#This Row],[0]]+Tabella1[[#This Row],[1]]+Tabella1[[#This Row],[2]]+Tabella1[[#This Row],[4]])/4</f>
        <v>524.75</v>
      </c>
      <c r="H44">
        <f>H43+Tabella1[[#This Row],[ANDROID]]</f>
        <v>8057.75</v>
      </c>
      <c r="I44">
        <f>(Tabella1[[#This Row],[N_INFECTED_ANDROID]]/$M$22)*100</f>
        <v>33.045912194721836</v>
      </c>
      <c r="J44">
        <f>J43+Tabella1[[#This Row],[IOS]]</f>
        <v>748</v>
      </c>
      <c r="K44">
        <f>(Tabella1[[#This Row],[N_INFECTED_IOS]]/$L$14)*100</f>
        <v>16.545012165450121</v>
      </c>
      <c r="N44">
        <v>306</v>
      </c>
      <c r="O44">
        <v>233</v>
      </c>
      <c r="P44">
        <v>274</v>
      </c>
      <c r="Q44">
        <v>36</v>
      </c>
      <c r="R44">
        <v>360</v>
      </c>
      <c r="S44">
        <f>(Tabella2[[#This Row],[0]]+Tabella2[[#This Row],[1]]+Tabella2[[#This Row],[2]]+Tabella2[[#This Row],[4]])/4</f>
        <v>293.25</v>
      </c>
      <c r="V44" s="1"/>
      <c r="W44" s="1"/>
      <c r="X44" s="1"/>
      <c r="Y44" s="1"/>
      <c r="Z44" s="1"/>
      <c r="AA44" s="1"/>
      <c r="AB44" s="1"/>
      <c r="AC44" s="1"/>
    </row>
    <row r="45" spans="2:29" x14ac:dyDescent="0.3">
      <c r="B45" s="2">
        <v>342</v>
      </c>
      <c r="C45">
        <v>391</v>
      </c>
      <c r="D45">
        <v>343</v>
      </c>
      <c r="E45">
        <v>48</v>
      </c>
      <c r="F45">
        <v>990</v>
      </c>
      <c r="G45">
        <f>(Tabella1[[#This Row],[0]]+Tabella1[[#This Row],[1]]+Tabella1[[#This Row],[2]]+Tabella1[[#This Row],[4]])/4</f>
        <v>516.5</v>
      </c>
      <c r="H45">
        <f>H44+Tabella1[[#This Row],[ANDROID]]</f>
        <v>8574.25</v>
      </c>
      <c r="I45">
        <f>(Tabella1[[#This Row],[N_INFECTED_ANDROID]]/$M$22)*100</f>
        <v>35.164147886890724</v>
      </c>
      <c r="J45">
        <f>J44+Tabella1[[#This Row],[IOS]]</f>
        <v>796</v>
      </c>
      <c r="K45">
        <f>(Tabella1[[#This Row],[N_INFECTED_IOS]]/$L$14)*100</f>
        <v>17.606724176067242</v>
      </c>
      <c r="N45">
        <v>318</v>
      </c>
      <c r="O45">
        <v>261</v>
      </c>
      <c r="P45">
        <v>301</v>
      </c>
      <c r="Q45">
        <v>36</v>
      </c>
      <c r="R45">
        <v>366</v>
      </c>
      <c r="S45">
        <f>(Tabella2[[#This Row],[0]]+Tabella2[[#This Row],[1]]+Tabella2[[#This Row],[2]]+Tabella2[[#This Row],[4]])/4</f>
        <v>311.5</v>
      </c>
      <c r="V45" s="1"/>
      <c r="W45" s="1"/>
      <c r="X45" s="1"/>
      <c r="Y45" s="1"/>
      <c r="Z45" s="1"/>
      <c r="AA45" s="1"/>
      <c r="AB45" s="1"/>
      <c r="AC45" s="1"/>
    </row>
    <row r="46" spans="2:29" x14ac:dyDescent="0.3">
      <c r="B46" s="2">
        <v>348</v>
      </c>
      <c r="C46">
        <v>235</v>
      </c>
      <c r="D46">
        <v>359</v>
      </c>
      <c r="E46">
        <v>60</v>
      </c>
      <c r="F46">
        <v>678</v>
      </c>
      <c r="G46">
        <f>(Tabella1[[#This Row],[0]]+Tabella1[[#This Row],[1]]+Tabella1[[#This Row],[2]]+Tabella1[[#This Row],[4]])/4</f>
        <v>405</v>
      </c>
      <c r="H46">
        <f>H45+Tabella1[[#This Row],[ANDROID]]</f>
        <v>8979.25</v>
      </c>
      <c r="I46">
        <f>(Tabella1[[#This Row],[N_INFECTED_ANDROID]]/$M$22)*100</f>
        <v>36.8251071421248</v>
      </c>
      <c r="J46">
        <f>J45+Tabella1[[#This Row],[IOS]]</f>
        <v>856</v>
      </c>
      <c r="K46">
        <f>(Tabella1[[#This Row],[N_INFECTED_IOS]]/$L$14)*100</f>
        <v>18.933864189338642</v>
      </c>
      <c r="N46">
        <v>320</v>
      </c>
      <c r="O46">
        <v>225</v>
      </c>
      <c r="P46">
        <v>293</v>
      </c>
      <c r="Q46">
        <v>23</v>
      </c>
      <c r="R46">
        <v>378</v>
      </c>
      <c r="S46">
        <f>(Tabella2[[#This Row],[0]]+Tabella2[[#This Row],[1]]+Tabella2[[#This Row],[2]]+Tabella2[[#This Row],[4]])/4</f>
        <v>304</v>
      </c>
      <c r="V46" s="1"/>
      <c r="W46" s="1"/>
      <c r="X46" s="1"/>
      <c r="Y46" s="1"/>
      <c r="Z46" s="1"/>
      <c r="AA46" s="1"/>
      <c r="AB46" s="1"/>
      <c r="AC46" s="1"/>
    </row>
    <row r="47" spans="2:29" x14ac:dyDescent="0.3">
      <c r="B47" s="2">
        <v>334</v>
      </c>
      <c r="C47">
        <v>197</v>
      </c>
      <c r="D47">
        <v>420</v>
      </c>
      <c r="E47">
        <v>63</v>
      </c>
      <c r="F47">
        <v>430</v>
      </c>
      <c r="G47">
        <f>(Tabella1[[#This Row],[0]]+Tabella1[[#This Row],[1]]+Tabella1[[#This Row],[2]]+Tabella1[[#This Row],[4]])/4</f>
        <v>345.25</v>
      </c>
      <c r="H47">
        <f>H46+Tabella1[[#This Row],[ANDROID]]</f>
        <v>9324.5</v>
      </c>
      <c r="I47">
        <f>(Tabella1[[#This Row],[N_INFECTED_ANDROID]]/$M$22)*100</f>
        <v>38.241023643037295</v>
      </c>
      <c r="J47">
        <f>J46+Tabella1[[#This Row],[IOS]]</f>
        <v>919</v>
      </c>
      <c r="K47">
        <f>(Tabella1[[#This Row],[N_INFECTED_IOS]]/$L$14)*100</f>
        <v>20.327361203273611</v>
      </c>
      <c r="N47">
        <v>311</v>
      </c>
      <c r="O47">
        <v>274</v>
      </c>
      <c r="P47">
        <v>338</v>
      </c>
      <c r="Q47">
        <v>27</v>
      </c>
      <c r="R47">
        <v>332</v>
      </c>
      <c r="S47">
        <f>(Tabella2[[#This Row],[0]]+Tabella2[[#This Row],[1]]+Tabella2[[#This Row],[2]]+Tabella2[[#This Row],[4]])/4</f>
        <v>313.75</v>
      </c>
      <c r="V47" s="1"/>
      <c r="W47" s="1"/>
      <c r="X47" s="1"/>
      <c r="Y47" s="1"/>
      <c r="Z47" s="1"/>
      <c r="AA47" s="1"/>
      <c r="AB47" s="1"/>
      <c r="AC47" s="1"/>
    </row>
    <row r="48" spans="2:29" x14ac:dyDescent="0.3">
      <c r="B48" s="2">
        <v>208</v>
      </c>
      <c r="C48">
        <v>113</v>
      </c>
      <c r="D48">
        <v>644</v>
      </c>
      <c r="E48">
        <v>67</v>
      </c>
      <c r="F48">
        <v>412</v>
      </c>
      <c r="G48">
        <f>(Tabella1[[#This Row],[0]]+Tabella1[[#This Row],[1]]+Tabella1[[#This Row],[2]]+Tabella1[[#This Row],[4]])/4</f>
        <v>344.25</v>
      </c>
      <c r="H48">
        <f>H47+Tabella1[[#This Row],[ANDROID]]</f>
        <v>9668.75</v>
      </c>
      <c r="I48">
        <f>(Tabella1[[#This Row],[N_INFECTED_ANDROID]]/$M$22)*100</f>
        <v>39.652839009986266</v>
      </c>
      <c r="J48">
        <f>J47+Tabella1[[#This Row],[IOS]]</f>
        <v>986</v>
      </c>
      <c r="K48">
        <f>(Tabella1[[#This Row],[N_INFECTED_IOS]]/$L$14)*100</f>
        <v>21.809334218093344</v>
      </c>
      <c r="N48">
        <v>307</v>
      </c>
      <c r="O48">
        <v>258</v>
      </c>
      <c r="P48">
        <v>309</v>
      </c>
      <c r="Q48">
        <v>25</v>
      </c>
      <c r="R48">
        <v>403</v>
      </c>
      <c r="S48">
        <f>(Tabella2[[#This Row],[0]]+Tabella2[[#This Row],[1]]+Tabella2[[#This Row],[2]]+Tabella2[[#This Row],[4]])/4</f>
        <v>319.25</v>
      </c>
      <c r="V48" s="1"/>
      <c r="W48" s="1"/>
      <c r="X48" s="1"/>
      <c r="Y48" s="1"/>
      <c r="Z48" s="1"/>
      <c r="AA48" s="1"/>
      <c r="AB48" s="1"/>
      <c r="AC48" s="1"/>
    </row>
    <row r="49" spans="2:29" x14ac:dyDescent="0.3">
      <c r="B49" s="2">
        <v>214</v>
      </c>
      <c r="C49">
        <v>295</v>
      </c>
      <c r="D49">
        <v>716</v>
      </c>
      <c r="E49">
        <v>57</v>
      </c>
      <c r="F49">
        <v>322</v>
      </c>
      <c r="G49">
        <f>(Tabella1[[#This Row],[0]]+Tabella1[[#This Row],[1]]+Tabella1[[#This Row],[2]]+Tabella1[[#This Row],[4]])/4</f>
        <v>386.75</v>
      </c>
      <c r="H49">
        <f>H48+Tabella1[[#This Row],[ANDROID]]</f>
        <v>10055.5</v>
      </c>
      <c r="I49">
        <f>(Tabella1[[#This Row],[N_INFECTED_ANDROID]]/$M$22)*100</f>
        <v>41.238952570385713</v>
      </c>
      <c r="J49">
        <f>J48+Tabella1[[#This Row],[IOS]]</f>
        <v>1043</v>
      </c>
      <c r="K49">
        <f>(Tabella1[[#This Row],[N_INFECTED_IOS]]/$L$14)*100</f>
        <v>23.070117230701172</v>
      </c>
      <c r="N49">
        <v>305</v>
      </c>
      <c r="O49">
        <v>282</v>
      </c>
      <c r="P49">
        <v>355</v>
      </c>
      <c r="Q49">
        <v>34</v>
      </c>
      <c r="R49">
        <v>438</v>
      </c>
      <c r="S49">
        <f>(Tabella2[[#This Row],[0]]+Tabella2[[#This Row],[1]]+Tabella2[[#This Row],[2]]+Tabella2[[#This Row],[4]])/4</f>
        <v>345</v>
      </c>
      <c r="V49" s="1"/>
      <c r="W49" s="1"/>
      <c r="X49" s="1"/>
      <c r="Y49" s="1"/>
      <c r="Z49" s="1"/>
      <c r="AA49" s="1"/>
      <c r="AB49" s="1"/>
      <c r="AC49" s="1"/>
    </row>
    <row r="50" spans="2:29" x14ac:dyDescent="0.3">
      <c r="B50" s="2">
        <v>261</v>
      </c>
      <c r="C50">
        <v>395</v>
      </c>
      <c r="D50">
        <v>615</v>
      </c>
      <c r="E50">
        <v>53</v>
      </c>
      <c r="F50">
        <v>232</v>
      </c>
      <c r="G50">
        <f>(Tabella1[[#This Row],[0]]+Tabella1[[#This Row],[1]]+Tabella1[[#This Row],[2]]+Tabella1[[#This Row],[4]])/4</f>
        <v>375.75</v>
      </c>
      <c r="H50">
        <f>H49+Tabella1[[#This Row],[ANDROID]]</f>
        <v>10431.25</v>
      </c>
      <c r="I50">
        <f>(Tabella1[[#This Row],[N_INFECTED_ANDROID]]/$M$22)*100</f>
        <v>42.779953657186212</v>
      </c>
      <c r="J50">
        <f>J49+Tabella1[[#This Row],[IOS]]</f>
        <v>1096</v>
      </c>
      <c r="K50">
        <f>(Tabella1[[#This Row],[N_INFECTED_IOS]]/$L$14)*100</f>
        <v>24.242424242424242</v>
      </c>
      <c r="N50">
        <v>336</v>
      </c>
      <c r="O50">
        <v>267</v>
      </c>
      <c r="P50">
        <v>376</v>
      </c>
      <c r="Q50">
        <v>29</v>
      </c>
      <c r="R50">
        <v>431</v>
      </c>
      <c r="S50">
        <f>(Tabella2[[#This Row],[0]]+Tabella2[[#This Row],[1]]+Tabella2[[#This Row],[2]]+Tabella2[[#This Row],[4]])/4</f>
        <v>352.5</v>
      </c>
      <c r="V50" s="1"/>
      <c r="W50" s="1"/>
      <c r="X50" s="1"/>
      <c r="Y50" s="1"/>
      <c r="Z50" s="1"/>
      <c r="AA50" s="1"/>
      <c r="AB50" s="1"/>
      <c r="AC50" s="1"/>
    </row>
    <row r="51" spans="2:29" x14ac:dyDescent="0.3">
      <c r="B51" s="2">
        <v>304</v>
      </c>
      <c r="C51">
        <v>250</v>
      </c>
      <c r="D51">
        <v>525</v>
      </c>
      <c r="E51">
        <v>51</v>
      </c>
      <c r="F51">
        <v>222</v>
      </c>
      <c r="G51">
        <f>(Tabella1[[#This Row],[0]]+Tabella1[[#This Row],[1]]+Tabella1[[#This Row],[2]]+Tabella1[[#This Row],[4]])/4</f>
        <v>325.25</v>
      </c>
      <c r="H51">
        <f>H50+Tabella1[[#This Row],[ANDROID]]</f>
        <v>10756.5</v>
      </c>
      <c r="I51">
        <f>(Tabella1[[#This Row],[N_INFECTED_ANDROID]]/$M$22)*100</f>
        <v>44.113847478827893</v>
      </c>
      <c r="J51">
        <f>J50+Tabella1[[#This Row],[IOS]]</f>
        <v>1147</v>
      </c>
      <c r="K51">
        <f>(Tabella1[[#This Row],[N_INFECTED_IOS]]/$L$14)*100</f>
        <v>25.370493253704936</v>
      </c>
      <c r="N51">
        <v>305</v>
      </c>
      <c r="O51">
        <v>248</v>
      </c>
      <c r="P51">
        <v>397</v>
      </c>
      <c r="Q51">
        <v>35</v>
      </c>
      <c r="R51">
        <v>407</v>
      </c>
      <c r="S51">
        <f>(Tabella2[[#This Row],[0]]+Tabella2[[#This Row],[1]]+Tabella2[[#This Row],[2]]+Tabella2[[#This Row],[4]])/4</f>
        <v>339.25</v>
      </c>
      <c r="V51" s="1"/>
      <c r="W51" s="1"/>
      <c r="X51" s="1"/>
      <c r="Y51" s="1"/>
      <c r="Z51" s="1"/>
      <c r="AA51" s="1"/>
      <c r="AB51" s="1"/>
      <c r="AC51" s="1"/>
    </row>
    <row r="52" spans="2:29" x14ac:dyDescent="0.3">
      <c r="B52" s="2">
        <v>263</v>
      </c>
      <c r="C52">
        <v>160</v>
      </c>
      <c r="D52">
        <v>292</v>
      </c>
      <c r="E52">
        <v>32</v>
      </c>
      <c r="F52">
        <v>240</v>
      </c>
      <c r="G52">
        <f>(Tabella1[[#This Row],[0]]+Tabella1[[#This Row],[1]]+Tabella1[[#This Row],[2]]+Tabella1[[#This Row],[4]])/4</f>
        <v>238.75</v>
      </c>
      <c r="H52">
        <f>H51+Tabella1[[#This Row],[ANDROID]]</f>
        <v>10995.25</v>
      </c>
      <c r="I52">
        <f>(Tabella1[[#This Row],[N_INFECTED_ANDROID]]/$M$22)*100</f>
        <v>45.092993212623291</v>
      </c>
      <c r="J52">
        <f>J51+Tabella1[[#This Row],[IOS]]</f>
        <v>1179</v>
      </c>
      <c r="K52">
        <f>(Tabella1[[#This Row],[N_INFECTED_IOS]]/$L$14)*100</f>
        <v>26.078301260783011</v>
      </c>
      <c r="N52">
        <v>325</v>
      </c>
      <c r="O52">
        <v>245</v>
      </c>
      <c r="P52">
        <v>425</v>
      </c>
      <c r="Q52">
        <v>48</v>
      </c>
      <c r="R52">
        <v>364</v>
      </c>
      <c r="S52">
        <f>(Tabella2[[#This Row],[0]]+Tabella2[[#This Row],[1]]+Tabella2[[#This Row],[2]]+Tabella2[[#This Row],[4]])/4</f>
        <v>339.75</v>
      </c>
      <c r="V52" s="1"/>
      <c r="W52" s="1"/>
      <c r="X52" s="1"/>
      <c r="Y52" s="1"/>
      <c r="Z52" s="1"/>
      <c r="AA52" s="1"/>
      <c r="AB52" s="1"/>
      <c r="AC52" s="1"/>
    </row>
    <row r="53" spans="2:29" x14ac:dyDescent="0.3">
      <c r="B53" s="2">
        <v>225</v>
      </c>
      <c r="C53">
        <v>246</v>
      </c>
      <c r="D53">
        <v>144</v>
      </c>
      <c r="E53">
        <v>16</v>
      </c>
      <c r="F53">
        <v>182</v>
      </c>
      <c r="G53">
        <f>(Tabella1[[#This Row],[0]]+Tabella1[[#This Row],[1]]+Tabella1[[#This Row],[2]]+Tabella1[[#This Row],[4]])/4</f>
        <v>199.25</v>
      </c>
      <c r="H53">
        <f>H52+Tabella1[[#This Row],[ANDROID]]</f>
        <v>11194.5</v>
      </c>
      <c r="I53">
        <f>(Tabella1[[#This Row],[N_INFECTED_ANDROID]]/$M$22)*100</f>
        <v>45.91014415485882</v>
      </c>
      <c r="J53">
        <f>J52+Tabella1[[#This Row],[IOS]]</f>
        <v>1195</v>
      </c>
      <c r="K53">
        <f>(Tabella1[[#This Row],[N_INFECTED_IOS]]/$L$14)*100</f>
        <v>26.43220526432205</v>
      </c>
      <c r="N53">
        <v>331</v>
      </c>
      <c r="O53">
        <v>272</v>
      </c>
      <c r="P53">
        <v>393</v>
      </c>
      <c r="Q53">
        <v>42</v>
      </c>
      <c r="R53">
        <v>365</v>
      </c>
      <c r="S53">
        <f>(Tabella2[[#This Row],[0]]+Tabella2[[#This Row],[1]]+Tabella2[[#This Row],[2]]+Tabella2[[#This Row],[4]])/4</f>
        <v>340.25</v>
      </c>
      <c r="V53" s="1"/>
      <c r="W53" s="1"/>
      <c r="X53" s="1"/>
      <c r="Y53" s="1"/>
      <c r="Z53" s="1"/>
      <c r="AA53" s="1"/>
      <c r="AB53" s="1"/>
      <c r="AC53" s="1"/>
    </row>
    <row r="54" spans="2:29" x14ac:dyDescent="0.3">
      <c r="B54" s="2">
        <v>147</v>
      </c>
      <c r="C54">
        <v>189</v>
      </c>
      <c r="D54">
        <v>93</v>
      </c>
      <c r="E54">
        <v>17</v>
      </c>
      <c r="F54">
        <v>185</v>
      </c>
      <c r="G54">
        <f>(Tabella1[[#This Row],[0]]+Tabella1[[#This Row],[1]]+Tabella1[[#This Row],[2]]+Tabella1[[#This Row],[4]])/4</f>
        <v>153.5</v>
      </c>
      <c r="H54">
        <f>H53+Tabella1[[#This Row],[ANDROID]]</f>
        <v>11348</v>
      </c>
      <c r="I54">
        <f>(Tabella1[[#This Row],[N_INFECTED_ANDROID]]/$M$22)*100</f>
        <v>46.539668218262349</v>
      </c>
      <c r="J54">
        <f>J53+Tabella1[[#This Row],[IOS]]</f>
        <v>1212</v>
      </c>
      <c r="K54">
        <f>(Tabella1[[#This Row],[N_INFECTED_IOS]]/$L$14)*100</f>
        <v>26.808228268082285</v>
      </c>
      <c r="N54">
        <v>289</v>
      </c>
      <c r="O54">
        <v>253</v>
      </c>
      <c r="P54">
        <v>371</v>
      </c>
      <c r="Q54">
        <v>46</v>
      </c>
      <c r="R54">
        <v>340</v>
      </c>
      <c r="S54">
        <f>(Tabella2[[#This Row],[0]]+Tabella2[[#This Row],[1]]+Tabella2[[#This Row],[2]]+Tabella2[[#This Row],[4]])/4</f>
        <v>313.25</v>
      </c>
      <c r="V54" s="1"/>
      <c r="W54" s="1"/>
      <c r="X54" s="1"/>
      <c r="Y54" s="1"/>
      <c r="Z54" s="1"/>
      <c r="AA54" s="1"/>
      <c r="AB54" s="1"/>
      <c r="AC54" s="1"/>
    </row>
    <row r="55" spans="2:29" x14ac:dyDescent="0.3">
      <c r="B55" s="2">
        <v>126</v>
      </c>
      <c r="C55">
        <v>157</v>
      </c>
      <c r="D55">
        <v>130</v>
      </c>
      <c r="E55">
        <v>30</v>
      </c>
      <c r="F55">
        <v>121</v>
      </c>
      <c r="G55">
        <f>(Tabella1[[#This Row],[0]]+Tabella1[[#This Row],[1]]+Tabella1[[#This Row],[2]]+Tabella1[[#This Row],[4]])/4</f>
        <v>133.5</v>
      </c>
      <c r="H55">
        <f>H54+Tabella1[[#This Row],[ANDROID]]</f>
        <v>11481.5</v>
      </c>
      <c r="I55">
        <f>(Tabella1[[#This Row],[N_INFECTED_ANDROID]]/$M$22)*100</f>
        <v>47.087169602395065</v>
      </c>
      <c r="J55">
        <f>J54+Tabella1[[#This Row],[IOS]]</f>
        <v>1242</v>
      </c>
      <c r="K55">
        <f>(Tabella1[[#This Row],[N_INFECTED_IOS]]/$L$14)*100</f>
        <v>27.471798274717983</v>
      </c>
      <c r="N55">
        <v>323</v>
      </c>
      <c r="O55">
        <v>226</v>
      </c>
      <c r="P55">
        <v>365</v>
      </c>
      <c r="Q55">
        <v>28</v>
      </c>
      <c r="R55">
        <v>341</v>
      </c>
      <c r="S55">
        <f>(Tabella2[[#This Row],[0]]+Tabella2[[#This Row],[1]]+Tabella2[[#This Row],[2]]+Tabella2[[#This Row],[4]])/4</f>
        <v>313.75</v>
      </c>
      <c r="V55" s="1"/>
      <c r="W55" s="1"/>
      <c r="X55" s="1"/>
      <c r="Y55" s="1"/>
      <c r="Z55" s="1"/>
      <c r="AA55" s="1"/>
      <c r="AB55" s="1"/>
      <c r="AC55" s="1"/>
    </row>
    <row r="56" spans="2:29" x14ac:dyDescent="0.3">
      <c r="B56" s="2">
        <v>134</v>
      </c>
      <c r="C56">
        <v>105</v>
      </c>
      <c r="D56">
        <v>159</v>
      </c>
      <c r="E56">
        <v>25</v>
      </c>
      <c r="F56">
        <v>106</v>
      </c>
      <c r="G56">
        <f>(Tabella1[[#This Row],[0]]+Tabella1[[#This Row],[1]]+Tabella1[[#This Row],[2]]+Tabella1[[#This Row],[4]])/4</f>
        <v>126</v>
      </c>
      <c r="H56">
        <f>H55+Tabella1[[#This Row],[ANDROID]]</f>
        <v>11607.5</v>
      </c>
      <c r="I56">
        <f>(Tabella1[[#This Row],[N_INFECTED_ANDROID]]/$M$22)*100</f>
        <v>47.603912481801217</v>
      </c>
      <c r="J56">
        <f>J55+Tabella1[[#This Row],[IOS]]</f>
        <v>1267</v>
      </c>
      <c r="K56">
        <f>(Tabella1[[#This Row],[N_INFECTED_IOS]]/$L$14)*100</f>
        <v>28.024773280247732</v>
      </c>
      <c r="N56">
        <v>282</v>
      </c>
      <c r="O56">
        <v>245</v>
      </c>
      <c r="P56">
        <v>331</v>
      </c>
      <c r="Q56">
        <v>33</v>
      </c>
      <c r="R56">
        <v>326</v>
      </c>
      <c r="S56">
        <f>(Tabella2[[#This Row],[0]]+Tabella2[[#This Row],[1]]+Tabella2[[#This Row],[2]]+Tabella2[[#This Row],[4]])/4</f>
        <v>296</v>
      </c>
      <c r="V56" s="1"/>
      <c r="W56" s="1"/>
      <c r="X56" s="1"/>
      <c r="Y56" s="1"/>
      <c r="Z56" s="1"/>
      <c r="AA56" s="1"/>
      <c r="AB56" s="1"/>
      <c r="AC56" s="1"/>
    </row>
    <row r="57" spans="2:29" x14ac:dyDescent="0.3">
      <c r="B57" s="2">
        <v>175</v>
      </c>
      <c r="C57">
        <v>121</v>
      </c>
      <c r="D57">
        <v>104</v>
      </c>
      <c r="E57">
        <v>25</v>
      </c>
      <c r="F57">
        <v>37</v>
      </c>
      <c r="G57">
        <f>(Tabella1[[#This Row],[0]]+Tabella1[[#This Row],[1]]+Tabella1[[#This Row],[2]]+Tabella1[[#This Row],[4]])/4</f>
        <v>109.25</v>
      </c>
      <c r="H57">
        <f>H56+Tabella1[[#This Row],[ANDROID]]</f>
        <v>11716.75</v>
      </c>
      <c r="I57">
        <f>(Tabella1[[#This Row],[N_INFECTED_ANDROID]]/$M$22)*100</f>
        <v>48.051961367318064</v>
      </c>
      <c r="J57">
        <f>J56+Tabella1[[#This Row],[IOS]]</f>
        <v>1292</v>
      </c>
      <c r="K57">
        <f>(Tabella1[[#This Row],[N_INFECTED_IOS]]/$L$14)*100</f>
        <v>28.577748285777481</v>
      </c>
      <c r="N57">
        <v>267</v>
      </c>
      <c r="O57">
        <v>238</v>
      </c>
      <c r="P57">
        <v>316</v>
      </c>
      <c r="Q57">
        <v>28</v>
      </c>
      <c r="R57">
        <v>308</v>
      </c>
      <c r="S57">
        <f>(Tabella2[[#This Row],[0]]+Tabella2[[#This Row],[1]]+Tabella2[[#This Row],[2]]+Tabella2[[#This Row],[4]])/4</f>
        <v>282.25</v>
      </c>
      <c r="V57" s="1"/>
      <c r="W57" s="1"/>
      <c r="X57" s="1"/>
      <c r="Y57" s="1"/>
      <c r="Z57" s="1"/>
      <c r="AA57" s="1"/>
      <c r="AB57" s="1"/>
      <c r="AC57" s="1"/>
    </row>
    <row r="58" spans="2:29" x14ac:dyDescent="0.3">
      <c r="B58" s="2">
        <v>82</v>
      </c>
      <c r="C58">
        <v>140</v>
      </c>
      <c r="D58">
        <v>30</v>
      </c>
      <c r="E58">
        <v>17</v>
      </c>
      <c r="F58">
        <v>46</v>
      </c>
      <c r="G58">
        <f>(Tabella1[[#This Row],[0]]+Tabella1[[#This Row],[1]]+Tabella1[[#This Row],[2]]+Tabella1[[#This Row],[4]])/4</f>
        <v>74.5</v>
      </c>
      <c r="H58">
        <f>H57+Tabella1[[#This Row],[ANDROID]]</f>
        <v>11791.25</v>
      </c>
      <c r="I58">
        <f>(Tabella1[[#This Row],[N_INFECTED_ANDROID]]/$M$22)*100</f>
        <v>48.357495847601861</v>
      </c>
      <c r="J58">
        <f>J57+Tabella1[[#This Row],[IOS]]</f>
        <v>1309</v>
      </c>
      <c r="K58">
        <f>(Tabella1[[#This Row],[N_INFECTED_IOS]]/$L$14)*100</f>
        <v>28.953771289537713</v>
      </c>
      <c r="N58">
        <v>282</v>
      </c>
      <c r="O58">
        <v>224</v>
      </c>
      <c r="P58">
        <v>336</v>
      </c>
      <c r="Q58">
        <v>34</v>
      </c>
      <c r="R58">
        <v>324</v>
      </c>
      <c r="S58">
        <f>(Tabella2[[#This Row],[0]]+Tabella2[[#This Row],[1]]+Tabella2[[#This Row],[2]]+Tabella2[[#This Row],[4]])/4</f>
        <v>291.5</v>
      </c>
      <c r="V58" s="1"/>
      <c r="W58" s="1"/>
      <c r="X58" s="1"/>
      <c r="Y58" s="1"/>
      <c r="Z58" s="1"/>
      <c r="AA58" s="1"/>
      <c r="AB58" s="1"/>
      <c r="AC58" s="1"/>
    </row>
    <row r="59" spans="2:29" x14ac:dyDescent="0.3">
      <c r="B59" s="2">
        <v>48</v>
      </c>
      <c r="C59">
        <v>204</v>
      </c>
      <c r="D59">
        <v>8</v>
      </c>
      <c r="E59">
        <v>17</v>
      </c>
      <c r="F59">
        <v>20</v>
      </c>
      <c r="G59">
        <f>(Tabella1[[#This Row],[0]]+Tabella1[[#This Row],[1]]+Tabella1[[#This Row],[2]]+Tabella1[[#This Row],[4]])/4</f>
        <v>70</v>
      </c>
      <c r="H59">
        <f>H58+Tabella1[[#This Row],[ANDROID]]</f>
        <v>11861.25</v>
      </c>
      <c r="I59">
        <f>(Tabella1[[#This Row],[N_INFECTED_ANDROID]]/$M$22)*100</f>
        <v>48.644575225049721</v>
      </c>
      <c r="J59">
        <f>J58+Tabella1[[#This Row],[IOS]]</f>
        <v>1326</v>
      </c>
      <c r="K59">
        <f>(Tabella1[[#This Row],[N_INFECTED_IOS]]/$L$14)*100</f>
        <v>29.329794293297944</v>
      </c>
      <c r="N59">
        <v>276</v>
      </c>
      <c r="O59">
        <v>215</v>
      </c>
      <c r="P59">
        <v>315</v>
      </c>
      <c r="Q59">
        <v>32</v>
      </c>
      <c r="R59">
        <v>308</v>
      </c>
      <c r="S59">
        <f>(Tabella2[[#This Row],[0]]+Tabella2[[#This Row],[1]]+Tabella2[[#This Row],[2]]+Tabella2[[#This Row],[4]])/4</f>
        <v>278.5</v>
      </c>
      <c r="V59" s="1"/>
      <c r="W59" s="1"/>
      <c r="X59" s="1"/>
      <c r="Y59" s="1"/>
      <c r="Z59" s="1"/>
      <c r="AA59" s="1"/>
      <c r="AB59" s="1"/>
      <c r="AC59" s="1"/>
    </row>
    <row r="60" spans="2:29" x14ac:dyDescent="0.3">
      <c r="B60" s="2">
        <v>77</v>
      </c>
      <c r="C60">
        <v>111</v>
      </c>
      <c r="D60">
        <v>4</v>
      </c>
      <c r="E60">
        <v>20</v>
      </c>
      <c r="F60">
        <v>9</v>
      </c>
      <c r="G60">
        <f>(Tabella1[[#This Row],[0]]+Tabella1[[#This Row],[1]]+Tabella1[[#This Row],[2]]+Tabella1[[#This Row],[4]])/4</f>
        <v>50.25</v>
      </c>
      <c r="H60">
        <f>H59+Tabella1[[#This Row],[ANDROID]]</f>
        <v>11911.5</v>
      </c>
      <c r="I60">
        <f>(Tabella1[[#This Row],[N_INFECTED_ANDROID]]/$M$22)*100</f>
        <v>48.850657206717656</v>
      </c>
      <c r="J60">
        <f>J59+Tabella1[[#This Row],[IOS]]</f>
        <v>1346</v>
      </c>
      <c r="K60">
        <f>(Tabella1[[#This Row],[N_INFECTED_IOS]]/$L$14)*100</f>
        <v>29.772174297721744</v>
      </c>
      <c r="N60">
        <v>280</v>
      </c>
      <c r="O60">
        <v>264</v>
      </c>
      <c r="P60">
        <v>309</v>
      </c>
      <c r="Q60">
        <v>23</v>
      </c>
      <c r="R60">
        <v>280</v>
      </c>
      <c r="S60">
        <f>(Tabella2[[#This Row],[0]]+Tabella2[[#This Row],[1]]+Tabella2[[#This Row],[2]]+Tabella2[[#This Row],[4]])/4</f>
        <v>283.25</v>
      </c>
      <c r="V60" s="1"/>
      <c r="W60" s="1"/>
      <c r="X60" s="1"/>
      <c r="Y60" s="1"/>
      <c r="Z60" s="1"/>
      <c r="AA60" s="1"/>
      <c r="AB60" s="1"/>
      <c r="AC60" s="1"/>
    </row>
    <row r="61" spans="2:29" x14ac:dyDescent="0.3">
      <c r="B61" s="2">
        <v>108</v>
      </c>
      <c r="C61">
        <v>191</v>
      </c>
      <c r="D61">
        <v>1</v>
      </c>
      <c r="E61">
        <v>8</v>
      </c>
      <c r="F61">
        <v>6</v>
      </c>
      <c r="G61">
        <f>(Tabella1[[#This Row],[0]]+Tabella1[[#This Row],[1]]+Tabella1[[#This Row],[2]]+Tabella1[[#This Row],[4]])/4</f>
        <v>76.5</v>
      </c>
      <c r="H61">
        <f>H60+Tabella1[[#This Row],[ANDROID]]</f>
        <v>11988</v>
      </c>
      <c r="I61">
        <f>(Tabella1[[#This Row],[N_INFECTED_ANDROID]]/$M$22)*100</f>
        <v>49.164393954928535</v>
      </c>
      <c r="J61">
        <f>J60+Tabella1[[#This Row],[IOS]]</f>
        <v>1354</v>
      </c>
      <c r="K61">
        <f>(Tabella1[[#This Row],[N_INFECTED_IOS]]/$L$14)*100</f>
        <v>29.949126299491262</v>
      </c>
      <c r="N61">
        <v>256</v>
      </c>
      <c r="O61">
        <v>227</v>
      </c>
      <c r="P61">
        <v>264</v>
      </c>
      <c r="Q61">
        <v>29</v>
      </c>
      <c r="R61">
        <v>265</v>
      </c>
      <c r="S61">
        <f>(Tabella2[[#This Row],[0]]+Tabella2[[#This Row],[1]]+Tabella2[[#This Row],[2]]+Tabella2[[#This Row],[4]])/4</f>
        <v>253</v>
      </c>
      <c r="V61" s="1"/>
      <c r="W61" s="1"/>
      <c r="X61" s="1"/>
      <c r="Y61" s="1"/>
      <c r="Z61" s="1"/>
      <c r="AA61" s="1"/>
      <c r="AB61" s="1"/>
      <c r="AC61" s="1"/>
    </row>
    <row r="62" spans="2:29" x14ac:dyDescent="0.3">
      <c r="B62" s="2">
        <v>53</v>
      </c>
      <c r="C62">
        <v>228</v>
      </c>
      <c r="D62">
        <v>1</v>
      </c>
      <c r="E62">
        <v>4</v>
      </c>
      <c r="F62">
        <v>5</v>
      </c>
      <c r="G62">
        <f>(Tabella1[[#This Row],[0]]+Tabella1[[#This Row],[1]]+Tabella1[[#This Row],[2]]+Tabella1[[#This Row],[4]])/4</f>
        <v>71.75</v>
      </c>
      <c r="H62">
        <f>H61+Tabella1[[#This Row],[ANDROID]]</f>
        <v>12059.75</v>
      </c>
      <c r="I62">
        <f>(Tabella1[[#This Row],[N_INFECTED_ANDROID]]/$M$22)*100</f>
        <v>49.458650316812594</v>
      </c>
      <c r="J62">
        <f>J61+Tabella1[[#This Row],[IOS]]</f>
        <v>1358</v>
      </c>
      <c r="K62">
        <f>(Tabella1[[#This Row],[N_INFECTED_IOS]]/$L$14)*100</f>
        <v>30.037602300376022</v>
      </c>
      <c r="N62">
        <v>209</v>
      </c>
      <c r="O62">
        <v>202</v>
      </c>
      <c r="P62">
        <v>255</v>
      </c>
      <c r="Q62">
        <v>37</v>
      </c>
      <c r="R62">
        <v>285</v>
      </c>
      <c r="S62">
        <f>(Tabella2[[#This Row],[0]]+Tabella2[[#This Row],[1]]+Tabella2[[#This Row],[2]]+Tabella2[[#This Row],[4]])/4</f>
        <v>237.75</v>
      </c>
      <c r="V62" s="1"/>
      <c r="W62" s="1"/>
      <c r="X62" s="1"/>
      <c r="Y62" s="1"/>
      <c r="Z62" s="1"/>
      <c r="AA62" s="1"/>
      <c r="AB62" s="1"/>
      <c r="AC62" s="1"/>
    </row>
    <row r="63" spans="2:29" x14ac:dyDescent="0.3">
      <c r="B63" s="2">
        <v>42</v>
      </c>
      <c r="C63">
        <v>181</v>
      </c>
      <c r="D63">
        <v>2</v>
      </c>
      <c r="E63">
        <v>8</v>
      </c>
      <c r="F63">
        <v>2</v>
      </c>
      <c r="G63">
        <f>(Tabella1[[#This Row],[0]]+Tabella1[[#This Row],[1]]+Tabella1[[#This Row],[2]]+Tabella1[[#This Row],[4]])/4</f>
        <v>56.75</v>
      </c>
      <c r="H63">
        <f>H62+Tabella1[[#This Row],[ANDROID]]</f>
        <v>12116.5</v>
      </c>
      <c r="I63">
        <f>(Tabella1[[#This Row],[N_INFECTED_ANDROID]]/$M$22)*100</f>
        <v>49.691389669243549</v>
      </c>
      <c r="J63">
        <f>J62+Tabella1[[#This Row],[IOS]]</f>
        <v>1366</v>
      </c>
      <c r="K63">
        <f>(Tabella1[[#This Row],[N_INFECTED_IOS]]/$L$14)*100</f>
        <v>30.21455430214554</v>
      </c>
      <c r="N63">
        <v>230</v>
      </c>
      <c r="O63">
        <v>227</v>
      </c>
      <c r="P63">
        <v>242</v>
      </c>
      <c r="Q63">
        <v>33</v>
      </c>
      <c r="R63">
        <v>257</v>
      </c>
      <c r="S63">
        <f>(Tabella2[[#This Row],[0]]+Tabella2[[#This Row],[1]]+Tabella2[[#This Row],[2]]+Tabella2[[#This Row],[4]])/4</f>
        <v>239</v>
      </c>
      <c r="V63" s="1"/>
      <c r="W63" s="1"/>
      <c r="X63" s="1"/>
      <c r="Y63" s="1"/>
      <c r="Z63" s="1"/>
      <c r="AA63" s="1"/>
      <c r="AB63" s="1"/>
      <c r="AC63" s="1"/>
    </row>
    <row r="64" spans="2:29" x14ac:dyDescent="0.3">
      <c r="B64" s="2">
        <v>44</v>
      </c>
      <c r="C64">
        <v>53</v>
      </c>
      <c r="D64">
        <v>0</v>
      </c>
      <c r="E64">
        <v>14</v>
      </c>
      <c r="F64">
        <v>3</v>
      </c>
      <c r="G64">
        <f>(Tabella1[[#This Row],[0]]+Tabella1[[#This Row],[1]]+Tabella1[[#This Row],[2]]+Tabella1[[#This Row],[4]])/4</f>
        <v>25</v>
      </c>
      <c r="H64">
        <f>H63+Tabella1[[#This Row],[ANDROID]]</f>
        <v>12141.5</v>
      </c>
      <c r="I64">
        <f>(Tabella1[[#This Row],[N_INFECTED_ANDROID]]/$M$22)*100</f>
        <v>49.793918018332064</v>
      </c>
      <c r="J64">
        <f>J63+Tabella1[[#This Row],[IOS]]</f>
        <v>1380</v>
      </c>
      <c r="K64">
        <f>(Tabella1[[#This Row],[N_INFECTED_IOS]]/$L$14)*100</f>
        <v>30.524220305242206</v>
      </c>
      <c r="N64">
        <v>203</v>
      </c>
      <c r="O64">
        <v>231</v>
      </c>
      <c r="P64">
        <v>222</v>
      </c>
      <c r="Q64">
        <v>36</v>
      </c>
      <c r="R64">
        <v>235</v>
      </c>
      <c r="S64">
        <f>(Tabella2[[#This Row],[0]]+Tabella2[[#This Row],[1]]+Tabella2[[#This Row],[2]]+Tabella2[[#This Row],[4]])/4</f>
        <v>222.75</v>
      </c>
      <c r="V64" s="1"/>
      <c r="W64" s="1"/>
      <c r="X64" s="1"/>
      <c r="Y64" s="1"/>
      <c r="Z64" s="1"/>
      <c r="AA64" s="1"/>
      <c r="AB64" s="1"/>
      <c r="AC64" s="1"/>
    </row>
    <row r="65" spans="2:29" x14ac:dyDescent="0.3">
      <c r="B65" s="2">
        <v>56</v>
      </c>
      <c r="C65">
        <v>30</v>
      </c>
      <c r="D65">
        <v>0</v>
      </c>
      <c r="E65">
        <v>11</v>
      </c>
      <c r="F65">
        <v>1</v>
      </c>
      <c r="G65">
        <f>(Tabella1[[#This Row],[0]]+Tabella1[[#This Row],[1]]+Tabella1[[#This Row],[2]]+Tabella1[[#This Row],[4]])/4</f>
        <v>21.75</v>
      </c>
      <c r="H65">
        <f>H64+Tabella1[[#This Row],[ANDROID]]</f>
        <v>12163.25</v>
      </c>
      <c r="I65">
        <f>(Tabella1[[#This Row],[N_INFECTED_ANDROID]]/$M$22)*100</f>
        <v>49.883117682039085</v>
      </c>
      <c r="J65">
        <f>J64+Tabella1[[#This Row],[IOS]]</f>
        <v>1391</v>
      </c>
      <c r="K65">
        <f>(Tabella1[[#This Row],[N_INFECTED_IOS]]/$L$14)*100</f>
        <v>30.767529307675296</v>
      </c>
      <c r="N65">
        <v>190</v>
      </c>
      <c r="O65">
        <v>195</v>
      </c>
      <c r="P65">
        <v>243</v>
      </c>
      <c r="Q65">
        <v>24</v>
      </c>
      <c r="R65">
        <v>242</v>
      </c>
      <c r="S65">
        <f>(Tabella2[[#This Row],[0]]+Tabella2[[#This Row],[1]]+Tabella2[[#This Row],[2]]+Tabella2[[#This Row],[4]])/4</f>
        <v>217.5</v>
      </c>
      <c r="V65" s="1"/>
      <c r="W65" s="1"/>
      <c r="X65" s="1"/>
      <c r="Y65" s="1"/>
      <c r="Z65" s="1"/>
      <c r="AA65" s="1"/>
      <c r="AB65" s="1"/>
      <c r="AC65" s="1"/>
    </row>
    <row r="66" spans="2:29" x14ac:dyDescent="0.3">
      <c r="B66" s="2">
        <v>61</v>
      </c>
      <c r="C66">
        <v>18</v>
      </c>
      <c r="D66">
        <v>0</v>
      </c>
      <c r="E66">
        <v>18</v>
      </c>
      <c r="F66">
        <v>1</v>
      </c>
      <c r="G66">
        <f>(Tabella1[[#This Row],[0]]+Tabella1[[#This Row],[1]]+Tabella1[[#This Row],[2]]+Tabella1[[#This Row],[4]])/4</f>
        <v>20</v>
      </c>
      <c r="H66">
        <f>H65+Tabella1[[#This Row],[ANDROID]]</f>
        <v>12183.25</v>
      </c>
      <c r="I66">
        <f>(Tabella1[[#This Row],[N_INFECTED_ANDROID]]/$M$22)*100</f>
        <v>49.965140361309899</v>
      </c>
      <c r="J66">
        <f>J65+Tabella1[[#This Row],[IOS]]</f>
        <v>1409</v>
      </c>
      <c r="K66">
        <f>(Tabella1[[#This Row],[N_INFECTED_IOS]]/$L$14)*100</f>
        <v>31.165671311656713</v>
      </c>
      <c r="N66">
        <v>194</v>
      </c>
      <c r="O66">
        <v>205</v>
      </c>
      <c r="P66">
        <v>197</v>
      </c>
      <c r="Q66">
        <v>26</v>
      </c>
      <c r="R66">
        <v>228</v>
      </c>
      <c r="S66">
        <f>(Tabella2[[#This Row],[0]]+Tabella2[[#This Row],[1]]+Tabella2[[#This Row],[2]]+Tabella2[[#This Row],[4]])/4</f>
        <v>206</v>
      </c>
      <c r="V66" s="1"/>
      <c r="W66" s="1"/>
      <c r="X66" s="1"/>
      <c r="Y66" s="1"/>
      <c r="Z66" s="1"/>
      <c r="AA66" s="1"/>
      <c r="AB66" s="1"/>
      <c r="AC66" s="1"/>
    </row>
    <row r="67" spans="2:29" x14ac:dyDescent="0.3">
      <c r="B67" s="2">
        <v>27</v>
      </c>
      <c r="C67">
        <v>12</v>
      </c>
      <c r="D67">
        <v>0</v>
      </c>
      <c r="E67">
        <v>5</v>
      </c>
      <c r="F67">
        <v>0</v>
      </c>
      <c r="G67">
        <f>(Tabella1[[#This Row],[0]]+Tabella1[[#This Row],[1]]+Tabella1[[#This Row],[2]]+Tabella1[[#This Row],[4]])/4</f>
        <v>9.75</v>
      </c>
      <c r="H67">
        <f>H66+Tabella1[[#This Row],[ANDROID]]</f>
        <v>12193</v>
      </c>
      <c r="I67">
        <f>(Tabella1[[#This Row],[N_INFECTED_ANDROID]]/$M$22)*100</f>
        <v>50.005126417454427</v>
      </c>
      <c r="J67">
        <f>J66+Tabella1[[#This Row],[IOS]]</f>
        <v>1414</v>
      </c>
      <c r="K67">
        <f>(Tabella1[[#This Row],[N_INFECTED_IOS]]/$L$14)*100</f>
        <v>31.276266312762662</v>
      </c>
      <c r="N67">
        <v>184</v>
      </c>
      <c r="O67">
        <v>190</v>
      </c>
      <c r="P67">
        <v>196</v>
      </c>
      <c r="Q67">
        <v>24</v>
      </c>
      <c r="R67">
        <v>205</v>
      </c>
      <c r="S67">
        <f>(Tabella2[[#This Row],[0]]+Tabella2[[#This Row],[1]]+Tabella2[[#This Row],[2]]+Tabella2[[#This Row],[4]])/4</f>
        <v>193.75</v>
      </c>
      <c r="V67" s="1"/>
      <c r="W67" s="1"/>
      <c r="X67" s="1"/>
      <c r="Y67" s="1"/>
      <c r="Z67" s="1"/>
      <c r="AA67" s="1"/>
      <c r="AB67" s="1"/>
      <c r="AC67" s="1"/>
    </row>
    <row r="68" spans="2:29" x14ac:dyDescent="0.3">
      <c r="B68" s="2">
        <v>24</v>
      </c>
      <c r="C68">
        <v>14</v>
      </c>
      <c r="D68">
        <v>1</v>
      </c>
      <c r="E68">
        <v>5</v>
      </c>
      <c r="F68">
        <v>0</v>
      </c>
      <c r="G68">
        <f>(Tabella1[[#This Row],[0]]+Tabella1[[#This Row],[1]]+Tabella1[[#This Row],[2]]+Tabella1[[#This Row],[4]])/4</f>
        <v>9.75</v>
      </c>
      <c r="H68">
        <f>H67+Tabella1[[#This Row],[ANDROID]]</f>
        <v>12202.75</v>
      </c>
      <c r="I68">
        <f>(Tabella1[[#This Row],[N_INFECTED_ANDROID]]/$M$22)*100</f>
        <v>50.045112473598948</v>
      </c>
      <c r="J68">
        <f>J67+Tabella1[[#This Row],[IOS]]</f>
        <v>1419</v>
      </c>
      <c r="K68">
        <f>(Tabella1[[#This Row],[N_INFECTED_IOS]]/$L$14)*100</f>
        <v>31.386861313868614</v>
      </c>
      <c r="N68">
        <v>184</v>
      </c>
      <c r="O68">
        <v>197</v>
      </c>
      <c r="P68">
        <v>205</v>
      </c>
      <c r="Q68">
        <v>29</v>
      </c>
      <c r="R68">
        <v>198</v>
      </c>
      <c r="S68">
        <f>(Tabella2[[#This Row],[0]]+Tabella2[[#This Row],[1]]+Tabella2[[#This Row],[2]]+Tabella2[[#This Row],[4]])/4</f>
        <v>196</v>
      </c>
      <c r="V68" s="1"/>
      <c r="W68" s="1"/>
      <c r="X68" s="1"/>
      <c r="Y68" s="1"/>
      <c r="Z68" s="1"/>
      <c r="AA68" s="1"/>
      <c r="AB68" s="1"/>
      <c r="AC68" s="1"/>
    </row>
    <row r="69" spans="2:29" x14ac:dyDescent="0.3">
      <c r="B69" s="2">
        <v>25</v>
      </c>
      <c r="C69">
        <v>9</v>
      </c>
      <c r="D69">
        <v>0</v>
      </c>
      <c r="E69">
        <v>6</v>
      </c>
      <c r="F69">
        <v>2</v>
      </c>
      <c r="G69">
        <f>(Tabella1[[#This Row],[0]]+Tabella1[[#This Row],[1]]+Tabella1[[#This Row],[2]]+Tabella1[[#This Row],[4]])/4</f>
        <v>9</v>
      </c>
      <c r="H69">
        <f>H68+Tabella1[[#This Row],[ANDROID]]</f>
        <v>12211.75</v>
      </c>
      <c r="I69">
        <f>(Tabella1[[#This Row],[N_INFECTED_ANDROID]]/$M$22)*100</f>
        <v>50.082022679270821</v>
      </c>
      <c r="J69">
        <f>J68+Tabella1[[#This Row],[IOS]]</f>
        <v>1425</v>
      </c>
      <c r="K69">
        <f>(Tabella1[[#This Row],[N_INFECTED_IOS]]/$L$14)*100</f>
        <v>31.519575315195752</v>
      </c>
      <c r="N69">
        <v>170</v>
      </c>
      <c r="O69">
        <v>162</v>
      </c>
      <c r="P69">
        <v>195</v>
      </c>
      <c r="Q69">
        <v>23</v>
      </c>
      <c r="R69">
        <v>196</v>
      </c>
      <c r="S69">
        <f>(Tabella2[[#This Row],[0]]+Tabella2[[#This Row],[1]]+Tabella2[[#This Row],[2]]+Tabella2[[#This Row],[4]])/4</f>
        <v>180.75</v>
      </c>
      <c r="V69" s="1"/>
      <c r="W69" s="1"/>
      <c r="X69" s="1"/>
      <c r="Y69" s="1"/>
      <c r="Z69" s="1"/>
      <c r="AA69" s="1"/>
      <c r="AB69" s="1"/>
      <c r="AC69" s="1"/>
    </row>
    <row r="70" spans="2:29" x14ac:dyDescent="0.3">
      <c r="B70" s="2">
        <v>12</v>
      </c>
      <c r="C70">
        <v>9</v>
      </c>
      <c r="D70">
        <v>0</v>
      </c>
      <c r="E70">
        <v>4</v>
      </c>
      <c r="F70">
        <v>0</v>
      </c>
      <c r="G70">
        <f>(Tabella1[[#This Row],[0]]+Tabella1[[#This Row],[1]]+Tabella1[[#This Row],[2]]+Tabella1[[#This Row],[4]])/4</f>
        <v>5.25</v>
      </c>
      <c r="H70">
        <f>H69+Tabella1[[#This Row],[ANDROID]]</f>
        <v>12217</v>
      </c>
      <c r="I70">
        <f>(Tabella1[[#This Row],[N_INFECTED_ANDROID]]/$M$22)*100</f>
        <v>50.103553632579413</v>
      </c>
      <c r="J70">
        <f>J69+Tabella1[[#This Row],[IOS]]</f>
        <v>1429</v>
      </c>
      <c r="K70">
        <f>(Tabella1[[#This Row],[N_INFECTED_IOS]]/$L$14)*100</f>
        <v>31.608051316080516</v>
      </c>
      <c r="N70">
        <v>175</v>
      </c>
      <c r="O70">
        <v>175</v>
      </c>
      <c r="P70">
        <v>187</v>
      </c>
      <c r="Q70">
        <v>18</v>
      </c>
      <c r="R70">
        <v>155</v>
      </c>
      <c r="S70">
        <f>(Tabella2[[#This Row],[0]]+Tabella2[[#This Row],[1]]+Tabella2[[#This Row],[2]]+Tabella2[[#This Row],[4]])/4</f>
        <v>173</v>
      </c>
      <c r="V70" s="1"/>
      <c r="W70" s="1"/>
      <c r="X70" s="1"/>
      <c r="Y70" s="1"/>
      <c r="Z70" s="1"/>
      <c r="AA70" s="1"/>
      <c r="AB70" s="1"/>
      <c r="AC70" s="1"/>
    </row>
    <row r="71" spans="2:29" x14ac:dyDescent="0.3">
      <c r="B71" s="2">
        <v>8</v>
      </c>
      <c r="C71">
        <v>2</v>
      </c>
      <c r="D71">
        <v>0</v>
      </c>
      <c r="E71">
        <v>1</v>
      </c>
      <c r="F71">
        <v>0</v>
      </c>
      <c r="G71">
        <f>(Tabella1[[#This Row],[0]]+Tabella1[[#This Row],[1]]+Tabella1[[#This Row],[2]]+Tabella1[[#This Row],[4]])/4</f>
        <v>2.5</v>
      </c>
      <c r="H71">
        <f>H70+Tabella1[[#This Row],[ANDROID]]</f>
        <v>12219.5</v>
      </c>
      <c r="I71">
        <f>(Tabella1[[#This Row],[N_INFECTED_ANDROID]]/$M$22)*100</f>
        <v>50.113806467488267</v>
      </c>
      <c r="J71">
        <f>J70+Tabella1[[#This Row],[IOS]]</f>
        <v>1430</v>
      </c>
      <c r="K71">
        <f>(Tabella1[[#This Row],[N_INFECTED_IOS]]/$L$14)*100</f>
        <v>31.630170316301705</v>
      </c>
      <c r="N71">
        <v>167</v>
      </c>
      <c r="O71">
        <v>146</v>
      </c>
      <c r="P71">
        <v>184</v>
      </c>
      <c r="Q71">
        <v>25</v>
      </c>
      <c r="R71">
        <v>166</v>
      </c>
      <c r="S71">
        <f>(Tabella2[[#This Row],[0]]+Tabella2[[#This Row],[1]]+Tabella2[[#This Row],[2]]+Tabella2[[#This Row],[4]])/4</f>
        <v>165.75</v>
      </c>
      <c r="V71" s="1"/>
      <c r="W71" s="1"/>
      <c r="X71" s="1"/>
      <c r="Y71" s="1"/>
      <c r="Z71" s="1"/>
      <c r="AA71" s="1"/>
      <c r="AB71" s="1"/>
      <c r="AC71" s="1"/>
    </row>
    <row r="72" spans="2:29" x14ac:dyDescent="0.3">
      <c r="B72" s="2">
        <v>5</v>
      </c>
      <c r="C72">
        <v>1</v>
      </c>
      <c r="D72">
        <v>0</v>
      </c>
      <c r="E72">
        <v>2</v>
      </c>
      <c r="F72">
        <v>0</v>
      </c>
      <c r="G72">
        <f>(Tabella1[[#This Row],[0]]+Tabella1[[#This Row],[1]]+Tabella1[[#This Row],[2]]+Tabella1[[#This Row],[4]])/4</f>
        <v>1.5</v>
      </c>
      <c r="H72">
        <f>H71+Tabella1[[#This Row],[ANDROID]]</f>
        <v>12221</v>
      </c>
      <c r="I72">
        <f>(Tabella1[[#This Row],[N_INFECTED_ANDROID]]/$M$22)*100</f>
        <v>50.119958168433577</v>
      </c>
      <c r="J72">
        <f>J71+Tabella1[[#This Row],[IOS]]</f>
        <v>1432</v>
      </c>
      <c r="K72">
        <f>(Tabella1[[#This Row],[N_INFECTED_IOS]]/$L$14)*100</f>
        <v>31.674408316744085</v>
      </c>
      <c r="N72">
        <v>156</v>
      </c>
      <c r="O72">
        <v>135</v>
      </c>
      <c r="P72">
        <v>145</v>
      </c>
      <c r="Q72">
        <v>23</v>
      </c>
      <c r="R72">
        <v>145</v>
      </c>
      <c r="S72">
        <f>(Tabella2[[#This Row],[0]]+Tabella2[[#This Row],[1]]+Tabella2[[#This Row],[2]]+Tabella2[[#This Row],[4]])/4</f>
        <v>145.25</v>
      </c>
      <c r="V72" s="1"/>
      <c r="W72" s="1"/>
      <c r="X72" s="1"/>
      <c r="Y72" s="1"/>
      <c r="Z72" s="1"/>
      <c r="AA72" s="1"/>
      <c r="AB72" s="1"/>
      <c r="AC72" s="1"/>
    </row>
    <row r="73" spans="2:29" x14ac:dyDescent="0.3">
      <c r="B73" s="2">
        <v>1</v>
      </c>
      <c r="C73">
        <v>3</v>
      </c>
      <c r="D73">
        <v>0</v>
      </c>
      <c r="E73">
        <v>0</v>
      </c>
      <c r="F73">
        <v>0</v>
      </c>
      <c r="G73">
        <f>(Tabella1[[#This Row],[0]]+Tabella1[[#This Row],[1]]+Tabella1[[#This Row],[2]]+Tabella1[[#This Row],[4]])/4</f>
        <v>1</v>
      </c>
      <c r="H73">
        <f>H72+Tabella1[[#This Row],[ANDROID]]</f>
        <v>12222</v>
      </c>
      <c r="I73">
        <f>(Tabella1[[#This Row],[N_INFECTED_ANDROID]]/$M$22)*100</f>
        <v>50.124059302397114</v>
      </c>
      <c r="J73">
        <f>J72+Tabella1[[#This Row],[IOS]]</f>
        <v>1432</v>
      </c>
      <c r="K73">
        <f>(Tabella1[[#This Row],[N_INFECTED_IOS]]/$L$14)*100</f>
        <v>31.674408316744085</v>
      </c>
      <c r="N73">
        <v>138</v>
      </c>
      <c r="O73">
        <v>145</v>
      </c>
      <c r="P73">
        <v>150</v>
      </c>
      <c r="Q73">
        <v>25</v>
      </c>
      <c r="R73">
        <v>131</v>
      </c>
      <c r="S73">
        <f>(Tabella2[[#This Row],[0]]+Tabella2[[#This Row],[1]]+Tabella2[[#This Row],[2]]+Tabella2[[#This Row],[4]])/4</f>
        <v>141</v>
      </c>
      <c r="V73" s="1"/>
      <c r="W73" s="1"/>
      <c r="X73" s="1"/>
      <c r="Y73" s="1"/>
      <c r="Z73" s="1"/>
      <c r="AA73" s="1"/>
      <c r="AB73" s="1"/>
      <c r="AC73" s="1"/>
    </row>
    <row r="74" spans="2:29" x14ac:dyDescent="0.3">
      <c r="B74" s="2">
        <v>1</v>
      </c>
      <c r="C74">
        <v>1</v>
      </c>
      <c r="D74">
        <v>0</v>
      </c>
      <c r="E74">
        <v>1</v>
      </c>
      <c r="F74">
        <v>0</v>
      </c>
      <c r="G74">
        <f>(Tabella1[[#This Row],[0]]+Tabella1[[#This Row],[1]]+Tabella1[[#This Row],[2]]+Tabella1[[#This Row],[4]])/4</f>
        <v>0.5</v>
      </c>
      <c r="H74">
        <f>H73+Tabella1[[#This Row],[ANDROID]]</f>
        <v>12222.5</v>
      </c>
      <c r="I74">
        <f>(Tabella1[[#This Row],[N_INFECTED_ANDROID]]/$M$22)*100</f>
        <v>50.126109869378887</v>
      </c>
      <c r="J74">
        <f>J73+Tabella1[[#This Row],[IOS]]</f>
        <v>1433</v>
      </c>
      <c r="K74">
        <f>(Tabella1[[#This Row],[N_INFECTED_IOS]]/$L$14)*100</f>
        <v>31.696527316965273</v>
      </c>
      <c r="N74">
        <v>135</v>
      </c>
      <c r="O74">
        <v>137</v>
      </c>
      <c r="P74">
        <v>143</v>
      </c>
      <c r="Q74">
        <v>21</v>
      </c>
      <c r="R74">
        <v>147</v>
      </c>
      <c r="S74">
        <f>(Tabella2[[#This Row],[0]]+Tabella2[[#This Row],[1]]+Tabella2[[#This Row],[2]]+Tabella2[[#This Row],[4]])/4</f>
        <v>140.5</v>
      </c>
      <c r="V74" s="1"/>
      <c r="W74" s="1"/>
      <c r="X74" s="1"/>
      <c r="Y74" s="1"/>
      <c r="Z74" s="1"/>
      <c r="AA74" s="1"/>
      <c r="AB74" s="1"/>
      <c r="AC74" s="1"/>
    </row>
    <row r="75" spans="2:29" x14ac:dyDescent="0.3">
      <c r="B75" s="2">
        <v>3</v>
      </c>
      <c r="C75">
        <v>1</v>
      </c>
      <c r="D75">
        <v>0</v>
      </c>
      <c r="E75">
        <v>6</v>
      </c>
      <c r="F75">
        <v>0</v>
      </c>
      <c r="G75">
        <f>(Tabella1[[#This Row],[0]]+Tabella1[[#This Row],[1]]+Tabella1[[#This Row],[2]]+Tabella1[[#This Row],[4]])/4</f>
        <v>1</v>
      </c>
      <c r="H75">
        <f>H74+Tabella1[[#This Row],[ANDROID]]</f>
        <v>12223.5</v>
      </c>
      <c r="I75">
        <f>(Tabella1[[#This Row],[N_INFECTED_ANDROID]]/$M$22)*100</f>
        <v>50.130211003342431</v>
      </c>
      <c r="J75">
        <f>J74+Tabella1[[#This Row],[IOS]]</f>
        <v>1439</v>
      </c>
      <c r="K75">
        <f>(Tabella1[[#This Row],[N_INFECTED_IOS]]/$L$14)*100</f>
        <v>31.829241318292411</v>
      </c>
      <c r="N75">
        <v>126</v>
      </c>
      <c r="O75">
        <v>121</v>
      </c>
      <c r="P75">
        <v>123</v>
      </c>
      <c r="Q75">
        <v>12</v>
      </c>
      <c r="R75">
        <v>133</v>
      </c>
      <c r="S75">
        <f>(Tabella2[[#This Row],[0]]+Tabella2[[#This Row],[1]]+Tabella2[[#This Row],[2]]+Tabella2[[#This Row],[4]])/4</f>
        <v>125.75</v>
      </c>
      <c r="V75" s="1"/>
      <c r="W75" s="1"/>
      <c r="X75" s="1"/>
      <c r="Y75" s="1"/>
      <c r="Z75" s="1"/>
      <c r="AA75" s="1"/>
      <c r="AB75" s="1"/>
      <c r="AC75" s="1"/>
    </row>
    <row r="76" spans="2:29" x14ac:dyDescent="0.3">
      <c r="B76" s="2">
        <v>3</v>
      </c>
      <c r="C76">
        <v>6</v>
      </c>
      <c r="D76">
        <v>2</v>
      </c>
      <c r="E76">
        <v>3</v>
      </c>
      <c r="F76">
        <v>1</v>
      </c>
      <c r="G76">
        <f>(Tabella1[[#This Row],[0]]+Tabella1[[#This Row],[1]]+Tabella1[[#This Row],[2]]+Tabella1[[#This Row],[4]])/4</f>
        <v>3</v>
      </c>
      <c r="H76">
        <f>H75+Tabella1[[#This Row],[ANDROID]]</f>
        <v>12226.5</v>
      </c>
      <c r="I76">
        <f>(Tabella1[[#This Row],[N_INFECTED_ANDROID]]/$M$22)*100</f>
        <v>50.142514405233051</v>
      </c>
      <c r="J76">
        <f>J75+Tabella1[[#This Row],[IOS]]</f>
        <v>1442</v>
      </c>
      <c r="K76">
        <f>(Tabella1[[#This Row],[N_INFECTED_IOS]]/$L$14)*100</f>
        <v>31.89559831895598</v>
      </c>
      <c r="N76">
        <v>129</v>
      </c>
      <c r="O76">
        <v>128</v>
      </c>
      <c r="P76">
        <v>118</v>
      </c>
      <c r="Q76">
        <v>12</v>
      </c>
      <c r="R76">
        <v>118</v>
      </c>
      <c r="S76">
        <f>(Tabella2[[#This Row],[0]]+Tabella2[[#This Row],[1]]+Tabella2[[#This Row],[2]]+Tabella2[[#This Row],[4]])/4</f>
        <v>123.25</v>
      </c>
      <c r="V76" s="1"/>
      <c r="W76" s="1"/>
      <c r="X76" s="1"/>
      <c r="Y76" s="1"/>
      <c r="Z76" s="1"/>
      <c r="AA76" s="1"/>
      <c r="AB76" s="1"/>
      <c r="AC76" s="1"/>
    </row>
    <row r="77" spans="2:29" x14ac:dyDescent="0.3">
      <c r="B77" s="2">
        <v>0</v>
      </c>
      <c r="C77">
        <v>3</v>
      </c>
      <c r="D77">
        <v>0</v>
      </c>
      <c r="E77">
        <v>5</v>
      </c>
      <c r="F77">
        <v>0</v>
      </c>
      <c r="G77">
        <f>(Tabella1[[#This Row],[0]]+Tabella1[[#This Row],[1]]+Tabella1[[#This Row],[2]]+Tabella1[[#This Row],[4]])/4</f>
        <v>0.75</v>
      </c>
      <c r="H77">
        <f>H76+Tabella1[[#This Row],[ANDROID]]</f>
        <v>12227.25</v>
      </c>
      <c r="I77">
        <f>(Tabella1[[#This Row],[N_INFECTED_ANDROID]]/$M$22)*100</f>
        <v>50.145590255705706</v>
      </c>
      <c r="J77">
        <f>J76+Tabella1[[#This Row],[IOS]]</f>
        <v>1447</v>
      </c>
      <c r="K77">
        <f>(Tabella1[[#This Row],[N_INFECTED_IOS]]/$L$14)*100</f>
        <v>32.006193320061932</v>
      </c>
      <c r="N77">
        <v>107</v>
      </c>
      <c r="O77">
        <v>112</v>
      </c>
      <c r="P77">
        <v>115</v>
      </c>
      <c r="Q77">
        <v>22</v>
      </c>
      <c r="R77">
        <v>121</v>
      </c>
      <c r="S77">
        <f>(Tabella2[[#This Row],[0]]+Tabella2[[#This Row],[1]]+Tabella2[[#This Row],[2]]+Tabella2[[#This Row],[4]])/4</f>
        <v>113.75</v>
      </c>
      <c r="V77" s="1"/>
      <c r="W77" s="1"/>
      <c r="X77" s="1"/>
      <c r="Y77" s="1"/>
      <c r="Z77" s="1"/>
      <c r="AA77" s="1"/>
      <c r="AB77" s="1"/>
      <c r="AC77" s="1"/>
    </row>
    <row r="78" spans="2:29" x14ac:dyDescent="0.3">
      <c r="B78" s="2">
        <v>1</v>
      </c>
      <c r="C78">
        <v>3</v>
      </c>
      <c r="D78">
        <v>0</v>
      </c>
      <c r="E78">
        <v>4</v>
      </c>
      <c r="F78">
        <v>0</v>
      </c>
      <c r="G78">
        <f>(Tabella1[[#This Row],[0]]+Tabella1[[#This Row],[1]]+Tabella1[[#This Row],[2]]+Tabella1[[#This Row],[4]])/4</f>
        <v>1</v>
      </c>
      <c r="H78">
        <f>H77+Tabella1[[#This Row],[ANDROID]]</f>
        <v>12228.25</v>
      </c>
      <c r="I78">
        <f>(Tabella1[[#This Row],[N_INFECTED_ANDROID]]/$M$22)*100</f>
        <v>50.14969138966925</v>
      </c>
      <c r="J78">
        <f>J77+Tabella1[[#This Row],[IOS]]</f>
        <v>1451</v>
      </c>
      <c r="K78">
        <f>(Tabella1[[#This Row],[N_INFECTED_IOS]]/$L$14)*100</f>
        <v>32.094669320946693</v>
      </c>
      <c r="N78">
        <v>104</v>
      </c>
      <c r="O78">
        <v>127</v>
      </c>
      <c r="P78">
        <v>107</v>
      </c>
      <c r="Q78">
        <v>21</v>
      </c>
      <c r="R78">
        <v>95</v>
      </c>
      <c r="S78">
        <f>(Tabella2[[#This Row],[0]]+Tabella2[[#This Row],[1]]+Tabella2[[#This Row],[2]]+Tabella2[[#This Row],[4]])/4</f>
        <v>108.25</v>
      </c>
      <c r="V78" s="1"/>
      <c r="W78" s="1"/>
      <c r="X78" s="1"/>
      <c r="Y78" s="1"/>
      <c r="Z78" s="1"/>
      <c r="AA78" s="1"/>
      <c r="AB78" s="1"/>
      <c r="AC78" s="1"/>
    </row>
    <row r="79" spans="2:29" x14ac:dyDescent="0.3">
      <c r="B79" s="2">
        <v>0</v>
      </c>
      <c r="C79">
        <v>1</v>
      </c>
      <c r="D79">
        <v>0</v>
      </c>
      <c r="E79">
        <v>1</v>
      </c>
      <c r="F79">
        <v>0</v>
      </c>
      <c r="G79">
        <f>(Tabella1[[#This Row],[0]]+Tabella1[[#This Row],[1]]+Tabella1[[#This Row],[2]]+Tabella1[[#This Row],[4]])/4</f>
        <v>0.25</v>
      </c>
      <c r="H79">
        <f>H78+Tabella1[[#This Row],[ANDROID]]</f>
        <v>12228.5</v>
      </c>
      <c r="I79">
        <f>(Tabella1[[#This Row],[N_INFECTED_ANDROID]]/$M$22)*100</f>
        <v>50.150716673160133</v>
      </c>
      <c r="J79">
        <f>J78+Tabella1[[#This Row],[IOS]]</f>
        <v>1452</v>
      </c>
      <c r="K79">
        <f>(Tabella1[[#This Row],[N_INFECTED_IOS]]/$L$14)*100</f>
        <v>32.116788321167881</v>
      </c>
      <c r="N79">
        <v>105</v>
      </c>
      <c r="O79">
        <v>99</v>
      </c>
      <c r="P79">
        <v>95</v>
      </c>
      <c r="Q79">
        <v>11</v>
      </c>
      <c r="R79">
        <v>86</v>
      </c>
      <c r="S79">
        <f>(Tabella2[[#This Row],[0]]+Tabella2[[#This Row],[1]]+Tabella2[[#This Row],[2]]+Tabella2[[#This Row],[4]])/4</f>
        <v>96.25</v>
      </c>
      <c r="V79" s="1"/>
      <c r="W79" s="1"/>
      <c r="X79" s="1"/>
      <c r="Y79" s="1"/>
      <c r="Z79" s="1"/>
      <c r="AA79" s="1"/>
      <c r="AB79" s="1"/>
      <c r="AC79" s="1"/>
    </row>
    <row r="80" spans="2:29" x14ac:dyDescent="0.3">
      <c r="B80" s="2">
        <v>1</v>
      </c>
      <c r="C80">
        <v>1</v>
      </c>
      <c r="D80">
        <v>0</v>
      </c>
      <c r="E80">
        <v>2</v>
      </c>
      <c r="F80">
        <v>0</v>
      </c>
      <c r="G80">
        <f>(Tabella1[[#This Row],[0]]+Tabella1[[#This Row],[1]]+Tabella1[[#This Row],[2]]+Tabella1[[#This Row],[4]])/4</f>
        <v>0.5</v>
      </c>
      <c r="H80">
        <f>H79+Tabella1[[#This Row],[ANDROID]]</f>
        <v>12229</v>
      </c>
      <c r="I80">
        <f>(Tabella1[[#This Row],[N_INFECTED_ANDROID]]/$M$22)*100</f>
        <v>50.152767240141905</v>
      </c>
      <c r="J80">
        <f>J79+Tabella1[[#This Row],[IOS]]</f>
        <v>1454</v>
      </c>
      <c r="K80">
        <f>(Tabella1[[#This Row],[N_INFECTED_IOS]]/$L$14)*100</f>
        <v>32.161026321610265</v>
      </c>
      <c r="N80">
        <v>92</v>
      </c>
      <c r="O80">
        <v>99</v>
      </c>
      <c r="P80">
        <v>103</v>
      </c>
      <c r="Q80">
        <v>12</v>
      </c>
      <c r="R80">
        <v>91</v>
      </c>
      <c r="S80">
        <f>(Tabella2[[#This Row],[0]]+Tabella2[[#This Row],[1]]+Tabella2[[#This Row],[2]]+Tabella2[[#This Row],[4]])/4</f>
        <v>96.25</v>
      </c>
      <c r="V80" s="1"/>
      <c r="W80" s="1"/>
      <c r="X80" s="1"/>
      <c r="Y80" s="1"/>
      <c r="Z80" s="1"/>
      <c r="AA80" s="1"/>
      <c r="AB80" s="1"/>
      <c r="AC80" s="1"/>
    </row>
    <row r="81" spans="2:30" x14ac:dyDescent="0.3">
      <c r="B81" s="2">
        <v>0</v>
      </c>
      <c r="C81">
        <v>0</v>
      </c>
      <c r="D81">
        <v>0</v>
      </c>
      <c r="E81">
        <v>2</v>
      </c>
      <c r="F81">
        <v>0</v>
      </c>
      <c r="G81">
        <f>(Tabella1[[#This Row],[0]]+Tabella1[[#This Row],[1]]+Tabella1[[#This Row],[2]]+Tabella1[[#This Row],[4]])/4</f>
        <v>0</v>
      </c>
      <c r="H81">
        <f>H80+Tabella1[[#This Row],[ANDROID]]</f>
        <v>12229</v>
      </c>
      <c r="I81">
        <f>(Tabella1[[#This Row],[N_INFECTED_ANDROID]]/$M$22)*100</f>
        <v>50.152767240141905</v>
      </c>
      <c r="J81">
        <f>J80+Tabella1[[#This Row],[IOS]]</f>
        <v>1456</v>
      </c>
      <c r="K81">
        <f>(Tabella1[[#This Row],[N_INFECTED_IOS]]/$L$14)*100</f>
        <v>32.205264322052649</v>
      </c>
      <c r="N81">
        <v>105</v>
      </c>
      <c r="O81">
        <v>84</v>
      </c>
      <c r="P81">
        <v>94</v>
      </c>
      <c r="Q81">
        <v>17</v>
      </c>
      <c r="R81">
        <v>99</v>
      </c>
      <c r="S81">
        <f>(Tabella2[[#This Row],[0]]+Tabella2[[#This Row],[1]]+Tabella2[[#This Row],[2]]+Tabella2[[#This Row],[4]])/4</f>
        <v>95.5</v>
      </c>
      <c r="V81" s="1"/>
      <c r="W81" s="1"/>
      <c r="X81" s="1"/>
      <c r="Y81" s="1"/>
      <c r="Z81" s="1"/>
      <c r="AA81" s="1"/>
      <c r="AB81" s="1"/>
      <c r="AC81" s="1"/>
    </row>
    <row r="82" spans="2:30" x14ac:dyDescent="0.3">
      <c r="B82" s="2">
        <v>0</v>
      </c>
      <c r="C82">
        <v>1</v>
      </c>
      <c r="D82">
        <v>0</v>
      </c>
      <c r="E82">
        <v>2</v>
      </c>
      <c r="F82">
        <v>0</v>
      </c>
      <c r="G82">
        <f>(Tabella1[[#This Row],[0]]+Tabella1[[#This Row],[1]]+Tabella1[[#This Row],[2]]+Tabella1[[#This Row],[4]])/4</f>
        <v>0.25</v>
      </c>
      <c r="H82">
        <f>H81+Tabella1[[#This Row],[ANDROID]]</f>
        <v>12229.25</v>
      </c>
      <c r="I82">
        <f>(Tabella1[[#This Row],[N_INFECTED_ANDROID]]/$M$22)*100</f>
        <v>50.153792523632788</v>
      </c>
      <c r="J82">
        <f>J81+Tabella1[[#This Row],[IOS]]</f>
        <v>1458</v>
      </c>
      <c r="K82">
        <f>(Tabella1[[#This Row],[N_INFECTED_IOS]]/$L$14)*100</f>
        <v>32.249502322495019</v>
      </c>
      <c r="N82">
        <v>91</v>
      </c>
      <c r="O82">
        <v>75</v>
      </c>
      <c r="P82">
        <v>109</v>
      </c>
      <c r="Q82">
        <v>17</v>
      </c>
      <c r="R82">
        <v>121</v>
      </c>
      <c r="S82">
        <f>(Tabella2[[#This Row],[0]]+Tabella2[[#This Row],[1]]+Tabella2[[#This Row],[2]]+Tabella2[[#This Row],[4]])/4</f>
        <v>99</v>
      </c>
      <c r="V82" s="1"/>
      <c r="W82" s="1"/>
      <c r="X82" s="1"/>
      <c r="Y82" s="1"/>
      <c r="Z82" s="1"/>
      <c r="AA82" s="1"/>
      <c r="AB82" s="1"/>
      <c r="AC82" s="1"/>
    </row>
    <row r="83" spans="2:30" x14ac:dyDescent="0.3">
      <c r="B83" s="2">
        <v>0</v>
      </c>
      <c r="C83">
        <v>2</v>
      </c>
      <c r="D83">
        <v>0</v>
      </c>
      <c r="E83">
        <v>2</v>
      </c>
      <c r="F83">
        <v>0</v>
      </c>
      <c r="G83">
        <f>(Tabella1[[#This Row],[0]]+Tabella1[[#This Row],[1]]+Tabella1[[#This Row],[2]]+Tabella1[[#This Row],[4]])/4</f>
        <v>0.5</v>
      </c>
      <c r="H83">
        <f>H82+Tabella1[[#This Row],[ANDROID]]</f>
        <v>12229.75</v>
      </c>
      <c r="I83">
        <f>(Tabella1[[#This Row],[N_INFECTED_ANDROID]]/$M$22)*100</f>
        <v>50.15584309061456</v>
      </c>
      <c r="J83">
        <f>J82+Tabella1[[#This Row],[IOS]]</f>
        <v>1460</v>
      </c>
      <c r="K83">
        <f>(Tabella1[[#This Row],[N_INFECTED_IOS]]/$L$14)*100</f>
        <v>32.293740322937403</v>
      </c>
      <c r="N83">
        <v>91</v>
      </c>
      <c r="O83">
        <v>73</v>
      </c>
      <c r="P83">
        <v>92</v>
      </c>
      <c r="Q83">
        <v>8</v>
      </c>
      <c r="R83">
        <v>93</v>
      </c>
      <c r="S83">
        <f>(Tabella2[[#This Row],[0]]+Tabella2[[#This Row],[1]]+Tabella2[[#This Row],[2]]+Tabella2[[#This Row],[4]])/4</f>
        <v>87.25</v>
      </c>
      <c r="V83" s="1"/>
      <c r="W83" s="1"/>
      <c r="X83" s="1"/>
      <c r="Y83" s="1"/>
      <c r="Z83" s="1"/>
      <c r="AA83" s="1"/>
      <c r="AB83" s="1"/>
      <c r="AC83" s="1"/>
    </row>
    <row r="84" spans="2:30" x14ac:dyDescent="0.3">
      <c r="B84" s="2">
        <v>0</v>
      </c>
      <c r="C84">
        <v>1</v>
      </c>
      <c r="D84">
        <v>0</v>
      </c>
      <c r="E84">
        <v>2</v>
      </c>
      <c r="F84">
        <v>0</v>
      </c>
      <c r="G84">
        <f>(Tabella1[[#This Row],[0]]+Tabella1[[#This Row],[1]]+Tabella1[[#This Row],[2]]+Tabella1[[#This Row],[4]])/4</f>
        <v>0.25</v>
      </c>
      <c r="H84">
        <f>H83+Tabella1[[#This Row],[ANDROID]]</f>
        <v>12230</v>
      </c>
      <c r="I84">
        <f>(Tabella1[[#This Row],[N_INFECTED_ANDROID]]/$M$22)*100</f>
        <v>50.156868374105443</v>
      </c>
      <c r="J84">
        <f>J83+Tabella1[[#This Row],[IOS]]</f>
        <v>1462</v>
      </c>
      <c r="K84">
        <f>(Tabella1[[#This Row],[N_INFECTED_IOS]]/$L$14)*100</f>
        <v>32.337978323379787</v>
      </c>
      <c r="N84">
        <v>89</v>
      </c>
      <c r="O84">
        <v>81</v>
      </c>
      <c r="P84">
        <v>83</v>
      </c>
      <c r="Q84">
        <v>13</v>
      </c>
      <c r="R84">
        <v>88</v>
      </c>
      <c r="S84">
        <f>(Tabella2[[#This Row],[0]]+Tabella2[[#This Row],[1]]+Tabella2[[#This Row],[2]]+Tabella2[[#This Row],[4]])/4</f>
        <v>85.25</v>
      </c>
      <c r="V84" s="1"/>
      <c r="W84" s="1"/>
      <c r="X84" s="1"/>
      <c r="Y84" s="1"/>
      <c r="Z84" s="1"/>
      <c r="AA84" s="1"/>
      <c r="AB84" s="1"/>
      <c r="AC84" s="1"/>
    </row>
    <row r="85" spans="2:30" x14ac:dyDescent="0.3">
      <c r="B85" s="2">
        <v>0</v>
      </c>
      <c r="C85">
        <v>0</v>
      </c>
      <c r="D85">
        <v>0</v>
      </c>
      <c r="E85">
        <v>1</v>
      </c>
      <c r="F85">
        <v>0</v>
      </c>
      <c r="G85">
        <f>(Tabella1[[#This Row],[0]]+Tabella1[[#This Row],[1]]+Tabella1[[#This Row],[2]]+Tabella1[[#This Row],[4]])/4</f>
        <v>0</v>
      </c>
      <c r="H85">
        <f>H84+Tabella1[[#This Row],[ANDROID]]</f>
        <v>12230</v>
      </c>
      <c r="I85">
        <f>(Tabella1[[#This Row],[N_INFECTED_ANDROID]]/$M$22)*100</f>
        <v>50.156868374105443</v>
      </c>
      <c r="J85">
        <f>J84+Tabella1[[#This Row],[IOS]]</f>
        <v>1463</v>
      </c>
      <c r="K85">
        <f>(Tabella1[[#This Row],[N_INFECTED_IOS]]/$L$14)*100</f>
        <v>32.360097323600975</v>
      </c>
      <c r="N85">
        <v>78</v>
      </c>
      <c r="O85">
        <v>77</v>
      </c>
      <c r="P85">
        <v>72</v>
      </c>
      <c r="Q85">
        <v>16</v>
      </c>
      <c r="R85">
        <v>81</v>
      </c>
      <c r="S85">
        <f>(Tabella2[[#This Row],[0]]+Tabella2[[#This Row],[1]]+Tabella2[[#This Row],[2]]+Tabella2[[#This Row],[4]])/4</f>
        <v>77</v>
      </c>
      <c r="V85" s="1"/>
      <c r="W85" s="1"/>
      <c r="X85" s="1"/>
      <c r="Y85" s="1"/>
      <c r="Z85" s="1"/>
      <c r="AA85" s="1"/>
      <c r="AB85" s="1"/>
      <c r="AC85" s="1"/>
    </row>
    <row r="86" spans="2:30" x14ac:dyDescent="0.3">
      <c r="B86" s="2">
        <v>0</v>
      </c>
      <c r="C86">
        <v>2</v>
      </c>
      <c r="D86">
        <v>0</v>
      </c>
      <c r="E86">
        <v>0</v>
      </c>
      <c r="F86">
        <v>0</v>
      </c>
      <c r="G86">
        <f>(Tabella1[[#This Row],[0]]+Tabella1[[#This Row],[1]]+Tabella1[[#This Row],[2]]+Tabella1[[#This Row],[4]])/4</f>
        <v>0.5</v>
      </c>
      <c r="H86">
        <f>H85+Tabella1[[#This Row],[ANDROID]]</f>
        <v>12230.5</v>
      </c>
      <c r="I86">
        <f>(Tabella1[[#This Row],[N_INFECTED_ANDROID]]/$M$22)*100</f>
        <v>50.158918941087215</v>
      </c>
      <c r="J86">
        <f>J85+Tabella1[[#This Row],[IOS]]</f>
        <v>1463</v>
      </c>
      <c r="K86">
        <f>(Tabella1[[#This Row],[N_INFECTED_IOS]]/$L$14)*100</f>
        <v>32.360097323600975</v>
      </c>
      <c r="N86">
        <v>69</v>
      </c>
      <c r="O86">
        <v>70</v>
      </c>
      <c r="P86">
        <v>60</v>
      </c>
      <c r="Q86">
        <v>15</v>
      </c>
      <c r="R86">
        <v>79</v>
      </c>
      <c r="S86">
        <f>(Tabella2[[#This Row],[0]]+Tabella2[[#This Row],[1]]+Tabella2[[#This Row],[2]]+Tabella2[[#This Row],[4]])/4</f>
        <v>69.5</v>
      </c>
      <c r="V86" s="1"/>
      <c r="W86" s="1"/>
      <c r="X86" s="1"/>
      <c r="Y86" s="1"/>
      <c r="Z86" s="1"/>
      <c r="AA86" s="1"/>
      <c r="AB86" s="1"/>
      <c r="AC86" s="1"/>
    </row>
    <row r="87" spans="2:30" x14ac:dyDescent="0.3">
      <c r="B87" s="2">
        <v>0</v>
      </c>
      <c r="C87">
        <v>1</v>
      </c>
      <c r="D87">
        <v>0</v>
      </c>
      <c r="E87">
        <v>3</v>
      </c>
      <c r="F87">
        <v>0</v>
      </c>
      <c r="G87">
        <f>(Tabella1[[#This Row],[0]]+Tabella1[[#This Row],[1]]+Tabella1[[#This Row],[2]]+Tabella1[[#This Row],[4]])/4</f>
        <v>0.25</v>
      </c>
      <c r="H87">
        <f>H86+Tabella1[[#This Row],[ANDROID]]</f>
        <v>12230.75</v>
      </c>
      <c r="I87">
        <f>(Tabella1[[#This Row],[N_INFECTED_ANDROID]]/$M$22)*100</f>
        <v>50.159944224578098</v>
      </c>
      <c r="J87">
        <f>J86+Tabella1[[#This Row],[IOS]]</f>
        <v>1466</v>
      </c>
      <c r="K87">
        <f>(Tabella1[[#This Row],[N_INFECTED_IOS]]/$L$14)*100</f>
        <v>32.42645432426454</v>
      </c>
      <c r="N87">
        <v>70</v>
      </c>
      <c r="O87">
        <v>62</v>
      </c>
      <c r="P87">
        <v>80</v>
      </c>
      <c r="Q87">
        <v>21</v>
      </c>
      <c r="R87">
        <v>81</v>
      </c>
      <c r="S87">
        <f>(Tabella2[[#This Row],[0]]+Tabella2[[#This Row],[1]]+Tabella2[[#This Row],[2]]+Tabella2[[#This Row],[4]])/4</f>
        <v>73.25</v>
      </c>
      <c r="V87" s="1"/>
      <c r="W87" s="1"/>
      <c r="X87" s="1"/>
      <c r="Y87" s="1"/>
      <c r="Z87" s="1"/>
      <c r="AA87" s="1"/>
      <c r="AB87" s="1"/>
      <c r="AC87" s="1"/>
    </row>
    <row r="88" spans="2:30" x14ac:dyDescent="0.3">
      <c r="B88" s="2">
        <v>1</v>
      </c>
      <c r="C88">
        <v>1</v>
      </c>
      <c r="D88">
        <v>1</v>
      </c>
      <c r="E88">
        <v>2</v>
      </c>
      <c r="F88">
        <v>0</v>
      </c>
      <c r="G88">
        <f>(Tabella1[[#This Row],[0]]+Tabella1[[#This Row],[1]]+Tabella1[[#This Row],[2]]+Tabella1[[#This Row],[4]])/4</f>
        <v>0.75</v>
      </c>
      <c r="H88">
        <f>H87+Tabella1[[#This Row],[ANDROID]]</f>
        <v>12231.5</v>
      </c>
      <c r="I88">
        <f>(Tabella1[[#This Row],[N_INFECTED_ANDROID]]/$M$22)*100</f>
        <v>50.163020075050746</v>
      </c>
      <c r="J88">
        <f>J87+Tabella1[[#This Row],[IOS]]</f>
        <v>1468</v>
      </c>
      <c r="K88">
        <f>(Tabella1[[#This Row],[N_INFECTED_IOS]]/$L$14)*100</f>
        <v>32.470692324706924</v>
      </c>
      <c r="N88">
        <v>70</v>
      </c>
      <c r="O88">
        <v>59</v>
      </c>
      <c r="P88">
        <v>69</v>
      </c>
      <c r="Q88">
        <v>12</v>
      </c>
      <c r="R88">
        <v>56</v>
      </c>
      <c r="S88">
        <f>(Tabella2[[#This Row],[0]]+Tabella2[[#This Row],[1]]+Tabella2[[#This Row],[2]]+Tabella2[[#This Row],[4]])/4</f>
        <v>63.5</v>
      </c>
      <c r="V88" s="1"/>
      <c r="W88" s="1"/>
      <c r="X88" s="1"/>
      <c r="Y88" s="1"/>
      <c r="Z88" s="1"/>
      <c r="AA88" s="1"/>
      <c r="AB88" s="1"/>
      <c r="AC88" s="1"/>
    </row>
    <row r="89" spans="2:30" x14ac:dyDescent="0.3">
      <c r="B89" s="2">
        <v>1</v>
      </c>
      <c r="C89">
        <v>3</v>
      </c>
      <c r="D89">
        <v>0</v>
      </c>
      <c r="E89">
        <v>1</v>
      </c>
      <c r="F89">
        <v>0</v>
      </c>
      <c r="G89">
        <f>(Tabella1[[#This Row],[0]]+Tabella1[[#This Row],[1]]+Tabella1[[#This Row],[2]]+Tabella1[[#This Row],[4]])/4</f>
        <v>1</v>
      </c>
      <c r="H89">
        <f>H88+Tabella1[[#This Row],[ANDROID]]</f>
        <v>12232.5</v>
      </c>
      <c r="I89">
        <f>(Tabella1[[#This Row],[N_INFECTED_ANDROID]]/$M$22)*100</f>
        <v>50.16712120901429</v>
      </c>
      <c r="J89">
        <f>J88+Tabella1[[#This Row],[IOS]]</f>
        <v>1469</v>
      </c>
      <c r="K89">
        <f>(Tabella1[[#This Row],[N_INFECTED_IOS]]/$L$14)*100</f>
        <v>32.492811324928113</v>
      </c>
      <c r="N89">
        <v>57</v>
      </c>
      <c r="O89">
        <v>52</v>
      </c>
      <c r="P89">
        <v>68</v>
      </c>
      <c r="Q89">
        <v>10</v>
      </c>
      <c r="R89">
        <v>58</v>
      </c>
      <c r="S89">
        <f>(Tabella2[[#This Row],[0]]+Tabella2[[#This Row],[1]]+Tabella2[[#This Row],[2]]+Tabella2[[#This Row],[4]])/4</f>
        <v>58.75</v>
      </c>
      <c r="W89" s="1"/>
      <c r="X89" s="1"/>
      <c r="Y89" s="1"/>
      <c r="Z89" s="1"/>
      <c r="AA89" s="1"/>
      <c r="AB89" s="1"/>
      <c r="AC89" s="1"/>
      <c r="AD89" s="1"/>
    </row>
    <row r="90" spans="2:30" x14ac:dyDescent="0.3">
      <c r="B90" s="2">
        <v>0</v>
      </c>
      <c r="C90">
        <v>2</v>
      </c>
      <c r="D90">
        <v>0</v>
      </c>
      <c r="E90">
        <v>0</v>
      </c>
      <c r="F90">
        <v>0</v>
      </c>
      <c r="G90">
        <f>(Tabella1[[#This Row],[0]]+Tabella1[[#This Row],[1]]+Tabella1[[#This Row],[2]]+Tabella1[[#This Row],[4]])/4</f>
        <v>0.5</v>
      </c>
      <c r="H90">
        <f>H89+Tabella1[[#This Row],[ANDROID]]</f>
        <v>12233</v>
      </c>
      <c r="I90">
        <f>(Tabella1[[#This Row],[N_INFECTED_ANDROID]]/$M$22)*100</f>
        <v>50.169171775996055</v>
      </c>
      <c r="J90">
        <f>J89+Tabella1[[#This Row],[IOS]]</f>
        <v>1469</v>
      </c>
      <c r="K90">
        <f>(Tabella1[[#This Row],[N_INFECTED_IOS]]/$L$14)*100</f>
        <v>32.492811324928113</v>
      </c>
      <c r="N90">
        <v>61</v>
      </c>
      <c r="O90">
        <v>65</v>
      </c>
      <c r="P90">
        <v>63</v>
      </c>
      <c r="Q90">
        <v>5</v>
      </c>
      <c r="R90">
        <v>49</v>
      </c>
      <c r="S90">
        <f>(Tabella2[[#This Row],[0]]+Tabella2[[#This Row],[1]]+Tabella2[[#This Row],[2]]+Tabella2[[#This Row],[4]])/4</f>
        <v>59.5</v>
      </c>
      <c r="W90" s="1"/>
      <c r="X90" s="1"/>
      <c r="Y90" s="1"/>
      <c r="Z90" s="1"/>
      <c r="AA90" s="1"/>
      <c r="AB90" s="1"/>
      <c r="AC90" s="1"/>
      <c r="AD90" s="1"/>
    </row>
    <row r="91" spans="2:30" x14ac:dyDescent="0.3">
      <c r="B91" s="2">
        <v>0</v>
      </c>
      <c r="C91">
        <v>0</v>
      </c>
      <c r="D91">
        <v>0</v>
      </c>
      <c r="E91">
        <v>1</v>
      </c>
      <c r="F91">
        <v>0</v>
      </c>
      <c r="G91">
        <f>(Tabella1[[#This Row],[0]]+Tabella1[[#This Row],[1]]+Tabella1[[#This Row],[2]]+Tabella1[[#This Row],[4]])/4</f>
        <v>0</v>
      </c>
      <c r="H91">
        <f>H90+Tabella1[[#This Row],[ANDROID]]</f>
        <v>12233</v>
      </c>
      <c r="I91">
        <f>(Tabella1[[#This Row],[N_INFECTED_ANDROID]]/$M$22)*100</f>
        <v>50.169171775996055</v>
      </c>
      <c r="J91">
        <f>J90+Tabella1[[#This Row],[IOS]]</f>
        <v>1470</v>
      </c>
      <c r="K91">
        <f>(Tabella1[[#This Row],[N_INFECTED_IOS]]/$L$14)*100</f>
        <v>32.514930325149308</v>
      </c>
      <c r="N91">
        <v>57</v>
      </c>
      <c r="O91">
        <v>58</v>
      </c>
      <c r="P91">
        <v>65</v>
      </c>
      <c r="Q91">
        <v>6</v>
      </c>
      <c r="R91">
        <v>65</v>
      </c>
      <c r="S91">
        <f>(Tabella2[[#This Row],[0]]+Tabella2[[#This Row],[1]]+Tabella2[[#This Row],[2]]+Tabella2[[#This Row],[4]])/4</f>
        <v>61.25</v>
      </c>
      <c r="W91" s="1"/>
      <c r="X91" s="1"/>
      <c r="Y91" s="1"/>
      <c r="Z91" s="1"/>
      <c r="AA91" s="1"/>
      <c r="AB91" s="1"/>
      <c r="AC91" s="1"/>
      <c r="AD91" s="1"/>
    </row>
    <row r="92" spans="2:30" x14ac:dyDescent="0.3">
      <c r="B92" s="2">
        <v>1</v>
      </c>
      <c r="C92">
        <v>1</v>
      </c>
      <c r="D92">
        <v>0</v>
      </c>
      <c r="E92">
        <v>3</v>
      </c>
      <c r="F92">
        <v>1</v>
      </c>
      <c r="G92">
        <f>(Tabella1[[#This Row],[0]]+Tabella1[[#This Row],[1]]+Tabella1[[#This Row],[2]]+Tabella1[[#This Row],[4]])/4</f>
        <v>0.75</v>
      </c>
      <c r="H92">
        <f>H91+Tabella1[[#This Row],[ANDROID]]</f>
        <v>12233.75</v>
      </c>
      <c r="I92">
        <f>(Tabella1[[#This Row],[N_INFECTED_ANDROID]]/$M$22)*100</f>
        <v>50.17224762646871</v>
      </c>
      <c r="J92">
        <f>J91+Tabella1[[#This Row],[IOS]]</f>
        <v>1473</v>
      </c>
      <c r="K92">
        <f>(Tabella1[[#This Row],[N_INFECTED_IOS]]/$L$14)*100</f>
        <v>32.581287325812873</v>
      </c>
      <c r="N92">
        <v>53</v>
      </c>
      <c r="O92">
        <v>38</v>
      </c>
      <c r="P92">
        <v>59</v>
      </c>
      <c r="Q92">
        <v>8</v>
      </c>
      <c r="R92">
        <v>45</v>
      </c>
      <c r="S92">
        <f>(Tabella2[[#This Row],[0]]+Tabella2[[#This Row],[1]]+Tabella2[[#This Row],[2]]+Tabella2[[#This Row],[4]])/4</f>
        <v>48.75</v>
      </c>
      <c r="W92" s="1"/>
      <c r="X92" s="1"/>
      <c r="Y92" s="1"/>
      <c r="Z92" s="1"/>
      <c r="AA92" s="1"/>
      <c r="AB92" s="1"/>
      <c r="AC92" s="1"/>
      <c r="AD92" s="1"/>
    </row>
    <row r="93" spans="2:30" x14ac:dyDescent="0.3">
      <c r="N93">
        <v>47</v>
      </c>
      <c r="O93">
        <v>49</v>
      </c>
      <c r="P93">
        <v>47</v>
      </c>
      <c r="Q93">
        <v>6</v>
      </c>
      <c r="R93">
        <v>57</v>
      </c>
      <c r="S93">
        <f>(Tabella2[[#This Row],[0]]+Tabella2[[#This Row],[1]]+Tabella2[[#This Row],[2]]+Tabella2[[#This Row],[4]])/4</f>
        <v>50</v>
      </c>
      <c r="W93" s="1"/>
      <c r="X93" s="1"/>
      <c r="Y93" s="1"/>
      <c r="Z93" s="1"/>
      <c r="AA93" s="1"/>
      <c r="AB93" s="1"/>
      <c r="AC93" s="1"/>
      <c r="AD93" s="1"/>
    </row>
    <row r="94" spans="2:30" x14ac:dyDescent="0.3">
      <c r="N94">
        <v>56</v>
      </c>
      <c r="O94">
        <v>62</v>
      </c>
      <c r="P94">
        <v>47</v>
      </c>
      <c r="Q94">
        <v>6</v>
      </c>
      <c r="R94">
        <v>48</v>
      </c>
      <c r="S94">
        <f>(Tabella2[[#This Row],[0]]+Tabella2[[#This Row],[1]]+Tabella2[[#This Row],[2]]+Tabella2[[#This Row],[4]])/4</f>
        <v>53.25</v>
      </c>
      <c r="W94" s="1"/>
      <c r="X94" s="1"/>
      <c r="Y94" s="1"/>
      <c r="Z94" s="1"/>
      <c r="AA94" s="1"/>
      <c r="AB94" s="1"/>
      <c r="AC94" s="1"/>
      <c r="AD94" s="1"/>
    </row>
    <row r="95" spans="2:30" x14ac:dyDescent="0.3">
      <c r="N95">
        <v>52</v>
      </c>
      <c r="O95">
        <v>53</v>
      </c>
      <c r="P95">
        <v>40</v>
      </c>
      <c r="Q95">
        <v>8</v>
      </c>
      <c r="R95">
        <v>64</v>
      </c>
      <c r="S95">
        <f>(Tabella2[[#This Row],[0]]+Tabella2[[#This Row],[1]]+Tabella2[[#This Row],[2]]+Tabella2[[#This Row],[4]])/4</f>
        <v>52.25</v>
      </c>
      <c r="W95" s="1"/>
      <c r="X95" s="1"/>
      <c r="Y95" s="1"/>
      <c r="Z95" s="1"/>
      <c r="AA95" s="1"/>
      <c r="AB95" s="1"/>
      <c r="AC95" s="1"/>
      <c r="AD95" s="1"/>
    </row>
    <row r="96" spans="2:30" x14ac:dyDescent="0.3">
      <c r="N96">
        <v>42</v>
      </c>
      <c r="O96">
        <v>33</v>
      </c>
      <c r="P96">
        <v>35</v>
      </c>
      <c r="Q96">
        <v>13</v>
      </c>
      <c r="R96">
        <v>52</v>
      </c>
      <c r="S96">
        <f>(Tabella2[[#This Row],[0]]+Tabella2[[#This Row],[1]]+Tabella2[[#This Row],[2]]+Tabella2[[#This Row],[4]])/4</f>
        <v>40.5</v>
      </c>
      <c r="W96" s="1"/>
      <c r="X96" s="1"/>
      <c r="Y96" s="1"/>
      <c r="Z96" s="1"/>
      <c r="AA96" s="1"/>
      <c r="AB96" s="1"/>
      <c r="AC96" s="1"/>
      <c r="AD96" s="1"/>
    </row>
    <row r="97" spans="14:30" x14ac:dyDescent="0.3">
      <c r="N97">
        <v>42</v>
      </c>
      <c r="O97">
        <v>41</v>
      </c>
      <c r="P97">
        <v>33</v>
      </c>
      <c r="Q97">
        <v>9</v>
      </c>
      <c r="R97">
        <v>47</v>
      </c>
      <c r="S97">
        <f>(Tabella2[[#This Row],[0]]+Tabella2[[#This Row],[1]]+Tabella2[[#This Row],[2]]+Tabella2[[#This Row],[4]])/4</f>
        <v>40.75</v>
      </c>
      <c r="W97" s="1"/>
      <c r="X97" s="1"/>
      <c r="Y97" s="1"/>
      <c r="Z97" s="1"/>
      <c r="AA97" s="1"/>
      <c r="AB97" s="1"/>
      <c r="AC97" s="1"/>
      <c r="AD97" s="1"/>
    </row>
    <row r="98" spans="14:30" x14ac:dyDescent="0.3">
      <c r="N98">
        <v>34</v>
      </c>
      <c r="O98">
        <v>51</v>
      </c>
      <c r="P98">
        <v>47</v>
      </c>
      <c r="Q98">
        <v>7</v>
      </c>
      <c r="R98">
        <v>34</v>
      </c>
      <c r="S98">
        <f>(Tabella2[[#This Row],[0]]+Tabella2[[#This Row],[1]]+Tabella2[[#This Row],[2]]+Tabella2[[#This Row],[4]])/4</f>
        <v>41.5</v>
      </c>
      <c r="W98" s="1"/>
      <c r="X98" s="1"/>
      <c r="Y98" s="1"/>
      <c r="Z98" s="1"/>
      <c r="AA98" s="1"/>
      <c r="AB98" s="1"/>
      <c r="AC98" s="1"/>
      <c r="AD98" s="1"/>
    </row>
    <row r="99" spans="14:30" x14ac:dyDescent="0.3">
      <c r="N99">
        <v>32</v>
      </c>
      <c r="O99">
        <v>49</v>
      </c>
      <c r="P99">
        <v>36</v>
      </c>
      <c r="Q99">
        <v>4</v>
      </c>
      <c r="R99">
        <v>35</v>
      </c>
      <c r="S99">
        <f>(Tabella2[[#This Row],[0]]+Tabella2[[#This Row],[1]]+Tabella2[[#This Row],[2]]+Tabella2[[#This Row],[4]])/4</f>
        <v>38</v>
      </c>
      <c r="W99" s="1"/>
      <c r="X99" s="1"/>
      <c r="Y99" s="1"/>
      <c r="Z99" s="1"/>
      <c r="AA99" s="1"/>
      <c r="AB99" s="1"/>
      <c r="AC99" s="1"/>
      <c r="AD99" s="1"/>
    </row>
    <row r="100" spans="14:30" x14ac:dyDescent="0.3">
      <c r="N100">
        <v>37</v>
      </c>
      <c r="O100">
        <v>40</v>
      </c>
      <c r="P100">
        <v>40</v>
      </c>
      <c r="Q100">
        <v>7</v>
      </c>
      <c r="R100">
        <v>40</v>
      </c>
      <c r="S100">
        <f>(Tabella2[[#This Row],[0]]+Tabella2[[#This Row],[1]]+Tabella2[[#This Row],[2]]+Tabella2[[#This Row],[4]])/4</f>
        <v>39.25</v>
      </c>
      <c r="W100" s="1"/>
      <c r="X100" s="1"/>
      <c r="Y100" s="1"/>
      <c r="Z100" s="1"/>
      <c r="AA100" s="1"/>
      <c r="AB100" s="1"/>
      <c r="AC100" s="1"/>
      <c r="AD100" s="1"/>
    </row>
    <row r="101" spans="14:30" x14ac:dyDescent="0.3">
      <c r="N101">
        <v>38</v>
      </c>
      <c r="O101">
        <v>38</v>
      </c>
      <c r="P101">
        <v>33</v>
      </c>
      <c r="Q101">
        <v>9</v>
      </c>
      <c r="R101">
        <v>39</v>
      </c>
      <c r="S101">
        <f>(Tabella2[[#This Row],[0]]+Tabella2[[#This Row],[1]]+Tabella2[[#This Row],[2]]+Tabella2[[#This Row],[4]])/4</f>
        <v>37</v>
      </c>
      <c r="W101" s="1"/>
      <c r="X101" s="1"/>
      <c r="Y101" s="1"/>
      <c r="Z101" s="1"/>
      <c r="AA101" s="1"/>
      <c r="AB101" s="1"/>
      <c r="AC101" s="1"/>
      <c r="AD101" s="1"/>
    </row>
    <row r="102" spans="14:30" x14ac:dyDescent="0.3">
      <c r="N102">
        <v>33</v>
      </c>
      <c r="O102">
        <v>34</v>
      </c>
      <c r="P102">
        <v>24</v>
      </c>
      <c r="Q102">
        <v>5</v>
      </c>
      <c r="R102">
        <v>32</v>
      </c>
      <c r="S102">
        <f>(Tabella2[[#This Row],[0]]+Tabella2[[#This Row],[1]]+Tabella2[[#This Row],[2]]+Tabella2[[#This Row],[4]])/4</f>
        <v>30.75</v>
      </c>
      <c r="W102" s="1"/>
      <c r="X102" s="1"/>
      <c r="Y102" s="1"/>
      <c r="Z102" s="1"/>
      <c r="AA102" s="1"/>
      <c r="AB102" s="1"/>
      <c r="AC102" s="1"/>
      <c r="AD102" s="1"/>
    </row>
    <row r="103" spans="14:30" x14ac:dyDescent="0.3">
      <c r="N103">
        <v>41</v>
      </c>
      <c r="O103">
        <v>35</v>
      </c>
      <c r="P103">
        <v>24</v>
      </c>
      <c r="Q103">
        <v>5</v>
      </c>
      <c r="R103">
        <v>27</v>
      </c>
      <c r="S103">
        <f>(Tabella2[[#This Row],[0]]+Tabella2[[#This Row],[1]]+Tabella2[[#This Row],[2]]+Tabella2[[#This Row],[4]])/4</f>
        <v>31.75</v>
      </c>
      <c r="W103" s="1"/>
      <c r="X103" s="1"/>
      <c r="Y103" s="1"/>
      <c r="Z103" s="1"/>
      <c r="AA103" s="1"/>
      <c r="AB103" s="1"/>
      <c r="AC103" s="1"/>
      <c r="AD103" s="1"/>
    </row>
    <row r="104" spans="14:30" x14ac:dyDescent="0.3">
      <c r="N104">
        <v>36</v>
      </c>
      <c r="O104">
        <v>36</v>
      </c>
      <c r="P104">
        <v>30</v>
      </c>
      <c r="Q104">
        <v>9</v>
      </c>
      <c r="R104">
        <v>19</v>
      </c>
      <c r="S104">
        <f>(Tabella2[[#This Row],[0]]+Tabella2[[#This Row],[1]]+Tabella2[[#This Row],[2]]+Tabella2[[#This Row],[4]])/4</f>
        <v>30.25</v>
      </c>
      <c r="W104" s="1"/>
      <c r="X104" s="1"/>
      <c r="Y104" s="1"/>
      <c r="Z104" s="1"/>
      <c r="AA104" s="1"/>
      <c r="AB104" s="1"/>
      <c r="AC104" s="1"/>
      <c r="AD104" s="1"/>
    </row>
    <row r="105" spans="14:30" x14ac:dyDescent="0.3">
      <c r="N105">
        <v>31</v>
      </c>
      <c r="O105">
        <v>33</v>
      </c>
      <c r="P105">
        <v>26</v>
      </c>
      <c r="Q105">
        <v>5</v>
      </c>
      <c r="R105">
        <v>27</v>
      </c>
      <c r="S105">
        <f>(Tabella2[[#This Row],[0]]+Tabella2[[#This Row],[1]]+Tabella2[[#This Row],[2]]+Tabella2[[#This Row],[4]])/4</f>
        <v>29.25</v>
      </c>
      <c r="W105" s="1"/>
      <c r="X105" s="1"/>
      <c r="Y105" s="1"/>
      <c r="Z105" s="1"/>
      <c r="AA105" s="1"/>
      <c r="AB105" s="1"/>
      <c r="AC105" s="1"/>
      <c r="AD105" s="1"/>
    </row>
    <row r="106" spans="14:30" x14ac:dyDescent="0.3">
      <c r="N106">
        <v>21</v>
      </c>
      <c r="O106">
        <v>23</v>
      </c>
      <c r="P106">
        <v>28</v>
      </c>
      <c r="Q106">
        <v>12</v>
      </c>
      <c r="R106">
        <v>24</v>
      </c>
      <c r="S106">
        <f>(Tabella2[[#This Row],[0]]+Tabella2[[#This Row],[1]]+Tabella2[[#This Row],[2]]+Tabella2[[#This Row],[4]])/4</f>
        <v>24</v>
      </c>
      <c r="W106" s="1"/>
      <c r="X106" s="1"/>
      <c r="Y106" s="1"/>
      <c r="Z106" s="1"/>
      <c r="AA106" s="1"/>
      <c r="AB106" s="1"/>
      <c r="AC106" s="1"/>
      <c r="AD106" s="1"/>
    </row>
    <row r="107" spans="14:30" x14ac:dyDescent="0.3">
      <c r="N107">
        <v>32</v>
      </c>
      <c r="O107">
        <v>28</v>
      </c>
      <c r="P107">
        <v>22</v>
      </c>
      <c r="Q107">
        <v>4</v>
      </c>
      <c r="R107">
        <v>24</v>
      </c>
      <c r="S107">
        <f>(Tabella2[[#This Row],[0]]+Tabella2[[#This Row],[1]]+Tabella2[[#This Row],[2]]+Tabella2[[#This Row],[4]])/4</f>
        <v>26.5</v>
      </c>
      <c r="W107" s="1"/>
      <c r="X107" s="1"/>
      <c r="Y107" s="1"/>
      <c r="Z107" s="1"/>
      <c r="AA107" s="1"/>
      <c r="AB107" s="1"/>
      <c r="AC107" s="1"/>
      <c r="AD107" s="1"/>
    </row>
    <row r="108" spans="14:30" x14ac:dyDescent="0.3">
      <c r="N108">
        <v>32</v>
      </c>
      <c r="O108">
        <v>21</v>
      </c>
      <c r="P108">
        <v>18</v>
      </c>
      <c r="Q108">
        <v>2</v>
      </c>
      <c r="R108">
        <v>27</v>
      </c>
      <c r="S108">
        <f>(Tabella2[[#This Row],[0]]+Tabella2[[#This Row],[1]]+Tabella2[[#This Row],[2]]+Tabella2[[#This Row],[4]])/4</f>
        <v>24.5</v>
      </c>
      <c r="W108" s="1"/>
      <c r="X108" s="1"/>
      <c r="Y108" s="1"/>
      <c r="Z108" s="1"/>
      <c r="AA108" s="1"/>
      <c r="AB108" s="1"/>
      <c r="AC108" s="1"/>
      <c r="AD108" s="1"/>
    </row>
    <row r="109" spans="14:30" x14ac:dyDescent="0.3">
      <c r="N109">
        <v>30</v>
      </c>
      <c r="O109">
        <v>18</v>
      </c>
      <c r="P109">
        <v>22</v>
      </c>
      <c r="Q109">
        <v>5</v>
      </c>
      <c r="R109">
        <v>23</v>
      </c>
      <c r="S109">
        <f>(Tabella2[[#This Row],[0]]+Tabella2[[#This Row],[1]]+Tabella2[[#This Row],[2]]+Tabella2[[#This Row],[4]])/4</f>
        <v>23.25</v>
      </c>
      <c r="W109" s="1"/>
      <c r="X109" s="1"/>
      <c r="Y109" s="1"/>
      <c r="Z109" s="1"/>
      <c r="AA109" s="1"/>
      <c r="AB109" s="1"/>
      <c r="AC109" s="1"/>
      <c r="AD109" s="1"/>
    </row>
    <row r="110" spans="14:30" x14ac:dyDescent="0.3">
      <c r="N110">
        <v>18</v>
      </c>
      <c r="O110">
        <v>22</v>
      </c>
      <c r="P110">
        <v>14</v>
      </c>
      <c r="Q110">
        <v>2</v>
      </c>
      <c r="R110">
        <v>25</v>
      </c>
      <c r="S110">
        <f>(Tabella2[[#This Row],[0]]+Tabella2[[#This Row],[1]]+Tabella2[[#This Row],[2]]+Tabella2[[#This Row],[4]])/4</f>
        <v>19.75</v>
      </c>
      <c r="W110" s="1"/>
      <c r="X110" s="1"/>
      <c r="Y110" s="1"/>
      <c r="Z110" s="1"/>
      <c r="AA110" s="1"/>
      <c r="AB110" s="1"/>
      <c r="AC110" s="1"/>
      <c r="AD110" s="1"/>
    </row>
    <row r="111" spans="14:30" x14ac:dyDescent="0.3">
      <c r="N111">
        <v>23</v>
      </c>
      <c r="O111">
        <v>22</v>
      </c>
      <c r="P111">
        <v>18</v>
      </c>
      <c r="Q111">
        <v>7</v>
      </c>
      <c r="R111">
        <v>18</v>
      </c>
      <c r="S111">
        <f>(Tabella2[[#This Row],[0]]+Tabella2[[#This Row],[1]]+Tabella2[[#This Row],[2]]+Tabella2[[#This Row],[4]])/4</f>
        <v>20.25</v>
      </c>
      <c r="W111" s="1"/>
      <c r="X111" s="1"/>
      <c r="Y111" s="1"/>
      <c r="Z111" s="1"/>
      <c r="AA111" s="1"/>
      <c r="AB111" s="1"/>
      <c r="AC111" s="1"/>
      <c r="AD111" s="1"/>
    </row>
    <row r="112" spans="14:30" x14ac:dyDescent="0.3">
      <c r="N112">
        <v>23</v>
      </c>
      <c r="O112">
        <v>26</v>
      </c>
      <c r="P112">
        <v>18</v>
      </c>
      <c r="Q112">
        <v>5</v>
      </c>
      <c r="R112">
        <v>21</v>
      </c>
      <c r="S112">
        <f>(Tabella2[[#This Row],[0]]+Tabella2[[#This Row],[1]]+Tabella2[[#This Row],[2]]+Tabella2[[#This Row],[4]])/4</f>
        <v>22</v>
      </c>
      <c r="W112" s="1"/>
      <c r="X112" s="1"/>
      <c r="Y112" s="1"/>
      <c r="Z112" s="1"/>
      <c r="AA112" s="1"/>
      <c r="AB112" s="1"/>
      <c r="AC112" s="1"/>
      <c r="AD112" s="1"/>
    </row>
    <row r="113" spans="14:30" x14ac:dyDescent="0.3">
      <c r="N113">
        <v>22</v>
      </c>
      <c r="O113">
        <v>32</v>
      </c>
      <c r="P113">
        <v>27</v>
      </c>
      <c r="Q113">
        <v>2</v>
      </c>
      <c r="R113">
        <v>20</v>
      </c>
      <c r="S113">
        <f>(Tabella2[[#This Row],[0]]+Tabella2[[#This Row],[1]]+Tabella2[[#This Row],[2]]+Tabella2[[#This Row],[4]])/4</f>
        <v>25.25</v>
      </c>
      <c r="W113" s="1"/>
      <c r="X113" s="1"/>
      <c r="Y113" s="1"/>
      <c r="Z113" s="1"/>
      <c r="AA113" s="1"/>
      <c r="AB113" s="1"/>
      <c r="AC113" s="1"/>
      <c r="AD113" s="1"/>
    </row>
    <row r="114" spans="14:30" x14ac:dyDescent="0.3">
      <c r="N114">
        <v>17</v>
      </c>
      <c r="O114">
        <v>15</v>
      </c>
      <c r="P114">
        <v>15</v>
      </c>
      <c r="Q114">
        <v>3</v>
      </c>
      <c r="R114">
        <v>20</v>
      </c>
      <c r="S114">
        <f>(Tabella2[[#This Row],[0]]+Tabella2[[#This Row],[1]]+Tabella2[[#This Row],[2]]+Tabella2[[#This Row],[4]])/4</f>
        <v>16.75</v>
      </c>
      <c r="W114" s="1"/>
      <c r="X114" s="1"/>
      <c r="Y114" s="1"/>
      <c r="Z114" s="1"/>
      <c r="AA114" s="1"/>
      <c r="AB114" s="1"/>
      <c r="AC114" s="1"/>
      <c r="AD114" s="1"/>
    </row>
    <row r="115" spans="14:30" x14ac:dyDescent="0.3">
      <c r="N115">
        <v>14</v>
      </c>
      <c r="O115">
        <v>16</v>
      </c>
      <c r="P115">
        <v>21</v>
      </c>
      <c r="Q115">
        <v>4</v>
      </c>
      <c r="R115">
        <v>16</v>
      </c>
      <c r="S115">
        <f>(Tabella2[[#This Row],[0]]+Tabella2[[#This Row],[1]]+Tabella2[[#This Row],[2]]+Tabella2[[#This Row],[4]])/4</f>
        <v>16.75</v>
      </c>
      <c r="W115" s="1"/>
      <c r="X115" s="1"/>
      <c r="Y115" s="1"/>
      <c r="Z115" s="1"/>
      <c r="AA115" s="1"/>
      <c r="AB115" s="1"/>
      <c r="AC115" s="1"/>
      <c r="AD115" s="1"/>
    </row>
    <row r="116" spans="14:30" x14ac:dyDescent="0.3">
      <c r="N116">
        <v>18</v>
      </c>
      <c r="O116">
        <v>11</v>
      </c>
      <c r="P116">
        <v>20</v>
      </c>
      <c r="Q116">
        <v>2</v>
      </c>
      <c r="R116">
        <v>16</v>
      </c>
      <c r="S116">
        <f>(Tabella2[[#This Row],[0]]+Tabella2[[#This Row],[1]]+Tabella2[[#This Row],[2]]+Tabella2[[#This Row],[4]])/4</f>
        <v>16.25</v>
      </c>
      <c r="W116" s="1"/>
      <c r="X116" s="1"/>
      <c r="Y116" s="1"/>
      <c r="Z116" s="1"/>
      <c r="AA116" s="1"/>
      <c r="AB116" s="1"/>
      <c r="AC116" s="1"/>
      <c r="AD116" s="1"/>
    </row>
    <row r="117" spans="14:30" x14ac:dyDescent="0.3">
      <c r="N117">
        <v>14</v>
      </c>
      <c r="O117">
        <v>11</v>
      </c>
      <c r="P117">
        <v>9</v>
      </c>
      <c r="Q117">
        <v>4</v>
      </c>
      <c r="R117">
        <v>19</v>
      </c>
      <c r="S117">
        <f>(Tabella2[[#This Row],[0]]+Tabella2[[#This Row],[1]]+Tabella2[[#This Row],[2]]+Tabella2[[#This Row],[4]])/4</f>
        <v>13.25</v>
      </c>
      <c r="W117" s="1"/>
      <c r="X117" s="1"/>
      <c r="Y117" s="1"/>
      <c r="Z117" s="1"/>
      <c r="AA117" s="1"/>
      <c r="AB117" s="1"/>
      <c r="AC117" s="1"/>
      <c r="AD117" s="1"/>
    </row>
    <row r="118" spans="14:30" x14ac:dyDescent="0.3">
      <c r="N118">
        <v>16</v>
      </c>
      <c r="O118">
        <v>16</v>
      </c>
      <c r="P118">
        <v>12</v>
      </c>
      <c r="Q118">
        <v>2</v>
      </c>
      <c r="R118">
        <v>12</v>
      </c>
      <c r="S118">
        <f>(Tabella2[[#This Row],[0]]+Tabella2[[#This Row],[1]]+Tabella2[[#This Row],[2]]+Tabella2[[#This Row],[4]])/4</f>
        <v>14</v>
      </c>
      <c r="W118" s="1"/>
      <c r="X118" s="1"/>
      <c r="Y118" s="1"/>
      <c r="Z118" s="1"/>
      <c r="AA118" s="1"/>
      <c r="AB118" s="1"/>
      <c r="AC118" s="1"/>
      <c r="AD118" s="1"/>
    </row>
    <row r="119" spans="14:30" x14ac:dyDescent="0.3">
      <c r="N119">
        <v>12</v>
      </c>
      <c r="O119">
        <v>15</v>
      </c>
      <c r="P119">
        <v>13</v>
      </c>
      <c r="Q119">
        <v>0</v>
      </c>
      <c r="R119">
        <v>12</v>
      </c>
      <c r="S119">
        <f>(Tabella2[[#This Row],[0]]+Tabella2[[#This Row],[1]]+Tabella2[[#This Row],[2]]+Tabella2[[#This Row],[4]])/4</f>
        <v>13</v>
      </c>
      <c r="W119" s="1"/>
      <c r="X119" s="1"/>
      <c r="Y119" s="1"/>
      <c r="Z119" s="1"/>
      <c r="AA119" s="1"/>
      <c r="AB119" s="1"/>
      <c r="AC119" s="1"/>
      <c r="AD119" s="1"/>
    </row>
    <row r="120" spans="14:30" x14ac:dyDescent="0.3">
      <c r="N120">
        <v>12</v>
      </c>
      <c r="O120">
        <v>16</v>
      </c>
      <c r="P120">
        <v>10</v>
      </c>
      <c r="Q120">
        <v>1</v>
      </c>
      <c r="R120">
        <v>11</v>
      </c>
      <c r="S120">
        <f>(Tabella2[[#This Row],[0]]+Tabella2[[#This Row],[1]]+Tabella2[[#This Row],[2]]+Tabella2[[#This Row],[4]])/4</f>
        <v>12.25</v>
      </c>
      <c r="W120" s="1"/>
      <c r="X120" s="1"/>
      <c r="Y120" s="1"/>
      <c r="Z120" s="1"/>
      <c r="AA120" s="1"/>
      <c r="AB120" s="1"/>
      <c r="AC120" s="1"/>
      <c r="AD120" s="1"/>
    </row>
    <row r="121" spans="14:30" x14ac:dyDescent="0.3">
      <c r="N121">
        <v>16</v>
      </c>
      <c r="O121">
        <v>8</v>
      </c>
      <c r="P121">
        <v>12</v>
      </c>
      <c r="Q121">
        <v>1</v>
      </c>
      <c r="R121">
        <v>12</v>
      </c>
      <c r="S121">
        <f>(Tabella2[[#This Row],[0]]+Tabella2[[#This Row],[1]]+Tabella2[[#This Row],[2]]+Tabella2[[#This Row],[4]])/4</f>
        <v>12</v>
      </c>
      <c r="W121" s="1"/>
      <c r="X121" s="1"/>
      <c r="Y121" s="1"/>
      <c r="Z121" s="1"/>
      <c r="AA121" s="1"/>
      <c r="AB121" s="1"/>
      <c r="AC121" s="1"/>
      <c r="AD121" s="1"/>
    </row>
    <row r="122" spans="14:30" x14ac:dyDescent="0.3">
      <c r="N122">
        <v>10</v>
      </c>
      <c r="O122">
        <v>8</v>
      </c>
      <c r="P122">
        <v>12</v>
      </c>
      <c r="Q122">
        <v>3</v>
      </c>
      <c r="R122">
        <v>16</v>
      </c>
      <c r="S122">
        <f>(Tabella2[[#This Row],[0]]+Tabella2[[#This Row],[1]]+Tabella2[[#This Row],[2]]+Tabella2[[#This Row],[4]])/4</f>
        <v>11.5</v>
      </c>
      <c r="W122" s="1"/>
      <c r="X122" s="1"/>
      <c r="Y122" s="1"/>
      <c r="Z122" s="1"/>
      <c r="AA122" s="1"/>
      <c r="AB122" s="1"/>
      <c r="AC122" s="1"/>
      <c r="AD122" s="1"/>
    </row>
    <row r="123" spans="14:30" x14ac:dyDescent="0.3">
      <c r="N123">
        <v>11</v>
      </c>
      <c r="O123">
        <v>18</v>
      </c>
      <c r="P123">
        <v>10</v>
      </c>
      <c r="Q123">
        <v>1</v>
      </c>
      <c r="R123">
        <v>16</v>
      </c>
      <c r="S123">
        <f>(Tabella2[[#This Row],[0]]+Tabella2[[#This Row],[1]]+Tabella2[[#This Row],[2]]+Tabella2[[#This Row],[4]])/4</f>
        <v>13.75</v>
      </c>
      <c r="W123" s="1"/>
      <c r="X123" s="1"/>
      <c r="Y123" s="1"/>
      <c r="Z123" s="1"/>
      <c r="AA123" s="1"/>
      <c r="AB123" s="1"/>
      <c r="AC123" s="1"/>
      <c r="AD123" s="1"/>
    </row>
    <row r="124" spans="14:30" x14ac:dyDescent="0.3">
      <c r="N124">
        <v>10</v>
      </c>
      <c r="O124">
        <v>4</v>
      </c>
      <c r="P124">
        <v>12</v>
      </c>
      <c r="Q124">
        <v>2</v>
      </c>
      <c r="R124">
        <v>18</v>
      </c>
      <c r="S124">
        <f>(Tabella2[[#This Row],[0]]+Tabella2[[#This Row],[1]]+Tabella2[[#This Row],[2]]+Tabella2[[#This Row],[4]])/4</f>
        <v>11</v>
      </c>
      <c r="W124" s="1"/>
      <c r="X124" s="1"/>
      <c r="Y124" s="1"/>
      <c r="Z124" s="1"/>
      <c r="AA124" s="1"/>
      <c r="AB124" s="1"/>
      <c r="AC124" s="1"/>
      <c r="AD124" s="1"/>
    </row>
    <row r="125" spans="14:30" x14ac:dyDescent="0.3">
      <c r="N125">
        <v>7</v>
      </c>
      <c r="O125">
        <v>16</v>
      </c>
      <c r="P125">
        <v>9</v>
      </c>
      <c r="Q125">
        <v>4</v>
      </c>
      <c r="R125">
        <v>14</v>
      </c>
      <c r="S125">
        <f>(Tabella2[[#This Row],[0]]+Tabella2[[#This Row],[1]]+Tabella2[[#This Row],[2]]+Tabella2[[#This Row],[4]])/4</f>
        <v>11.5</v>
      </c>
      <c r="W125" s="1"/>
      <c r="X125" s="1"/>
      <c r="Y125" s="1"/>
      <c r="Z125" s="1"/>
      <c r="AA125" s="1"/>
      <c r="AB125" s="1"/>
      <c r="AC125" s="1"/>
      <c r="AD125" s="1"/>
    </row>
    <row r="126" spans="14:30" x14ac:dyDescent="0.3">
      <c r="N126">
        <v>10</v>
      </c>
      <c r="O126">
        <v>12</v>
      </c>
      <c r="P126">
        <v>12</v>
      </c>
      <c r="Q126">
        <v>3</v>
      </c>
      <c r="R126">
        <v>13</v>
      </c>
      <c r="S126">
        <f>(Tabella2[[#This Row],[0]]+Tabella2[[#This Row],[1]]+Tabella2[[#This Row],[2]]+Tabella2[[#This Row],[4]])/4</f>
        <v>11.75</v>
      </c>
      <c r="W126" s="1"/>
      <c r="X126" s="1"/>
      <c r="Y126" s="1"/>
      <c r="Z126" s="1"/>
      <c r="AA126" s="1"/>
      <c r="AB126" s="1"/>
      <c r="AC126" s="1"/>
      <c r="AD126" s="1"/>
    </row>
    <row r="127" spans="14:30" x14ac:dyDescent="0.3">
      <c r="N127">
        <v>10</v>
      </c>
      <c r="O127">
        <v>11</v>
      </c>
      <c r="P127">
        <v>7</v>
      </c>
      <c r="Q127">
        <v>0</v>
      </c>
      <c r="R127">
        <v>9</v>
      </c>
      <c r="S127">
        <f>(Tabella2[[#This Row],[0]]+Tabella2[[#This Row],[1]]+Tabella2[[#This Row],[2]]+Tabella2[[#This Row],[4]])/4</f>
        <v>9.25</v>
      </c>
      <c r="W127" s="1"/>
      <c r="X127" s="1"/>
      <c r="Y127" s="1"/>
      <c r="Z127" s="1"/>
      <c r="AA127" s="1"/>
      <c r="AB127" s="1"/>
      <c r="AC127" s="1"/>
      <c r="AD127" s="1"/>
    </row>
    <row r="128" spans="14:30" x14ac:dyDescent="0.3">
      <c r="N128">
        <v>12</v>
      </c>
      <c r="O128">
        <v>7</v>
      </c>
      <c r="P128">
        <v>14</v>
      </c>
      <c r="Q128">
        <v>0</v>
      </c>
      <c r="R128">
        <v>10</v>
      </c>
      <c r="S128">
        <f>(Tabella2[[#This Row],[0]]+Tabella2[[#This Row],[1]]+Tabella2[[#This Row],[2]]+Tabella2[[#This Row],[4]])/4</f>
        <v>10.75</v>
      </c>
      <c r="W128" s="1"/>
      <c r="X128" s="1"/>
      <c r="Y128" s="1"/>
      <c r="Z128" s="1"/>
      <c r="AA128" s="1"/>
      <c r="AB128" s="1"/>
      <c r="AC128" s="1"/>
      <c r="AD128" s="1"/>
    </row>
    <row r="129" spans="14:30" x14ac:dyDescent="0.3">
      <c r="N129">
        <v>6</v>
      </c>
      <c r="O129">
        <v>5</v>
      </c>
      <c r="P129">
        <v>11</v>
      </c>
      <c r="Q129">
        <v>0</v>
      </c>
      <c r="R129">
        <v>15</v>
      </c>
      <c r="S129">
        <f>(Tabella2[[#This Row],[0]]+Tabella2[[#This Row],[1]]+Tabella2[[#This Row],[2]]+Tabella2[[#This Row],[4]])/4</f>
        <v>9.25</v>
      </c>
      <c r="W129" s="1"/>
      <c r="X129" s="1"/>
      <c r="Y129" s="1"/>
      <c r="Z129" s="1"/>
      <c r="AA129" s="1"/>
      <c r="AB129" s="1"/>
      <c r="AC129" s="1"/>
      <c r="AD129" s="1"/>
    </row>
    <row r="130" spans="14:30" x14ac:dyDescent="0.3">
      <c r="N130">
        <v>11</v>
      </c>
      <c r="O130">
        <v>11</v>
      </c>
      <c r="P130">
        <v>11</v>
      </c>
      <c r="Q130">
        <v>1</v>
      </c>
      <c r="R130">
        <v>4</v>
      </c>
      <c r="S130">
        <f>(Tabella2[[#This Row],[0]]+Tabella2[[#This Row],[1]]+Tabella2[[#This Row],[2]]+Tabella2[[#This Row],[4]])/4</f>
        <v>9.25</v>
      </c>
      <c r="W130" s="1"/>
      <c r="X130" s="1"/>
      <c r="Y130" s="1"/>
      <c r="Z130" s="1"/>
      <c r="AA130" s="1"/>
      <c r="AB130" s="1"/>
      <c r="AC130" s="1"/>
      <c r="AD130" s="1"/>
    </row>
    <row r="131" spans="14:30" x14ac:dyDescent="0.3">
      <c r="N131">
        <v>4</v>
      </c>
      <c r="O131">
        <v>4</v>
      </c>
      <c r="P131">
        <v>10</v>
      </c>
      <c r="Q131">
        <v>2</v>
      </c>
      <c r="R131">
        <v>3</v>
      </c>
      <c r="S131">
        <f>(Tabella2[[#This Row],[0]]+Tabella2[[#This Row],[1]]+Tabella2[[#This Row],[2]]+Tabella2[[#This Row],[4]])/4</f>
        <v>5.25</v>
      </c>
      <c r="W131" s="1"/>
      <c r="X131" s="1"/>
      <c r="Y131" s="1"/>
      <c r="Z131" s="1"/>
      <c r="AA131" s="1"/>
      <c r="AB131" s="1"/>
      <c r="AC131" s="1"/>
      <c r="AD131" s="1"/>
    </row>
    <row r="132" spans="14:30" x14ac:dyDescent="0.3">
      <c r="N132">
        <v>12</v>
      </c>
      <c r="O132">
        <v>4</v>
      </c>
      <c r="P132">
        <v>6</v>
      </c>
      <c r="Q132">
        <v>0</v>
      </c>
      <c r="R132">
        <v>5</v>
      </c>
      <c r="S132">
        <f>(Tabella2[[#This Row],[0]]+Tabella2[[#This Row],[1]]+Tabella2[[#This Row],[2]]+Tabella2[[#This Row],[4]])/4</f>
        <v>6.75</v>
      </c>
      <c r="W132" s="1"/>
      <c r="X132" s="1"/>
      <c r="Y132" s="1"/>
      <c r="Z132" s="1"/>
      <c r="AA132" s="1"/>
      <c r="AB132" s="1"/>
      <c r="AC132" s="1"/>
      <c r="AD132" s="1"/>
    </row>
    <row r="133" spans="14:30" x14ac:dyDescent="0.3">
      <c r="N133">
        <v>6</v>
      </c>
      <c r="O133">
        <v>9</v>
      </c>
      <c r="P133">
        <v>6</v>
      </c>
      <c r="Q133">
        <v>1</v>
      </c>
      <c r="R133">
        <v>9</v>
      </c>
      <c r="S133">
        <f>(Tabella2[[#This Row],[0]]+Tabella2[[#This Row],[1]]+Tabella2[[#This Row],[2]]+Tabella2[[#This Row],[4]])/4</f>
        <v>7.5</v>
      </c>
      <c r="W133" s="1"/>
      <c r="X133" s="1"/>
      <c r="Y133" s="1"/>
      <c r="Z133" s="1"/>
      <c r="AA133" s="1"/>
      <c r="AB133" s="1"/>
      <c r="AC133" s="1"/>
      <c r="AD133" s="1"/>
    </row>
    <row r="134" spans="14:30" x14ac:dyDescent="0.3">
      <c r="N134">
        <v>7</v>
      </c>
      <c r="O134">
        <v>6</v>
      </c>
      <c r="P134">
        <v>11</v>
      </c>
      <c r="Q134">
        <v>0</v>
      </c>
      <c r="R134">
        <v>7</v>
      </c>
      <c r="S134">
        <f>(Tabella2[[#This Row],[0]]+Tabella2[[#This Row],[1]]+Tabella2[[#This Row],[2]]+Tabella2[[#This Row],[4]])/4</f>
        <v>7.75</v>
      </c>
      <c r="W134" s="1"/>
      <c r="X134" s="1"/>
      <c r="Y134" s="1"/>
      <c r="Z134" s="1"/>
      <c r="AA134" s="1"/>
      <c r="AB134" s="1"/>
      <c r="AC134" s="1"/>
      <c r="AD134" s="1"/>
    </row>
    <row r="135" spans="14:30" x14ac:dyDescent="0.3">
      <c r="N135">
        <v>7</v>
      </c>
      <c r="O135">
        <v>9</v>
      </c>
      <c r="P135">
        <v>5</v>
      </c>
      <c r="Q135">
        <v>1</v>
      </c>
      <c r="R135">
        <v>10</v>
      </c>
      <c r="S135">
        <f>(Tabella2[[#This Row],[0]]+Tabella2[[#This Row],[1]]+Tabella2[[#This Row],[2]]+Tabella2[[#This Row],[4]])/4</f>
        <v>7.75</v>
      </c>
      <c r="W135" s="1"/>
      <c r="X135" s="1"/>
      <c r="Y135" s="1"/>
      <c r="Z135" s="1"/>
      <c r="AA135" s="1"/>
      <c r="AB135" s="1"/>
      <c r="AC135" s="1"/>
      <c r="AD135" s="1"/>
    </row>
    <row r="136" spans="14:30" x14ac:dyDescent="0.3">
      <c r="N136">
        <v>6</v>
      </c>
      <c r="O136">
        <v>6</v>
      </c>
      <c r="P136">
        <v>5</v>
      </c>
      <c r="Q136">
        <v>1</v>
      </c>
      <c r="R136">
        <v>8</v>
      </c>
      <c r="S136">
        <f>(Tabella2[[#This Row],[0]]+Tabella2[[#This Row],[1]]+Tabella2[[#This Row],[2]]+Tabella2[[#This Row],[4]])/4</f>
        <v>6.25</v>
      </c>
      <c r="W136" s="1"/>
      <c r="X136" s="1"/>
      <c r="Y136" s="1"/>
      <c r="Z136" s="1"/>
      <c r="AA136" s="1"/>
      <c r="AB136" s="1"/>
      <c r="AC136" s="1"/>
      <c r="AD136" s="1"/>
    </row>
    <row r="137" spans="14:30" x14ac:dyDescent="0.3">
      <c r="N137">
        <v>3</v>
      </c>
      <c r="O137">
        <v>10</v>
      </c>
      <c r="P137">
        <v>8</v>
      </c>
      <c r="Q137">
        <v>0</v>
      </c>
      <c r="R137">
        <v>4</v>
      </c>
      <c r="S137">
        <f>(Tabella2[[#This Row],[0]]+Tabella2[[#This Row],[1]]+Tabella2[[#This Row],[2]]+Tabella2[[#This Row],[4]])/4</f>
        <v>6.25</v>
      </c>
      <c r="W137" s="1"/>
      <c r="X137" s="1"/>
      <c r="Y137" s="1"/>
      <c r="Z137" s="1"/>
      <c r="AA137" s="1"/>
      <c r="AB137" s="1"/>
      <c r="AC137" s="1"/>
      <c r="AD137" s="1"/>
    </row>
    <row r="138" spans="14:30" x14ac:dyDescent="0.3">
      <c r="N138">
        <v>14</v>
      </c>
      <c r="O138">
        <v>5</v>
      </c>
      <c r="P138">
        <v>6</v>
      </c>
      <c r="Q138">
        <v>1</v>
      </c>
      <c r="R138">
        <v>7</v>
      </c>
      <c r="S138">
        <f>(Tabella2[[#This Row],[0]]+Tabella2[[#This Row],[1]]+Tabella2[[#This Row],[2]]+Tabella2[[#This Row],[4]])/4</f>
        <v>8</v>
      </c>
      <c r="W138" s="1"/>
      <c r="X138" s="1"/>
      <c r="Y138" s="1"/>
      <c r="Z138" s="1"/>
      <c r="AA138" s="1"/>
      <c r="AB138" s="1"/>
      <c r="AC138" s="1"/>
      <c r="AD138" s="1"/>
    </row>
    <row r="139" spans="14:30" x14ac:dyDescent="0.3">
      <c r="N139">
        <v>9</v>
      </c>
      <c r="O139">
        <v>6</v>
      </c>
      <c r="P139">
        <v>5</v>
      </c>
      <c r="Q139">
        <v>1</v>
      </c>
      <c r="R139">
        <v>4</v>
      </c>
      <c r="S139">
        <f>(Tabella2[[#This Row],[0]]+Tabella2[[#This Row],[1]]+Tabella2[[#This Row],[2]]+Tabella2[[#This Row],[4]])/4</f>
        <v>6</v>
      </c>
      <c r="W139" s="1"/>
      <c r="X139" s="1"/>
      <c r="Y139" s="1"/>
      <c r="Z139" s="1"/>
      <c r="AA139" s="1"/>
      <c r="AB139" s="1"/>
      <c r="AC139" s="1"/>
      <c r="AD139" s="1"/>
    </row>
    <row r="140" spans="14:30" x14ac:dyDescent="0.3">
      <c r="N140">
        <v>3</v>
      </c>
      <c r="O140">
        <v>4</v>
      </c>
      <c r="P140">
        <v>5</v>
      </c>
      <c r="Q140">
        <v>1</v>
      </c>
      <c r="R140">
        <v>8</v>
      </c>
      <c r="S140">
        <f>(Tabella2[[#This Row],[0]]+Tabella2[[#This Row],[1]]+Tabella2[[#This Row],[2]]+Tabella2[[#This Row],[4]])/4</f>
        <v>5</v>
      </c>
      <c r="W140" s="1"/>
      <c r="X140" s="1"/>
      <c r="Y140" s="1"/>
      <c r="Z140" s="1"/>
      <c r="AA140" s="1"/>
      <c r="AB140" s="1"/>
      <c r="AC140" s="1"/>
      <c r="AD140" s="1"/>
    </row>
    <row r="141" spans="14:30" x14ac:dyDescent="0.3">
      <c r="N141">
        <v>9</v>
      </c>
      <c r="O141">
        <v>8</v>
      </c>
      <c r="P141">
        <v>8</v>
      </c>
      <c r="Q141">
        <v>1</v>
      </c>
      <c r="R141">
        <v>4</v>
      </c>
      <c r="S141">
        <f>(Tabella2[[#This Row],[0]]+Tabella2[[#This Row],[1]]+Tabella2[[#This Row],[2]]+Tabella2[[#This Row],[4]])/4</f>
        <v>7.25</v>
      </c>
      <c r="W141" s="1"/>
      <c r="X141" s="1"/>
      <c r="Y141" s="1"/>
      <c r="Z141" s="1"/>
      <c r="AA141" s="1"/>
      <c r="AB141" s="1"/>
      <c r="AC141" s="1"/>
      <c r="AD141" s="1"/>
    </row>
    <row r="142" spans="14:30" x14ac:dyDescent="0.3">
      <c r="N142">
        <v>7</v>
      </c>
      <c r="O142">
        <v>4</v>
      </c>
      <c r="P142">
        <v>3</v>
      </c>
      <c r="Q142">
        <v>1</v>
      </c>
      <c r="R142">
        <v>6</v>
      </c>
      <c r="S142">
        <f>(Tabella2[[#This Row],[0]]+Tabella2[[#This Row],[1]]+Tabella2[[#This Row],[2]]+Tabella2[[#This Row],[4]])/4</f>
        <v>5</v>
      </c>
      <c r="W142" s="1"/>
      <c r="X142" s="1"/>
      <c r="Y142" s="1"/>
      <c r="Z142" s="1"/>
      <c r="AA142" s="1"/>
      <c r="AB142" s="1"/>
      <c r="AC142" s="1"/>
      <c r="AD142" s="1"/>
    </row>
    <row r="143" spans="14:30" x14ac:dyDescent="0.3">
      <c r="N143">
        <v>6</v>
      </c>
      <c r="O143">
        <v>6</v>
      </c>
      <c r="P143">
        <v>3</v>
      </c>
      <c r="Q143">
        <v>0</v>
      </c>
      <c r="R143">
        <v>6</v>
      </c>
      <c r="S143">
        <f>(Tabella2[[#This Row],[0]]+Tabella2[[#This Row],[1]]+Tabella2[[#This Row],[2]]+Tabella2[[#This Row],[4]])/4</f>
        <v>5.25</v>
      </c>
      <c r="W143" s="1"/>
      <c r="X143" s="1"/>
      <c r="Y143" s="1"/>
      <c r="Z143" s="1"/>
      <c r="AA143" s="1"/>
      <c r="AB143" s="1"/>
      <c r="AC143" s="1"/>
      <c r="AD143" s="1"/>
    </row>
    <row r="144" spans="14:30" x14ac:dyDescent="0.3">
      <c r="N144">
        <v>5</v>
      </c>
      <c r="O144">
        <v>3</v>
      </c>
      <c r="P144">
        <v>3</v>
      </c>
      <c r="Q144">
        <v>0</v>
      </c>
      <c r="R144">
        <v>7</v>
      </c>
      <c r="S144">
        <f>(Tabella2[[#This Row],[0]]+Tabella2[[#This Row],[1]]+Tabella2[[#This Row],[2]]+Tabella2[[#This Row],[4]])/4</f>
        <v>4.5</v>
      </c>
      <c r="W144" s="1"/>
      <c r="X144" s="1"/>
      <c r="Y144" s="1"/>
      <c r="Z144" s="1"/>
      <c r="AA144" s="1"/>
      <c r="AB144" s="1"/>
      <c r="AC144" s="1"/>
      <c r="AD144" s="1"/>
    </row>
    <row r="145" spans="14:30" x14ac:dyDescent="0.3">
      <c r="N145">
        <v>6</v>
      </c>
      <c r="O145">
        <v>4</v>
      </c>
      <c r="P145">
        <v>3</v>
      </c>
      <c r="Q145">
        <v>1</v>
      </c>
      <c r="R145">
        <v>1</v>
      </c>
      <c r="S145">
        <f>(Tabella2[[#This Row],[0]]+Tabella2[[#This Row],[1]]+Tabella2[[#This Row],[2]]+Tabella2[[#This Row],[4]])/4</f>
        <v>3.5</v>
      </c>
      <c r="W145" s="1"/>
      <c r="X145" s="1"/>
      <c r="Y145" s="1"/>
      <c r="Z145" s="1"/>
      <c r="AA145" s="1"/>
      <c r="AB145" s="1"/>
      <c r="AC145" s="1"/>
      <c r="AD145" s="1"/>
    </row>
    <row r="146" spans="14:30" x14ac:dyDescent="0.3">
      <c r="N146">
        <v>3</v>
      </c>
      <c r="O146">
        <v>6</v>
      </c>
      <c r="P146">
        <v>3</v>
      </c>
      <c r="Q146">
        <v>1</v>
      </c>
      <c r="R146">
        <v>2</v>
      </c>
      <c r="S146">
        <f>(Tabella2[[#This Row],[0]]+Tabella2[[#This Row],[1]]+Tabella2[[#This Row],[2]]+Tabella2[[#This Row],[4]])/4</f>
        <v>3.5</v>
      </c>
      <c r="W146" s="1"/>
      <c r="X146" s="1"/>
      <c r="Y146" s="1"/>
      <c r="Z146" s="1"/>
      <c r="AA146" s="1"/>
      <c r="AB146" s="1"/>
      <c r="AC146" s="1"/>
      <c r="AD146" s="1"/>
    </row>
    <row r="147" spans="14:30" x14ac:dyDescent="0.3">
      <c r="N147">
        <v>1</v>
      </c>
      <c r="O147">
        <v>4</v>
      </c>
      <c r="P147">
        <v>4</v>
      </c>
      <c r="Q147">
        <v>0</v>
      </c>
      <c r="R147">
        <v>1</v>
      </c>
      <c r="S147">
        <f>(Tabella2[[#This Row],[0]]+Tabella2[[#This Row],[1]]+Tabella2[[#This Row],[2]]+Tabella2[[#This Row],[4]])/4</f>
        <v>2.5</v>
      </c>
      <c r="W147" s="1"/>
      <c r="X147" s="1"/>
      <c r="Y147" s="1"/>
      <c r="Z147" s="1"/>
      <c r="AA147" s="1"/>
      <c r="AB147" s="1"/>
      <c r="AC147" s="1"/>
      <c r="AD147" s="1"/>
    </row>
    <row r="148" spans="14:30" x14ac:dyDescent="0.3">
      <c r="N148">
        <v>4</v>
      </c>
      <c r="O148">
        <v>1</v>
      </c>
      <c r="P148">
        <v>1</v>
      </c>
      <c r="Q148">
        <v>1</v>
      </c>
      <c r="R148">
        <v>2</v>
      </c>
      <c r="S148">
        <f>(Tabella2[[#This Row],[0]]+Tabella2[[#This Row],[1]]+Tabella2[[#This Row],[2]]+Tabella2[[#This Row],[4]])/4</f>
        <v>2</v>
      </c>
      <c r="W148" s="1"/>
      <c r="X148" s="1"/>
      <c r="Y148" s="1"/>
      <c r="Z148" s="1"/>
      <c r="AA148" s="1"/>
      <c r="AB148" s="1"/>
      <c r="AC148" s="1"/>
      <c r="AD148" s="1"/>
    </row>
    <row r="149" spans="14:30" x14ac:dyDescent="0.3">
      <c r="N149">
        <v>2</v>
      </c>
      <c r="O149">
        <v>3</v>
      </c>
      <c r="P149">
        <v>2</v>
      </c>
      <c r="Q149">
        <v>0</v>
      </c>
      <c r="R149">
        <v>5</v>
      </c>
      <c r="S149">
        <f>(Tabella2[[#This Row],[0]]+Tabella2[[#This Row],[1]]+Tabella2[[#This Row],[2]]+Tabella2[[#This Row],[4]])/4</f>
        <v>3</v>
      </c>
      <c r="W149" s="1"/>
      <c r="X149" s="1"/>
      <c r="Y149" s="1"/>
      <c r="Z149" s="1"/>
      <c r="AA149" s="1"/>
      <c r="AB149" s="1"/>
      <c r="AC149" s="1"/>
      <c r="AD149" s="1"/>
    </row>
    <row r="150" spans="14:30" x14ac:dyDescent="0.3">
      <c r="N150">
        <v>2</v>
      </c>
      <c r="O150">
        <v>3</v>
      </c>
      <c r="P150">
        <v>7</v>
      </c>
      <c r="Q150">
        <v>0</v>
      </c>
      <c r="R150">
        <v>5</v>
      </c>
      <c r="S150">
        <f>(Tabella2[[#This Row],[0]]+Tabella2[[#This Row],[1]]+Tabella2[[#This Row],[2]]+Tabella2[[#This Row],[4]])/4</f>
        <v>4.25</v>
      </c>
      <c r="W150" s="1"/>
      <c r="X150" s="1"/>
      <c r="Y150" s="1"/>
      <c r="Z150" s="1"/>
      <c r="AA150" s="1"/>
      <c r="AB150" s="1"/>
      <c r="AC150" s="1"/>
      <c r="AD150" s="1"/>
    </row>
    <row r="151" spans="14:30" x14ac:dyDescent="0.3">
      <c r="N151">
        <v>0</v>
      </c>
      <c r="O151">
        <v>6</v>
      </c>
      <c r="P151">
        <v>0</v>
      </c>
      <c r="Q151">
        <v>0</v>
      </c>
      <c r="R151">
        <v>3</v>
      </c>
      <c r="S151">
        <f>(Tabella2[[#This Row],[0]]+Tabella2[[#This Row],[1]]+Tabella2[[#This Row],[2]]+Tabella2[[#This Row],[4]])/4</f>
        <v>2.25</v>
      </c>
      <c r="W151" s="1"/>
      <c r="X151" s="1"/>
      <c r="Y151" s="1"/>
      <c r="Z151" s="1"/>
      <c r="AA151" s="1"/>
      <c r="AB151" s="1"/>
      <c r="AC151" s="1"/>
      <c r="AD151" s="1"/>
    </row>
    <row r="152" spans="14:30" x14ac:dyDescent="0.3">
      <c r="N152">
        <v>1</v>
      </c>
      <c r="O152">
        <v>2</v>
      </c>
      <c r="P152">
        <v>4</v>
      </c>
      <c r="Q152">
        <v>0</v>
      </c>
      <c r="R152">
        <v>2</v>
      </c>
      <c r="S152">
        <f>(Tabella2[[#This Row],[0]]+Tabella2[[#This Row],[1]]+Tabella2[[#This Row],[2]]+Tabella2[[#This Row],[4]])/4</f>
        <v>2.25</v>
      </c>
      <c r="W152" s="1"/>
      <c r="X152" s="1"/>
      <c r="Y152" s="1"/>
      <c r="Z152" s="1"/>
      <c r="AA152" s="1"/>
      <c r="AB152" s="1"/>
      <c r="AC152" s="1"/>
      <c r="AD152" s="1"/>
    </row>
    <row r="153" spans="14:30" x14ac:dyDescent="0.3">
      <c r="N153">
        <v>1</v>
      </c>
      <c r="O153">
        <v>3</v>
      </c>
      <c r="P153">
        <v>2</v>
      </c>
      <c r="Q153">
        <v>1</v>
      </c>
      <c r="R153">
        <v>2</v>
      </c>
      <c r="S153">
        <f>(Tabella2[[#This Row],[0]]+Tabella2[[#This Row],[1]]+Tabella2[[#This Row],[2]]+Tabella2[[#This Row],[4]])/4</f>
        <v>2</v>
      </c>
      <c r="W153" s="1"/>
      <c r="X153" s="1"/>
      <c r="Y153" s="1"/>
      <c r="Z153" s="1"/>
      <c r="AA153" s="1"/>
      <c r="AB153" s="1"/>
      <c r="AC153" s="1"/>
      <c r="AD153" s="1"/>
    </row>
    <row r="154" spans="14:30" x14ac:dyDescent="0.3">
      <c r="N154">
        <v>2</v>
      </c>
      <c r="O154">
        <v>2</v>
      </c>
      <c r="P154">
        <v>2</v>
      </c>
      <c r="Q154">
        <v>0</v>
      </c>
      <c r="R154">
        <v>2</v>
      </c>
      <c r="S154">
        <f>(Tabella2[[#This Row],[0]]+Tabella2[[#This Row],[1]]+Tabella2[[#This Row],[2]]+Tabella2[[#This Row],[4]])/4</f>
        <v>2</v>
      </c>
      <c r="W154" s="1"/>
      <c r="X154" s="1"/>
      <c r="Y154" s="1"/>
      <c r="Z154" s="1"/>
      <c r="AA154" s="1"/>
      <c r="AB154" s="1"/>
      <c r="AC154" s="1"/>
      <c r="AD154" s="1"/>
    </row>
    <row r="155" spans="14:30" x14ac:dyDescent="0.3">
      <c r="N155">
        <v>0</v>
      </c>
      <c r="O155">
        <v>3</v>
      </c>
      <c r="P155">
        <v>0</v>
      </c>
      <c r="Q155">
        <v>1</v>
      </c>
      <c r="R155">
        <v>4</v>
      </c>
      <c r="S155">
        <f>(Tabella2[[#This Row],[0]]+Tabella2[[#This Row],[1]]+Tabella2[[#This Row],[2]]+Tabella2[[#This Row],[4]])/4</f>
        <v>1.75</v>
      </c>
      <c r="W155" s="1"/>
      <c r="X155" s="1"/>
      <c r="Y155" s="1"/>
      <c r="Z155" s="1"/>
      <c r="AA155" s="1"/>
      <c r="AB155" s="1"/>
      <c r="AC155" s="1"/>
      <c r="AD155" s="1"/>
    </row>
    <row r="156" spans="14:30" x14ac:dyDescent="0.3">
      <c r="N156">
        <v>3</v>
      </c>
      <c r="O156">
        <v>1</v>
      </c>
      <c r="P156">
        <v>2</v>
      </c>
      <c r="Q156">
        <v>1</v>
      </c>
      <c r="R156">
        <v>3</v>
      </c>
      <c r="S156">
        <f>(Tabella2[[#This Row],[0]]+Tabella2[[#This Row],[1]]+Tabella2[[#This Row],[2]]+Tabella2[[#This Row],[4]])/4</f>
        <v>2.25</v>
      </c>
      <c r="W156" s="1"/>
      <c r="X156" s="1"/>
      <c r="Y156" s="1"/>
      <c r="Z156" s="1"/>
      <c r="AA156" s="1"/>
      <c r="AB156" s="1"/>
      <c r="AC156" s="1"/>
      <c r="AD156" s="1"/>
    </row>
    <row r="157" spans="14:30" x14ac:dyDescent="0.3">
      <c r="N157">
        <v>0</v>
      </c>
      <c r="O157">
        <v>2</v>
      </c>
      <c r="P157">
        <v>2</v>
      </c>
      <c r="Q157">
        <v>0</v>
      </c>
      <c r="R157">
        <v>2</v>
      </c>
      <c r="S157">
        <f>(Tabella2[[#This Row],[0]]+Tabella2[[#This Row],[1]]+Tabella2[[#This Row],[2]]+Tabella2[[#This Row],[4]])/4</f>
        <v>1.5</v>
      </c>
      <c r="W157" s="1"/>
      <c r="X157" s="1"/>
      <c r="Y157" s="1"/>
      <c r="Z157" s="1"/>
      <c r="AA157" s="1"/>
      <c r="AB157" s="1"/>
      <c r="AC157" s="1"/>
      <c r="AD157" s="1"/>
    </row>
    <row r="158" spans="14:30" x14ac:dyDescent="0.3">
      <c r="N158">
        <v>3</v>
      </c>
      <c r="O158">
        <v>2</v>
      </c>
      <c r="P158">
        <v>1</v>
      </c>
      <c r="Q158">
        <v>0</v>
      </c>
      <c r="R158">
        <v>1</v>
      </c>
      <c r="S158">
        <f>(Tabella2[[#This Row],[0]]+Tabella2[[#This Row],[1]]+Tabella2[[#This Row],[2]]+Tabella2[[#This Row],[4]])/4</f>
        <v>1.75</v>
      </c>
      <c r="W158" s="1"/>
      <c r="X158" s="1"/>
      <c r="Y158" s="1"/>
      <c r="Z158" s="1"/>
      <c r="AA158" s="1"/>
      <c r="AB158" s="1"/>
      <c r="AC158" s="1"/>
      <c r="AD158" s="1"/>
    </row>
    <row r="159" spans="14:30" x14ac:dyDescent="0.3">
      <c r="N159">
        <v>2</v>
      </c>
      <c r="O159">
        <v>2</v>
      </c>
      <c r="P159">
        <v>5</v>
      </c>
      <c r="Q159">
        <v>0</v>
      </c>
      <c r="R159">
        <v>1</v>
      </c>
      <c r="S159">
        <f>(Tabella2[[#This Row],[0]]+Tabella2[[#This Row],[1]]+Tabella2[[#This Row],[2]]+Tabella2[[#This Row],[4]])/4</f>
        <v>2.5</v>
      </c>
      <c r="W159" s="1"/>
      <c r="X159" s="1"/>
      <c r="Y159" s="1"/>
      <c r="Z159" s="1"/>
      <c r="AA159" s="1"/>
      <c r="AB159" s="1"/>
      <c r="AC159" s="1"/>
      <c r="AD159" s="1"/>
    </row>
    <row r="160" spans="14:30" x14ac:dyDescent="0.3">
      <c r="W160" s="1"/>
      <c r="X160" s="1"/>
      <c r="Y160" s="1"/>
      <c r="Z160" s="1"/>
      <c r="AA160" s="1"/>
      <c r="AB160" s="1"/>
      <c r="AC160" s="1"/>
      <c r="AD160" s="1"/>
    </row>
    <row r="161" spans="1:30" x14ac:dyDescent="0.3">
      <c r="W161" s="1"/>
      <c r="X161" s="1"/>
      <c r="Y161" s="1"/>
      <c r="Z161" s="1"/>
      <c r="AA161" s="1"/>
      <c r="AB161" s="1"/>
      <c r="AC161" s="1"/>
      <c r="AD161" s="1"/>
    </row>
    <row r="162" spans="1:30" x14ac:dyDescent="0.3">
      <c r="W162" s="1"/>
      <c r="X162" s="1"/>
      <c r="Y162" s="1"/>
      <c r="Z162" s="1"/>
      <c r="AA162" s="1"/>
      <c r="AB162" s="1"/>
      <c r="AC162" s="1"/>
      <c r="AD162" s="1"/>
    </row>
    <row r="163" spans="1:30" x14ac:dyDescent="0.3">
      <c r="A163" t="s">
        <v>6</v>
      </c>
      <c r="W163" s="1"/>
      <c r="X163" s="1"/>
      <c r="Y163" s="1"/>
      <c r="Z163" s="1"/>
      <c r="AA163" s="1"/>
      <c r="AB163" s="1"/>
      <c r="AC163" s="1"/>
      <c r="AD163" s="1"/>
    </row>
    <row r="164" spans="1:30" x14ac:dyDescent="0.3">
      <c r="A164" t="s">
        <v>15</v>
      </c>
      <c r="M164" t="s">
        <v>16</v>
      </c>
      <c r="W164" s="1"/>
      <c r="X164" s="1"/>
      <c r="Y164" s="1"/>
      <c r="Z164" s="1"/>
      <c r="AA164" s="1"/>
      <c r="AB164" s="1"/>
      <c r="AC164" s="1"/>
      <c r="AD164" s="1"/>
    </row>
    <row r="165" spans="1:30" x14ac:dyDescent="0.3">
      <c r="B165" t="s">
        <v>18</v>
      </c>
      <c r="C165" t="s">
        <v>14</v>
      </c>
      <c r="D165" t="s">
        <v>20</v>
      </c>
      <c r="E165" t="s">
        <v>21</v>
      </c>
      <c r="F165" t="s">
        <v>22</v>
      </c>
      <c r="G165" t="s">
        <v>13</v>
      </c>
      <c r="H165" t="s">
        <v>23</v>
      </c>
      <c r="I165" t="s">
        <v>24</v>
      </c>
      <c r="J165" t="s">
        <v>25</v>
      </c>
      <c r="K165" t="s">
        <v>26</v>
      </c>
      <c r="N165" t="s">
        <v>18</v>
      </c>
      <c r="O165" t="s">
        <v>14</v>
      </c>
      <c r="P165" t="s">
        <v>20</v>
      </c>
      <c r="Q165" t="s">
        <v>21</v>
      </c>
      <c r="R165" t="s">
        <v>22</v>
      </c>
      <c r="S165" t="s">
        <v>17</v>
      </c>
      <c r="W165" s="1"/>
      <c r="X165" s="1"/>
      <c r="Y165" s="1"/>
      <c r="Z165" s="1"/>
      <c r="AA165" s="1"/>
      <c r="AB165" s="1"/>
      <c r="AC165" s="1"/>
      <c r="AD165" s="1"/>
    </row>
    <row r="166" spans="1:30" x14ac:dyDescent="0.3">
      <c r="B166">
        <v>2</v>
      </c>
      <c r="C166">
        <v>1</v>
      </c>
      <c r="D166">
        <v>2</v>
      </c>
      <c r="E166">
        <v>4</v>
      </c>
      <c r="F166">
        <v>2</v>
      </c>
      <c r="G166">
        <f>(Tabella3[[#This Row],[0]]+Tabella3[[#This Row],[2]]+Tabella3[[#This Row],[3]]+Tabella3[[#This Row],[4]])/4</f>
        <v>2.5</v>
      </c>
      <c r="H166">
        <v>2.5</v>
      </c>
      <c r="I166">
        <v>1</v>
      </c>
      <c r="J166">
        <f>(Tabella3[[#This Row],[N_INFECTED_ANDROID]]/$I$22)*100</f>
        <v>1.0258619805291396E-2</v>
      </c>
      <c r="K166">
        <f>(Tabella3[[#This Row],[N_INFECTED_IOS]]/$L$9)*100</f>
        <v>2.4378352023403216E-2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W166" s="1"/>
      <c r="X166" s="1"/>
      <c r="Y166" s="1"/>
      <c r="Z166" s="1"/>
      <c r="AA166" s="1"/>
      <c r="AB166" s="1"/>
      <c r="AC166" s="1"/>
      <c r="AD166" s="1"/>
    </row>
    <row r="167" spans="1:30" x14ac:dyDescent="0.3">
      <c r="B167">
        <v>7</v>
      </c>
      <c r="C167">
        <v>0</v>
      </c>
      <c r="D167">
        <v>3</v>
      </c>
      <c r="E167">
        <v>11</v>
      </c>
      <c r="F167">
        <v>2</v>
      </c>
      <c r="G167">
        <f>(Tabella3[[#This Row],[0]]+Tabella3[[#This Row],[2]]+Tabella3[[#This Row],[3]]+Tabella3[[#This Row],[4]])/4</f>
        <v>5.75</v>
      </c>
      <c r="H167">
        <f>(Tabella3[[#This Row],[ANDROID]]+H166)</f>
        <v>8.25</v>
      </c>
      <c r="I167">
        <f>(Tabella3[[#This Row],[IOS]]+I166)</f>
        <v>1</v>
      </c>
      <c r="J167">
        <f>(Tabella3[[#This Row],[N_INFECTED_ANDROID]]/$I$22)*100</f>
        <v>3.3853445357461605E-2</v>
      </c>
      <c r="K167">
        <f>(Tabella3[[#This Row],[N_INFECTED_IOS]]/$L$9)*100</f>
        <v>2.4378352023403216E-2</v>
      </c>
      <c r="W167" s="1"/>
      <c r="X167" s="1"/>
      <c r="Y167" s="1"/>
      <c r="Z167" s="1"/>
      <c r="AA167" s="1"/>
      <c r="AB167" s="1"/>
      <c r="AC167" s="1"/>
      <c r="AD167" s="1"/>
    </row>
    <row r="168" spans="1:30" x14ac:dyDescent="0.3">
      <c r="B168">
        <v>20</v>
      </c>
      <c r="C168">
        <v>1</v>
      </c>
      <c r="D168">
        <v>1</v>
      </c>
      <c r="E168">
        <v>43</v>
      </c>
      <c r="F168">
        <v>14</v>
      </c>
      <c r="G168">
        <f>(Tabella3[[#This Row],[0]]+Tabella3[[#This Row],[2]]+Tabella3[[#This Row],[3]]+Tabella3[[#This Row],[4]])/4</f>
        <v>19.5</v>
      </c>
      <c r="H168">
        <f>(Tabella3[[#This Row],[ANDROID]]+H167)</f>
        <v>27.75</v>
      </c>
      <c r="I168">
        <f>(Tabella3[[#This Row],[IOS]]+I167)</f>
        <v>2</v>
      </c>
      <c r="J168">
        <f>(Tabella3[[#This Row],[N_INFECTED_ANDROID]]/$I$22)*100</f>
        <v>0.11387067983873449</v>
      </c>
      <c r="K168">
        <f>(Tabella3[[#This Row],[N_INFECTED_IOS]]/$L$9)*100</f>
        <v>4.8756704046806432E-2</v>
      </c>
      <c r="W168" s="1"/>
      <c r="X168" s="1"/>
      <c r="Y168" s="1"/>
      <c r="Z168" s="1"/>
      <c r="AA168" s="1"/>
      <c r="AB168" s="1"/>
      <c r="AC168" s="1"/>
      <c r="AD168" s="1"/>
    </row>
    <row r="169" spans="1:30" x14ac:dyDescent="0.3">
      <c r="B169">
        <v>32</v>
      </c>
      <c r="C169">
        <v>1</v>
      </c>
      <c r="D169">
        <v>4</v>
      </c>
      <c r="E169">
        <v>116</v>
      </c>
      <c r="F169">
        <v>29</v>
      </c>
      <c r="G169">
        <f>(Tabella3[[#This Row],[0]]+Tabella3[[#This Row],[2]]+Tabella3[[#This Row],[3]]+Tabella3[[#This Row],[4]])/4</f>
        <v>45.25</v>
      </c>
      <c r="H169">
        <f>(Tabella3[[#This Row],[ANDROID]]+H168)</f>
        <v>73</v>
      </c>
      <c r="I169">
        <f>(Tabella3[[#This Row],[IOS]]+I168)</f>
        <v>3</v>
      </c>
      <c r="J169">
        <f>(Tabella3[[#This Row],[N_INFECTED_ANDROID]]/$I$22)*100</f>
        <v>0.29955169831450879</v>
      </c>
      <c r="K169">
        <f>(Tabella3[[#This Row],[N_INFECTED_IOS]]/$L$9)*100</f>
        <v>7.3135056070209661E-2</v>
      </c>
      <c r="W169" s="1"/>
      <c r="X169" s="1"/>
      <c r="Y169" s="1"/>
      <c r="Z169" s="1"/>
      <c r="AA169" s="1"/>
      <c r="AB169" s="1"/>
      <c r="AC169" s="1"/>
      <c r="AD169" s="1"/>
    </row>
    <row r="170" spans="1:30" x14ac:dyDescent="0.3">
      <c r="B170">
        <v>64</v>
      </c>
      <c r="C170">
        <v>1</v>
      </c>
      <c r="D170">
        <v>10</v>
      </c>
      <c r="E170">
        <v>89</v>
      </c>
      <c r="F170">
        <v>32</v>
      </c>
      <c r="G170">
        <f>(Tabella3[[#This Row],[0]]+Tabella3[[#This Row],[2]]+Tabella3[[#This Row],[3]]+Tabella3[[#This Row],[4]])/4</f>
        <v>48.75</v>
      </c>
      <c r="H170">
        <f>(Tabella3[[#This Row],[ANDROID]]+H169)</f>
        <v>121.75</v>
      </c>
      <c r="I170">
        <f>(Tabella3[[#This Row],[IOS]]+I169)</f>
        <v>4</v>
      </c>
      <c r="J170">
        <f>(Tabella3[[#This Row],[N_INFECTED_ANDROID]]/$I$22)*100</f>
        <v>0.49959478451769102</v>
      </c>
      <c r="K170">
        <f>(Tabella3[[#This Row],[N_INFECTED_IOS]]/$L$9)*100</f>
        <v>9.7513408093612863E-2</v>
      </c>
      <c r="W170" s="1"/>
      <c r="X170" s="1"/>
      <c r="Y170" s="1"/>
      <c r="Z170" s="1"/>
      <c r="AA170" s="1"/>
      <c r="AB170" s="1"/>
      <c r="AC170" s="1"/>
      <c r="AD170" s="1"/>
    </row>
    <row r="171" spans="1:30" x14ac:dyDescent="0.3">
      <c r="B171">
        <v>93</v>
      </c>
      <c r="C171">
        <v>0</v>
      </c>
      <c r="D171">
        <v>29</v>
      </c>
      <c r="E171">
        <v>81</v>
      </c>
      <c r="F171">
        <v>54</v>
      </c>
      <c r="G171">
        <f>(Tabella3[[#This Row],[0]]+Tabella3[[#This Row],[2]]+Tabella3[[#This Row],[3]]+Tabella3[[#This Row],[4]])/4</f>
        <v>64.25</v>
      </c>
      <c r="H171">
        <f>(Tabella3[[#This Row],[ANDROID]]+H170)</f>
        <v>186</v>
      </c>
      <c r="I171">
        <f>(Tabella3[[#This Row],[IOS]]+I170)</f>
        <v>4</v>
      </c>
      <c r="J171">
        <f>(Tabella3[[#This Row],[N_INFECTED_ANDROID]]/$I$22)*100</f>
        <v>0.76324131351367985</v>
      </c>
      <c r="K171">
        <f>(Tabella3[[#This Row],[N_INFECTED_IOS]]/$L$9)*100</f>
        <v>9.7513408093612863E-2</v>
      </c>
      <c r="W171" s="1"/>
      <c r="X171" s="1"/>
      <c r="Y171" s="1"/>
      <c r="Z171" s="1"/>
      <c r="AA171" s="1"/>
      <c r="AB171" s="1"/>
      <c r="AC171" s="1"/>
      <c r="AD171" s="1"/>
    </row>
    <row r="172" spans="1:30" x14ac:dyDescent="0.3">
      <c r="B172">
        <v>135</v>
      </c>
      <c r="C172">
        <v>1</v>
      </c>
      <c r="D172">
        <v>81</v>
      </c>
      <c r="E172">
        <v>102</v>
      </c>
      <c r="F172">
        <v>79</v>
      </c>
      <c r="G172">
        <f>(Tabella3[[#This Row],[0]]+Tabella3[[#This Row],[2]]+Tabella3[[#This Row],[3]]+Tabella3[[#This Row],[4]])/4</f>
        <v>99.25</v>
      </c>
      <c r="H172">
        <f>(Tabella3[[#This Row],[ANDROID]]+H171)</f>
        <v>285.25</v>
      </c>
      <c r="I172">
        <f>(Tabella3[[#This Row],[IOS]]+I171)</f>
        <v>5</v>
      </c>
      <c r="J172">
        <f>(Tabella3[[#This Row],[N_INFECTED_ANDROID]]/$I$22)*100</f>
        <v>1.1705085197837484</v>
      </c>
      <c r="K172">
        <f>(Tabella3[[#This Row],[N_INFECTED_IOS]]/$L$9)*100</f>
        <v>0.12189176011701609</v>
      </c>
      <c r="W172" s="1"/>
      <c r="X172" s="1"/>
      <c r="Y172" s="1"/>
      <c r="Z172" s="1"/>
      <c r="AA172" s="1"/>
      <c r="AB172" s="1"/>
      <c r="AC172" s="1"/>
      <c r="AD172" s="1"/>
    </row>
    <row r="173" spans="1:30" x14ac:dyDescent="0.3">
      <c r="B173">
        <v>167</v>
      </c>
      <c r="C173">
        <v>1</v>
      </c>
      <c r="D173">
        <v>117</v>
      </c>
      <c r="E173">
        <v>135</v>
      </c>
      <c r="F173">
        <v>99</v>
      </c>
      <c r="G173">
        <f>(Tabella3[[#This Row],[0]]+Tabella3[[#This Row],[2]]+Tabella3[[#This Row],[3]]+Tabella3[[#This Row],[4]])/4</f>
        <v>129.5</v>
      </c>
      <c r="H173">
        <f>(Tabella3[[#This Row],[ANDROID]]+H172)</f>
        <v>414.75</v>
      </c>
      <c r="I173">
        <f>(Tabella3[[#This Row],[IOS]]+I172)</f>
        <v>6</v>
      </c>
      <c r="J173">
        <f>(Tabella3[[#This Row],[N_INFECTED_ANDROID]]/$I$22)*100</f>
        <v>1.7019050256978425</v>
      </c>
      <c r="K173">
        <f>(Tabella3[[#This Row],[N_INFECTED_IOS]]/$L$9)*100</f>
        <v>0.14627011214041932</v>
      </c>
      <c r="W173" s="1"/>
      <c r="X173" s="1"/>
      <c r="Y173" s="1"/>
      <c r="Z173" s="1"/>
      <c r="AA173" s="1"/>
      <c r="AB173" s="1"/>
      <c r="AC173" s="1"/>
      <c r="AD173" s="1"/>
    </row>
    <row r="174" spans="1:30" x14ac:dyDescent="0.3">
      <c r="B174">
        <v>194</v>
      </c>
      <c r="C174">
        <v>1</v>
      </c>
      <c r="D174">
        <v>178</v>
      </c>
      <c r="E174">
        <v>225</v>
      </c>
      <c r="F174">
        <v>68</v>
      </c>
      <c r="G174">
        <f>(Tabella3[[#This Row],[0]]+Tabella3[[#This Row],[2]]+Tabella3[[#This Row],[3]]+Tabella3[[#This Row],[4]])/4</f>
        <v>166.25</v>
      </c>
      <c r="H174">
        <f>(Tabella3[[#This Row],[ANDROID]]+H173)</f>
        <v>581</v>
      </c>
      <c r="I174">
        <f>(Tabella3[[#This Row],[IOS]]+I173)</f>
        <v>7</v>
      </c>
      <c r="J174">
        <f>(Tabella3[[#This Row],[N_INFECTED_ANDROID]]/$I$22)*100</f>
        <v>2.3841032427497204</v>
      </c>
      <c r="K174">
        <f>(Tabella3[[#This Row],[N_INFECTED_IOS]]/$L$9)*100</f>
        <v>0.17064846416382254</v>
      </c>
      <c r="W174" s="1"/>
      <c r="X174" s="1"/>
      <c r="Y174" s="1"/>
      <c r="Z174" s="1"/>
      <c r="AA174" s="1"/>
      <c r="AB174" s="1"/>
      <c r="AC174" s="1"/>
      <c r="AD174" s="1"/>
    </row>
    <row r="175" spans="1:30" x14ac:dyDescent="0.3">
      <c r="B175">
        <v>211</v>
      </c>
      <c r="C175">
        <v>2</v>
      </c>
      <c r="D175">
        <v>184</v>
      </c>
      <c r="E175">
        <v>289</v>
      </c>
      <c r="F175">
        <v>75</v>
      </c>
      <c r="G175">
        <f>(Tabella3[[#This Row],[0]]+Tabella3[[#This Row],[2]]+Tabella3[[#This Row],[3]]+Tabella3[[#This Row],[4]])/4</f>
        <v>189.75</v>
      </c>
      <c r="H175">
        <f>(Tabella3[[#This Row],[ANDROID]]+H174)</f>
        <v>770.75</v>
      </c>
      <c r="I175">
        <f>(Tabella3[[#This Row],[IOS]]+I174)</f>
        <v>9</v>
      </c>
      <c r="J175">
        <f>(Tabella3[[#This Row],[N_INFECTED_ANDROID]]/$I$22)*100</f>
        <v>3.1627324859713375</v>
      </c>
      <c r="K175">
        <f>(Tabella3[[#This Row],[N_INFECTED_IOS]]/$L$9)*100</f>
        <v>0.21940516821062897</v>
      </c>
      <c r="W175" s="1"/>
      <c r="X175" s="1"/>
      <c r="Y175" s="1"/>
      <c r="Z175" s="1"/>
      <c r="AA175" s="1"/>
      <c r="AB175" s="1"/>
      <c r="AC175" s="1"/>
      <c r="AD175" s="1"/>
    </row>
    <row r="176" spans="1:30" x14ac:dyDescent="0.3">
      <c r="B176">
        <v>260</v>
      </c>
      <c r="C176">
        <v>1</v>
      </c>
      <c r="D176">
        <v>157</v>
      </c>
      <c r="E176">
        <v>348</v>
      </c>
      <c r="F176">
        <v>58</v>
      </c>
      <c r="G176">
        <f>(Tabella3[[#This Row],[0]]+Tabella3[[#This Row],[2]]+Tabella3[[#This Row],[3]]+Tabella3[[#This Row],[4]])/4</f>
        <v>205.75</v>
      </c>
      <c r="H176">
        <f>(Tabella3[[#This Row],[ANDROID]]+H175)</f>
        <v>976.5</v>
      </c>
      <c r="I176">
        <f>(Tabella3[[#This Row],[IOS]]+I175)</f>
        <v>10</v>
      </c>
      <c r="J176">
        <f>(Tabella3[[#This Row],[N_INFECTED_ANDROID]]/$I$22)*100</f>
        <v>4.00701689594682</v>
      </c>
      <c r="K176">
        <f>(Tabella3[[#This Row],[N_INFECTED_IOS]]/$L$9)*100</f>
        <v>0.24378352023403219</v>
      </c>
      <c r="W176" s="1"/>
      <c r="X176" s="1"/>
      <c r="Y176" s="1"/>
      <c r="Z176" s="1"/>
      <c r="AA176" s="1"/>
      <c r="AB176" s="1"/>
      <c r="AC176" s="1"/>
      <c r="AD176" s="1"/>
    </row>
    <row r="177" spans="2:30" x14ac:dyDescent="0.3">
      <c r="B177">
        <v>253</v>
      </c>
      <c r="C177">
        <v>4</v>
      </c>
      <c r="D177">
        <v>195</v>
      </c>
      <c r="E177">
        <v>373</v>
      </c>
      <c r="F177">
        <v>71</v>
      </c>
      <c r="G177">
        <f>(Tabella3[[#This Row],[0]]+Tabella3[[#This Row],[2]]+Tabella3[[#This Row],[3]]+Tabella3[[#This Row],[4]])/4</f>
        <v>223</v>
      </c>
      <c r="H177">
        <f>(Tabella3[[#This Row],[ANDROID]]+H176)</f>
        <v>1199.5</v>
      </c>
      <c r="I177">
        <f>(Tabella3[[#This Row],[IOS]]+I176)</f>
        <v>14</v>
      </c>
      <c r="J177">
        <f>(Tabella3[[#This Row],[N_INFECTED_ANDROID]]/$I$22)*100</f>
        <v>4.9220857825788116</v>
      </c>
      <c r="K177">
        <f>(Tabella3[[#This Row],[N_INFECTED_IOS]]/$L$9)*100</f>
        <v>0.34129692832764508</v>
      </c>
      <c r="W177" s="1"/>
      <c r="X177" s="1"/>
      <c r="Y177" s="1"/>
      <c r="Z177" s="1"/>
      <c r="AA177" s="1"/>
      <c r="AB177" s="1"/>
      <c r="AC177" s="1"/>
      <c r="AD177" s="1"/>
    </row>
    <row r="178" spans="2:30" x14ac:dyDescent="0.3">
      <c r="B178">
        <v>219</v>
      </c>
      <c r="C178">
        <v>6</v>
      </c>
      <c r="D178">
        <v>188</v>
      </c>
      <c r="E178">
        <v>321</v>
      </c>
      <c r="F178">
        <v>122</v>
      </c>
      <c r="G178">
        <f>(Tabella3[[#This Row],[0]]+Tabella3[[#This Row],[2]]+Tabella3[[#This Row],[3]]+Tabella3[[#This Row],[4]])/4</f>
        <v>212.5</v>
      </c>
      <c r="H178">
        <f>(Tabella3[[#This Row],[ANDROID]]+H177)</f>
        <v>1412</v>
      </c>
      <c r="I178">
        <f>(Tabella3[[#This Row],[IOS]]+I177)</f>
        <v>20</v>
      </c>
      <c r="J178">
        <f>(Tabella3[[#This Row],[N_INFECTED_ANDROID]]/$I$22)*100</f>
        <v>5.7940684660285804</v>
      </c>
      <c r="K178">
        <f>(Tabella3[[#This Row],[N_INFECTED_IOS]]/$L$9)*100</f>
        <v>0.48756704046806437</v>
      </c>
    </row>
    <row r="179" spans="2:30" x14ac:dyDescent="0.3">
      <c r="B179">
        <v>203</v>
      </c>
      <c r="C179">
        <v>5</v>
      </c>
      <c r="D179">
        <v>193</v>
      </c>
      <c r="E179">
        <v>225</v>
      </c>
      <c r="F179">
        <v>243</v>
      </c>
      <c r="G179">
        <f>(Tabella3[[#This Row],[0]]+Tabella3[[#This Row],[2]]+Tabella3[[#This Row],[3]]+Tabella3[[#This Row],[4]])/4</f>
        <v>216</v>
      </c>
      <c r="H179">
        <f>(Tabella3[[#This Row],[ANDROID]]+H178)</f>
        <v>1628</v>
      </c>
      <c r="I179">
        <f>(Tabella3[[#This Row],[IOS]]+I178)</f>
        <v>25</v>
      </c>
      <c r="J179">
        <f>(Tabella3[[#This Row],[N_INFECTED_ANDROID]]/$I$22)*100</f>
        <v>6.6804132172057562</v>
      </c>
      <c r="K179">
        <f>(Tabella3[[#This Row],[N_INFECTED_IOS]]/$L$9)*100</f>
        <v>0.60945880058508051</v>
      </c>
    </row>
    <row r="180" spans="2:30" x14ac:dyDescent="0.3">
      <c r="B180">
        <v>188</v>
      </c>
      <c r="C180">
        <v>6</v>
      </c>
      <c r="D180">
        <v>228</v>
      </c>
      <c r="E180">
        <v>182</v>
      </c>
      <c r="F180">
        <v>344</v>
      </c>
      <c r="G180">
        <f>(Tabella3[[#This Row],[0]]+Tabella3[[#This Row],[2]]+Tabella3[[#This Row],[3]]+Tabella3[[#This Row],[4]])/4</f>
        <v>235.5</v>
      </c>
      <c r="H180">
        <f>(Tabella3[[#This Row],[ANDROID]]+H179)</f>
        <v>1863.5</v>
      </c>
      <c r="I180">
        <f>(Tabella3[[#This Row],[IOS]]+I179)</f>
        <v>31</v>
      </c>
      <c r="J180">
        <f>(Tabella3[[#This Row],[N_INFECTED_ANDROID]]/$I$22)*100</f>
        <v>7.6467752028642062</v>
      </c>
      <c r="K180">
        <f>(Tabella3[[#This Row],[N_INFECTED_IOS]]/$L$9)*100</f>
        <v>0.75572891272549969</v>
      </c>
    </row>
    <row r="181" spans="2:30" x14ac:dyDescent="0.3">
      <c r="B181">
        <v>191</v>
      </c>
      <c r="C181">
        <v>11</v>
      </c>
      <c r="D181">
        <v>278</v>
      </c>
      <c r="E181">
        <v>155</v>
      </c>
      <c r="F181">
        <v>384</v>
      </c>
      <c r="G181">
        <f>(Tabella3[[#This Row],[0]]+Tabella3[[#This Row],[2]]+Tabella3[[#This Row],[3]]+Tabella3[[#This Row],[4]])/4</f>
        <v>252</v>
      </c>
      <c r="H181">
        <f>(Tabella3[[#This Row],[ANDROID]]+H180)</f>
        <v>2115.5</v>
      </c>
      <c r="I181">
        <f>(Tabella3[[#This Row],[IOS]]+I180)</f>
        <v>42</v>
      </c>
      <c r="J181">
        <f>(Tabella3[[#This Row],[N_INFECTED_ANDROID]]/$I$22)*100</f>
        <v>8.6808440792375787</v>
      </c>
      <c r="K181">
        <f>(Tabella3[[#This Row],[N_INFECTED_IOS]]/$L$9)*100</f>
        <v>1.0238907849829351</v>
      </c>
    </row>
    <row r="182" spans="2:30" x14ac:dyDescent="0.3">
      <c r="B182">
        <v>210</v>
      </c>
      <c r="C182">
        <v>8</v>
      </c>
      <c r="D182">
        <v>344</v>
      </c>
      <c r="E182">
        <v>137</v>
      </c>
      <c r="F182">
        <v>319</v>
      </c>
      <c r="G182">
        <f>(Tabella3[[#This Row],[0]]+Tabella3[[#This Row],[2]]+Tabella3[[#This Row],[3]]+Tabella3[[#This Row],[4]])/4</f>
        <v>252.5</v>
      </c>
      <c r="H182">
        <f>(Tabella3[[#This Row],[ANDROID]]+H181)</f>
        <v>2368</v>
      </c>
      <c r="I182">
        <f>(Tabella3[[#This Row],[IOS]]+I181)</f>
        <v>50</v>
      </c>
      <c r="J182">
        <f>(Tabella3[[#This Row],[N_INFECTED_ANDROID]]/$I$22)*100</f>
        <v>9.7169646795720102</v>
      </c>
      <c r="K182">
        <f>(Tabella3[[#This Row],[N_INFECTED_IOS]]/$L$9)*100</f>
        <v>1.218917601170161</v>
      </c>
    </row>
    <row r="183" spans="2:30" x14ac:dyDescent="0.3">
      <c r="B183">
        <v>139</v>
      </c>
      <c r="C183">
        <v>12</v>
      </c>
      <c r="D183">
        <v>335</v>
      </c>
      <c r="E183">
        <v>149</v>
      </c>
      <c r="F183">
        <v>221</v>
      </c>
      <c r="G183">
        <f>(Tabella3[[#This Row],[0]]+Tabella3[[#This Row],[2]]+Tabella3[[#This Row],[3]]+Tabella3[[#This Row],[4]])/4</f>
        <v>211</v>
      </c>
      <c r="H183">
        <f>(Tabella3[[#This Row],[ANDROID]]+H182)</f>
        <v>2579</v>
      </c>
      <c r="I183">
        <f>(Tabella3[[#This Row],[IOS]]+I182)</f>
        <v>62</v>
      </c>
      <c r="J183">
        <f>(Tabella3[[#This Row],[N_INFECTED_ANDROID]]/$I$22)*100</f>
        <v>10.582792191138605</v>
      </c>
      <c r="K183">
        <f>(Tabella3[[#This Row],[N_INFECTED_IOS]]/$L$9)*100</f>
        <v>1.5114578254509994</v>
      </c>
    </row>
    <row r="184" spans="2:30" x14ac:dyDescent="0.3">
      <c r="B184">
        <v>100</v>
      </c>
      <c r="C184">
        <v>11</v>
      </c>
      <c r="D184">
        <v>315</v>
      </c>
      <c r="E184">
        <v>144</v>
      </c>
      <c r="F184">
        <v>151</v>
      </c>
      <c r="G184">
        <f>(Tabella3[[#This Row],[0]]+Tabella3[[#This Row],[2]]+Tabella3[[#This Row],[3]]+Tabella3[[#This Row],[4]])/4</f>
        <v>177.5</v>
      </c>
      <c r="H184">
        <f>(Tabella3[[#This Row],[ANDROID]]+H183)</f>
        <v>2756.5</v>
      </c>
      <c r="I184">
        <f>(Tabella3[[#This Row],[IOS]]+I183)</f>
        <v>73</v>
      </c>
      <c r="J184">
        <f>(Tabella3[[#This Row],[N_INFECTED_ANDROID]]/$I$22)*100</f>
        <v>11.311154197314293</v>
      </c>
      <c r="K184">
        <f>(Tabella3[[#This Row],[N_INFECTED_IOS]]/$L$9)*100</f>
        <v>1.7796196977084349</v>
      </c>
    </row>
    <row r="185" spans="2:30" x14ac:dyDescent="0.3">
      <c r="B185">
        <v>101</v>
      </c>
      <c r="C185">
        <v>10</v>
      </c>
      <c r="D185">
        <v>233</v>
      </c>
      <c r="E185">
        <v>149</v>
      </c>
      <c r="F185">
        <v>128</v>
      </c>
      <c r="G185">
        <f>(Tabella3[[#This Row],[0]]+Tabella3[[#This Row],[2]]+Tabella3[[#This Row],[3]]+Tabella3[[#This Row],[4]])/4</f>
        <v>152.75</v>
      </c>
      <c r="H185">
        <f>(Tabella3[[#This Row],[ANDROID]]+H184)</f>
        <v>2909.25</v>
      </c>
      <c r="I185">
        <f>(Tabella3[[#This Row],[IOS]]+I184)</f>
        <v>83</v>
      </c>
      <c r="J185">
        <f>(Tabella3[[#This Row],[N_INFECTED_ANDROID]]/$I$22)*100</f>
        <v>11.937955867417598</v>
      </c>
      <c r="K185">
        <f>(Tabella3[[#This Row],[N_INFECTED_IOS]]/$L$9)*100</f>
        <v>2.0234032179424672</v>
      </c>
    </row>
    <row r="186" spans="2:30" x14ac:dyDescent="0.3">
      <c r="B186">
        <v>80</v>
      </c>
      <c r="C186">
        <v>7</v>
      </c>
      <c r="D186">
        <v>162</v>
      </c>
      <c r="E186">
        <v>173</v>
      </c>
      <c r="F186">
        <v>92</v>
      </c>
      <c r="G186">
        <f>(Tabella3[[#This Row],[0]]+Tabella3[[#This Row],[2]]+Tabella3[[#This Row],[3]]+Tabella3[[#This Row],[4]])/4</f>
        <v>126.75</v>
      </c>
      <c r="H186">
        <f>(Tabella3[[#This Row],[ANDROID]]+H185)</f>
        <v>3036</v>
      </c>
      <c r="I186">
        <f>(Tabella3[[#This Row],[IOS]]+I185)</f>
        <v>90</v>
      </c>
      <c r="J186">
        <f>(Tabella3[[#This Row],[N_INFECTED_ANDROID]]/$I$22)*100</f>
        <v>12.458067891545872</v>
      </c>
      <c r="K186">
        <f>(Tabella3[[#This Row],[N_INFECTED_IOS]]/$L$9)*100</f>
        <v>2.1940516821062896</v>
      </c>
    </row>
    <row r="187" spans="2:30" x14ac:dyDescent="0.3">
      <c r="B187">
        <v>69</v>
      </c>
      <c r="C187">
        <v>8</v>
      </c>
      <c r="D187">
        <v>160</v>
      </c>
      <c r="E187">
        <v>160</v>
      </c>
      <c r="F187">
        <v>110</v>
      </c>
      <c r="G187">
        <f>(Tabella3[[#This Row],[0]]+Tabella3[[#This Row],[2]]+Tabella3[[#This Row],[3]]+Tabella3[[#This Row],[4]])/4</f>
        <v>124.75</v>
      </c>
      <c r="H187">
        <f>(Tabella3[[#This Row],[ANDROID]]+H186)</f>
        <v>3160.75</v>
      </c>
      <c r="I187">
        <f>(Tabella3[[#This Row],[IOS]]+I186)</f>
        <v>98</v>
      </c>
      <c r="J187">
        <f>(Tabella3[[#This Row],[N_INFECTED_ANDROID]]/$I$22)*100</f>
        <v>12.969973019829911</v>
      </c>
      <c r="K187">
        <f>(Tabella3[[#This Row],[N_INFECTED_IOS]]/$L$9)*100</f>
        <v>2.3890784982935154</v>
      </c>
    </row>
    <row r="188" spans="2:30" x14ac:dyDescent="0.3">
      <c r="B188">
        <v>77</v>
      </c>
      <c r="C188">
        <v>6</v>
      </c>
      <c r="D188">
        <v>130</v>
      </c>
      <c r="E188">
        <v>128</v>
      </c>
      <c r="F188">
        <v>95</v>
      </c>
      <c r="G188">
        <f>(Tabella3[[#This Row],[0]]+Tabella3[[#This Row],[2]]+Tabella3[[#This Row],[3]]+Tabella3[[#This Row],[4]])/4</f>
        <v>107.5</v>
      </c>
      <c r="H188">
        <f>(Tabella3[[#This Row],[ANDROID]]+H187)</f>
        <v>3268.25</v>
      </c>
      <c r="I188">
        <f>(Tabella3[[#This Row],[IOS]]+I187)</f>
        <v>104</v>
      </c>
      <c r="J188">
        <f>(Tabella3[[#This Row],[N_INFECTED_ANDROID]]/$I$22)*100</f>
        <v>13.411093671457442</v>
      </c>
      <c r="K188">
        <f>(Tabella3[[#This Row],[N_INFECTED_IOS]]/$L$9)*100</f>
        <v>2.5353486104339349</v>
      </c>
    </row>
    <row r="189" spans="2:30" x14ac:dyDescent="0.3">
      <c r="B189">
        <v>47</v>
      </c>
      <c r="C189">
        <v>6</v>
      </c>
      <c r="D189">
        <v>129</v>
      </c>
      <c r="E189">
        <v>91</v>
      </c>
      <c r="F189">
        <v>86</v>
      </c>
      <c r="G189">
        <f>(Tabella3[[#This Row],[0]]+Tabella3[[#This Row],[2]]+Tabella3[[#This Row],[3]]+Tabella3[[#This Row],[4]])/4</f>
        <v>88.25</v>
      </c>
      <c r="H189">
        <f>(Tabella3[[#This Row],[ANDROID]]+H188)</f>
        <v>3356.5</v>
      </c>
      <c r="I189">
        <f>(Tabella3[[#This Row],[IOS]]+I188)</f>
        <v>110</v>
      </c>
      <c r="J189">
        <f>(Tabella3[[#This Row],[N_INFECTED_ANDROID]]/$I$22)*100</f>
        <v>13.773222950584231</v>
      </c>
      <c r="K189">
        <f>(Tabella3[[#This Row],[N_INFECTED_IOS]]/$L$9)*100</f>
        <v>2.681618722574354</v>
      </c>
    </row>
    <row r="190" spans="2:30" x14ac:dyDescent="0.3">
      <c r="B190">
        <v>68</v>
      </c>
      <c r="C190">
        <v>11</v>
      </c>
      <c r="D190">
        <v>132</v>
      </c>
      <c r="E190">
        <v>67</v>
      </c>
      <c r="F190">
        <v>77</v>
      </c>
      <c r="G190">
        <f>(Tabella3[[#This Row],[0]]+Tabella3[[#This Row],[2]]+Tabella3[[#This Row],[3]]+Tabella3[[#This Row],[4]])/4</f>
        <v>86</v>
      </c>
      <c r="H190">
        <f>(Tabella3[[#This Row],[ANDROID]]+H189)</f>
        <v>3442.5</v>
      </c>
      <c r="I190">
        <f>(Tabella3[[#This Row],[IOS]]+I189)</f>
        <v>121</v>
      </c>
      <c r="J190">
        <f>(Tabella3[[#This Row],[N_INFECTED_ANDROID]]/$I$22)*100</f>
        <v>14.126119471886254</v>
      </c>
      <c r="K190">
        <f>(Tabella3[[#This Row],[N_INFECTED_IOS]]/$L$9)*100</f>
        <v>2.9497805948317897</v>
      </c>
    </row>
    <row r="191" spans="2:30" x14ac:dyDescent="0.3">
      <c r="B191">
        <v>88</v>
      </c>
      <c r="C191">
        <v>9</v>
      </c>
      <c r="D191">
        <v>157</v>
      </c>
      <c r="E191">
        <v>74</v>
      </c>
      <c r="F191">
        <v>57</v>
      </c>
      <c r="G191">
        <f>(Tabella3[[#This Row],[0]]+Tabella3[[#This Row],[2]]+Tabella3[[#This Row],[3]]+Tabella3[[#This Row],[4]])/4</f>
        <v>94</v>
      </c>
      <c r="H191">
        <f>(Tabella3[[#This Row],[ANDROID]]+H190)</f>
        <v>3536.5</v>
      </c>
      <c r="I191">
        <f>(Tabella3[[#This Row],[IOS]]+I190)</f>
        <v>130</v>
      </c>
      <c r="J191">
        <f>(Tabella3[[#This Row],[N_INFECTED_ANDROID]]/$I$22)*100</f>
        <v>14.511843576565209</v>
      </c>
      <c r="K191">
        <f>(Tabella3[[#This Row],[N_INFECTED_IOS]]/$L$9)*100</f>
        <v>3.1691857630424183</v>
      </c>
    </row>
    <row r="192" spans="2:30" x14ac:dyDescent="0.3">
      <c r="B192">
        <v>94</v>
      </c>
      <c r="C192">
        <v>9</v>
      </c>
      <c r="D192">
        <v>119</v>
      </c>
      <c r="E192">
        <v>65</v>
      </c>
      <c r="F192">
        <v>67</v>
      </c>
      <c r="G192">
        <f>(Tabella3[[#This Row],[0]]+Tabella3[[#This Row],[2]]+Tabella3[[#This Row],[3]]+Tabella3[[#This Row],[4]])/4</f>
        <v>86.25</v>
      </c>
      <c r="H192">
        <f>(Tabella3[[#This Row],[ANDROID]]+H191)</f>
        <v>3622.75</v>
      </c>
      <c r="I192">
        <f>(Tabella3[[#This Row],[IOS]]+I191)</f>
        <v>139</v>
      </c>
      <c r="J192">
        <f>(Tabella3[[#This Row],[N_INFECTED_ANDROID]]/$I$22)*100</f>
        <v>14.865765959847762</v>
      </c>
      <c r="K192">
        <f>(Tabella3[[#This Row],[N_INFECTED_IOS]]/$L$9)*100</f>
        <v>3.3885909312530473</v>
      </c>
    </row>
    <row r="193" spans="2:11" x14ac:dyDescent="0.3">
      <c r="B193">
        <v>103</v>
      </c>
      <c r="C193">
        <v>4</v>
      </c>
      <c r="D193">
        <v>106</v>
      </c>
      <c r="E193">
        <v>76</v>
      </c>
      <c r="F193">
        <v>62</v>
      </c>
      <c r="G193">
        <f>(Tabella3[[#This Row],[0]]+Tabella3[[#This Row],[2]]+Tabella3[[#This Row],[3]]+Tabella3[[#This Row],[4]])/4</f>
        <v>86.75</v>
      </c>
      <c r="H193">
        <f>(Tabella3[[#This Row],[ANDROID]]+H192)</f>
        <v>3709.5</v>
      </c>
      <c r="I193">
        <f>(Tabella3[[#This Row],[IOS]]+I192)</f>
        <v>143</v>
      </c>
      <c r="J193">
        <f>(Tabella3[[#This Row],[N_INFECTED_ANDROID]]/$I$22)*100</f>
        <v>15.221740067091375</v>
      </c>
      <c r="K193">
        <f>(Tabella3[[#This Row],[N_INFECTED_IOS]]/$L$9)*100</f>
        <v>3.4861043393466602</v>
      </c>
    </row>
    <row r="194" spans="2:11" x14ac:dyDescent="0.3">
      <c r="B194">
        <v>63</v>
      </c>
      <c r="C194">
        <v>6</v>
      </c>
      <c r="D194">
        <v>95</v>
      </c>
      <c r="E194">
        <v>48</v>
      </c>
      <c r="F194">
        <v>52</v>
      </c>
      <c r="G194">
        <f>(Tabella3[[#This Row],[0]]+Tabella3[[#This Row],[2]]+Tabella3[[#This Row],[3]]+Tabella3[[#This Row],[4]])/4</f>
        <v>64.5</v>
      </c>
      <c r="H194">
        <f>(Tabella3[[#This Row],[ANDROID]]+H193)</f>
        <v>3774</v>
      </c>
      <c r="I194">
        <f>(Tabella3[[#This Row],[IOS]]+I193)</f>
        <v>149</v>
      </c>
      <c r="J194">
        <f>(Tabella3[[#This Row],[N_INFECTED_ANDROID]]/$I$22)*100</f>
        <v>15.486412458067891</v>
      </c>
      <c r="K194">
        <f>(Tabella3[[#This Row],[N_INFECTED_IOS]]/$L$9)*100</f>
        <v>3.6323744514870797</v>
      </c>
    </row>
    <row r="195" spans="2:11" x14ac:dyDescent="0.3">
      <c r="B195">
        <v>56</v>
      </c>
      <c r="C195">
        <v>9</v>
      </c>
      <c r="D195">
        <v>83</v>
      </c>
      <c r="E195">
        <v>59</v>
      </c>
      <c r="F195">
        <v>49</v>
      </c>
      <c r="G195">
        <f>(Tabella3[[#This Row],[0]]+Tabella3[[#This Row],[2]]+Tabella3[[#This Row],[3]]+Tabella3[[#This Row],[4]])/4</f>
        <v>61.75</v>
      </c>
      <c r="H195">
        <f>(Tabella3[[#This Row],[ANDROID]]+H194)</f>
        <v>3835.75</v>
      </c>
      <c r="I195">
        <f>(Tabella3[[#This Row],[IOS]]+I194)</f>
        <v>158</v>
      </c>
      <c r="J195">
        <f>(Tabella3[[#This Row],[N_INFECTED_ANDROID]]/$I$22)*100</f>
        <v>15.739800367258589</v>
      </c>
      <c r="K195">
        <f>(Tabella3[[#This Row],[N_INFECTED_IOS]]/$L$9)*100</f>
        <v>3.8517796196977088</v>
      </c>
    </row>
    <row r="196" spans="2:11" x14ac:dyDescent="0.3">
      <c r="B196">
        <v>51</v>
      </c>
      <c r="C196">
        <v>4</v>
      </c>
      <c r="D196">
        <v>85</v>
      </c>
      <c r="E196">
        <v>45</v>
      </c>
      <c r="F196">
        <v>39</v>
      </c>
      <c r="G196">
        <f>(Tabella3[[#This Row],[0]]+Tabella3[[#This Row],[2]]+Tabella3[[#This Row],[3]]+Tabella3[[#This Row],[4]])/4</f>
        <v>55</v>
      </c>
      <c r="H196">
        <f>(Tabella3[[#This Row],[ANDROID]]+H195)</f>
        <v>3890.75</v>
      </c>
      <c r="I196">
        <f>(Tabella3[[#This Row],[IOS]]+I195)</f>
        <v>162</v>
      </c>
      <c r="J196">
        <f>(Tabella3[[#This Row],[N_INFECTED_ANDROID]]/$I$22)*100</f>
        <v>15.965490002974999</v>
      </c>
      <c r="K196">
        <f>(Tabella3[[#This Row],[N_INFECTED_IOS]]/$L$9)*100</f>
        <v>3.9492930277913216</v>
      </c>
    </row>
    <row r="197" spans="2:11" x14ac:dyDescent="0.3">
      <c r="B197">
        <v>56</v>
      </c>
      <c r="C197">
        <v>3</v>
      </c>
      <c r="D197">
        <v>83</v>
      </c>
      <c r="E197">
        <v>47</v>
      </c>
      <c r="F197">
        <v>24</v>
      </c>
      <c r="G197">
        <f>(Tabella3[[#This Row],[0]]+Tabella3[[#This Row],[2]]+Tabella3[[#This Row],[3]]+Tabella3[[#This Row],[4]])/4</f>
        <v>52.5</v>
      </c>
      <c r="H197">
        <f>(Tabella3[[#This Row],[ANDROID]]+H196)</f>
        <v>3943.25</v>
      </c>
      <c r="I197">
        <f>(Tabella3[[#This Row],[IOS]]+I196)</f>
        <v>165</v>
      </c>
      <c r="J197">
        <f>(Tabella3[[#This Row],[N_INFECTED_ANDROID]]/$I$22)*100</f>
        <v>16.180921018886117</v>
      </c>
      <c r="K197">
        <f>(Tabella3[[#This Row],[N_INFECTED_IOS]]/$L$9)*100</f>
        <v>4.0224280838615307</v>
      </c>
    </row>
    <row r="198" spans="2:11" x14ac:dyDescent="0.3">
      <c r="B198">
        <v>47</v>
      </c>
      <c r="C198">
        <v>3</v>
      </c>
      <c r="D198">
        <v>80</v>
      </c>
      <c r="E198">
        <v>43</v>
      </c>
      <c r="F198">
        <v>37</v>
      </c>
      <c r="G198">
        <f>(Tabella3[[#This Row],[0]]+Tabella3[[#This Row],[2]]+Tabella3[[#This Row],[3]]+Tabella3[[#This Row],[4]])/4</f>
        <v>51.75</v>
      </c>
      <c r="H198">
        <f>(Tabella3[[#This Row],[ANDROID]]+H197)</f>
        <v>3995</v>
      </c>
      <c r="I198">
        <f>(Tabella3[[#This Row],[IOS]]+I197)</f>
        <v>168</v>
      </c>
      <c r="J198">
        <f>(Tabella3[[#This Row],[N_INFECTED_ANDROID]]/$I$22)*100</f>
        <v>16.393274448855653</v>
      </c>
      <c r="K198">
        <f>(Tabella3[[#This Row],[N_INFECTED_IOS]]/$L$9)*100</f>
        <v>4.0955631399317403</v>
      </c>
    </row>
    <row r="199" spans="2:11" x14ac:dyDescent="0.3">
      <c r="B199">
        <v>50</v>
      </c>
      <c r="C199">
        <v>6</v>
      </c>
      <c r="D199">
        <v>82</v>
      </c>
      <c r="E199">
        <v>44</v>
      </c>
      <c r="F199">
        <v>31</v>
      </c>
      <c r="G199">
        <f>(Tabella3[[#This Row],[0]]+Tabella3[[#This Row],[2]]+Tabella3[[#This Row],[3]]+Tabella3[[#This Row],[4]])/4</f>
        <v>51.75</v>
      </c>
      <c r="H199">
        <f>(Tabella3[[#This Row],[ANDROID]]+H198)</f>
        <v>4046.75</v>
      </c>
      <c r="I199">
        <f>(Tabella3[[#This Row],[IOS]]+I198)</f>
        <v>174</v>
      </c>
      <c r="J199">
        <f>(Tabella3[[#This Row],[N_INFECTED_ANDROID]]/$I$22)*100</f>
        <v>16.605627878825182</v>
      </c>
      <c r="K199">
        <f>(Tabella3[[#This Row],[N_INFECTED_IOS]]/$L$9)*100</f>
        <v>4.2418332520721602</v>
      </c>
    </row>
    <row r="200" spans="2:11" x14ac:dyDescent="0.3">
      <c r="B200">
        <v>47</v>
      </c>
      <c r="C200">
        <v>5</v>
      </c>
      <c r="D200">
        <v>78</v>
      </c>
      <c r="E200">
        <v>37</v>
      </c>
      <c r="F200">
        <v>27</v>
      </c>
      <c r="G200">
        <f>(Tabella3[[#This Row],[0]]+Tabella3[[#This Row],[2]]+Tabella3[[#This Row],[3]]+Tabella3[[#This Row],[4]])/4</f>
        <v>47.25</v>
      </c>
      <c r="H200">
        <f>(Tabella3[[#This Row],[ANDROID]]+H199)</f>
        <v>4094</v>
      </c>
      <c r="I200">
        <f>(Tabella3[[#This Row],[IOS]]+I199)</f>
        <v>179</v>
      </c>
      <c r="J200">
        <f>(Tabella3[[#This Row],[N_INFECTED_ANDROID]]/$I$22)*100</f>
        <v>16.79951579314519</v>
      </c>
      <c r="K200">
        <f>(Tabella3[[#This Row],[N_INFECTED_IOS]]/$L$9)*100</f>
        <v>4.3637250121891764</v>
      </c>
    </row>
    <row r="201" spans="2:11" x14ac:dyDescent="0.3">
      <c r="B201">
        <v>37</v>
      </c>
      <c r="C201">
        <v>5</v>
      </c>
      <c r="D201">
        <v>53</v>
      </c>
      <c r="E201">
        <v>33</v>
      </c>
      <c r="F201">
        <v>23</v>
      </c>
      <c r="G201">
        <f>(Tabella3[[#This Row],[0]]+Tabella3[[#This Row],[2]]+Tabella3[[#This Row],[3]]+Tabella3[[#This Row],[4]])/4</f>
        <v>36.5</v>
      </c>
      <c r="H201">
        <f>(Tabella3[[#This Row],[ANDROID]]+H200)</f>
        <v>4130.5</v>
      </c>
      <c r="I201">
        <f>(Tabella3[[#This Row],[IOS]]+I200)</f>
        <v>184</v>
      </c>
      <c r="J201">
        <f>(Tabella3[[#This Row],[N_INFECTED_ANDROID]]/$I$22)*100</f>
        <v>16.949291642302445</v>
      </c>
      <c r="K201">
        <f>(Tabella3[[#This Row],[N_INFECTED_IOS]]/$L$9)*100</f>
        <v>4.4856167723061917</v>
      </c>
    </row>
    <row r="202" spans="2:11" x14ac:dyDescent="0.3">
      <c r="B202">
        <v>23</v>
      </c>
      <c r="C202">
        <v>3</v>
      </c>
      <c r="D202">
        <v>46</v>
      </c>
      <c r="E202">
        <v>26</v>
      </c>
      <c r="F202">
        <v>17</v>
      </c>
      <c r="G202">
        <f>(Tabella3[[#This Row],[0]]+Tabella3[[#This Row],[2]]+Tabella3[[#This Row],[3]]+Tabella3[[#This Row],[4]])/4</f>
        <v>28</v>
      </c>
      <c r="H202">
        <f>(Tabella3[[#This Row],[ANDROID]]+H201)</f>
        <v>4158.5</v>
      </c>
      <c r="I202">
        <f>(Tabella3[[#This Row],[IOS]]+I201)</f>
        <v>187</v>
      </c>
      <c r="J202">
        <f>(Tabella3[[#This Row],[N_INFECTED_ANDROID]]/$I$22)*100</f>
        <v>17.064188184121708</v>
      </c>
      <c r="K202">
        <f>(Tabella3[[#This Row],[N_INFECTED_IOS]]/$L$9)*100</f>
        <v>4.5587518283764021</v>
      </c>
    </row>
    <row r="203" spans="2:11" x14ac:dyDescent="0.3">
      <c r="B203">
        <v>30</v>
      </c>
      <c r="C203">
        <v>3</v>
      </c>
      <c r="D203">
        <v>47</v>
      </c>
      <c r="E203">
        <v>25</v>
      </c>
      <c r="F203">
        <v>15</v>
      </c>
      <c r="G203">
        <f>(Tabella3[[#This Row],[0]]+Tabella3[[#This Row],[2]]+Tabella3[[#This Row],[3]]+Tabella3[[#This Row],[4]])/4</f>
        <v>29.25</v>
      </c>
      <c r="H203">
        <f>(Tabella3[[#This Row],[ANDROID]]+H202)</f>
        <v>4187.75</v>
      </c>
      <c r="I203">
        <f>(Tabella3[[#This Row],[IOS]]+I202)</f>
        <v>190</v>
      </c>
      <c r="J203">
        <f>(Tabella3[[#This Row],[N_INFECTED_ANDROID]]/$I$22)*100</f>
        <v>17.184214035843617</v>
      </c>
      <c r="K203">
        <f>(Tabella3[[#This Row],[N_INFECTED_IOS]]/$L$9)*100</f>
        <v>4.6318868844466117</v>
      </c>
    </row>
    <row r="204" spans="2:11" x14ac:dyDescent="0.3">
      <c r="B204">
        <v>19</v>
      </c>
      <c r="C204">
        <v>3</v>
      </c>
      <c r="D204">
        <v>41</v>
      </c>
      <c r="E204">
        <v>20</v>
      </c>
      <c r="F204">
        <v>20</v>
      </c>
      <c r="G204">
        <f>(Tabella3[[#This Row],[0]]+Tabella3[[#This Row],[2]]+Tabella3[[#This Row],[3]]+Tabella3[[#This Row],[4]])/4</f>
        <v>25</v>
      </c>
      <c r="H204">
        <f>(Tabella3[[#This Row],[ANDROID]]+H203)</f>
        <v>4212.75</v>
      </c>
      <c r="I204">
        <f>(Tabella3[[#This Row],[IOS]]+I203)</f>
        <v>193</v>
      </c>
      <c r="J204">
        <f>(Tabella3[[#This Row],[N_INFECTED_ANDROID]]/$I$22)*100</f>
        <v>17.286800233896532</v>
      </c>
      <c r="K204">
        <f>(Tabella3[[#This Row],[N_INFECTED_IOS]]/$L$9)*100</f>
        <v>4.7050219405168212</v>
      </c>
    </row>
    <row r="205" spans="2:11" x14ac:dyDescent="0.3">
      <c r="B205">
        <v>12</v>
      </c>
      <c r="C205">
        <v>2</v>
      </c>
      <c r="D205">
        <v>39</v>
      </c>
      <c r="E205">
        <v>21</v>
      </c>
      <c r="F205">
        <v>8</v>
      </c>
      <c r="G205">
        <f>(Tabella3[[#This Row],[0]]+Tabella3[[#This Row],[2]]+Tabella3[[#This Row],[3]]+Tabella3[[#This Row],[4]])/4</f>
        <v>20</v>
      </c>
      <c r="H205">
        <f>(Tabella3[[#This Row],[ANDROID]]+H204)</f>
        <v>4232.75</v>
      </c>
      <c r="I205">
        <f>(Tabella3[[#This Row],[IOS]]+I204)</f>
        <v>195</v>
      </c>
      <c r="J205">
        <f>(Tabella3[[#This Row],[N_INFECTED_ANDROID]]/$I$22)*100</f>
        <v>17.368869192338863</v>
      </c>
      <c r="K205">
        <f>(Tabella3[[#This Row],[N_INFECTED_IOS]]/$L$9)*100</f>
        <v>4.7537786445636279</v>
      </c>
    </row>
    <row r="206" spans="2:11" x14ac:dyDescent="0.3">
      <c r="B206">
        <v>24</v>
      </c>
      <c r="C206">
        <v>2</v>
      </c>
      <c r="D206">
        <v>33</v>
      </c>
      <c r="E206">
        <v>29</v>
      </c>
      <c r="F206">
        <v>14</v>
      </c>
      <c r="G206">
        <f>(Tabella3[[#This Row],[0]]+Tabella3[[#This Row],[2]]+Tabella3[[#This Row],[3]]+Tabella3[[#This Row],[4]])/4</f>
        <v>25</v>
      </c>
      <c r="H206">
        <f>(Tabella3[[#This Row],[ANDROID]]+H205)</f>
        <v>4257.75</v>
      </c>
      <c r="I206">
        <f>(Tabella3[[#This Row],[IOS]]+I205)</f>
        <v>197</v>
      </c>
      <c r="J206">
        <f>(Tabella3[[#This Row],[N_INFECTED_ANDROID]]/$I$22)*100</f>
        <v>17.471455390391778</v>
      </c>
      <c r="K206">
        <f>(Tabella3[[#This Row],[N_INFECTED_IOS]]/$L$9)*100</f>
        <v>4.8025353486104336</v>
      </c>
    </row>
    <row r="207" spans="2:11" x14ac:dyDescent="0.3">
      <c r="B207">
        <v>26</v>
      </c>
      <c r="C207">
        <v>2</v>
      </c>
      <c r="D207">
        <v>24</v>
      </c>
      <c r="E207">
        <v>33</v>
      </c>
      <c r="F207">
        <v>22</v>
      </c>
      <c r="G207">
        <f>(Tabella3[[#This Row],[0]]+Tabella3[[#This Row],[2]]+Tabella3[[#This Row],[3]]+Tabella3[[#This Row],[4]])/4</f>
        <v>26.25</v>
      </c>
      <c r="H207">
        <f>(Tabella3[[#This Row],[ANDROID]]+H206)</f>
        <v>4284</v>
      </c>
      <c r="I207">
        <f>(Tabella3[[#This Row],[IOS]]+I206)</f>
        <v>199</v>
      </c>
      <c r="J207">
        <f>(Tabella3[[#This Row],[N_INFECTED_ANDROID]]/$I$22)*100</f>
        <v>17.579170898347339</v>
      </c>
      <c r="K207">
        <f>(Tabella3[[#This Row],[N_INFECTED_IOS]]/$L$9)*100</f>
        <v>4.8512920526572403</v>
      </c>
    </row>
    <row r="208" spans="2:11" x14ac:dyDescent="0.3">
      <c r="B208">
        <v>27</v>
      </c>
      <c r="C208">
        <v>2</v>
      </c>
      <c r="D208">
        <v>13</v>
      </c>
      <c r="E208">
        <v>51</v>
      </c>
      <c r="F208">
        <v>34</v>
      </c>
      <c r="G208">
        <f>(Tabella3[[#This Row],[0]]+Tabella3[[#This Row],[2]]+Tabella3[[#This Row],[3]]+Tabella3[[#This Row],[4]])/4</f>
        <v>31.25</v>
      </c>
      <c r="H208">
        <f>(Tabella3[[#This Row],[ANDROID]]+H207)</f>
        <v>4315.25</v>
      </c>
      <c r="I208">
        <f>(Tabella3[[#This Row],[IOS]]+I207)</f>
        <v>201</v>
      </c>
      <c r="J208">
        <f>(Tabella3[[#This Row],[N_INFECTED_ANDROID]]/$I$22)*100</f>
        <v>17.707403645913477</v>
      </c>
      <c r="K208">
        <f>(Tabella3[[#This Row],[N_INFECTED_IOS]]/$L$9)*100</f>
        <v>4.9000487567040469</v>
      </c>
    </row>
    <row r="209" spans="2:11" x14ac:dyDescent="0.3">
      <c r="B209">
        <v>26</v>
      </c>
      <c r="C209">
        <v>0</v>
      </c>
      <c r="D209">
        <v>15</v>
      </c>
      <c r="E209">
        <v>51</v>
      </c>
      <c r="F209">
        <v>24</v>
      </c>
      <c r="G209">
        <f>(Tabella3[[#This Row],[0]]+Tabella3[[#This Row],[2]]+Tabella3[[#This Row],[3]]+Tabella3[[#This Row],[4]])/4</f>
        <v>29</v>
      </c>
      <c r="H209">
        <f>(Tabella3[[#This Row],[ANDROID]]+H208)</f>
        <v>4344.25</v>
      </c>
      <c r="I209">
        <f>(Tabella3[[#This Row],[IOS]]+I208)</f>
        <v>201</v>
      </c>
      <c r="J209">
        <f>(Tabella3[[#This Row],[N_INFECTED_ANDROID]]/$I$22)*100</f>
        <v>17.826403635654859</v>
      </c>
      <c r="K209">
        <f>(Tabella3[[#This Row],[N_INFECTED_IOS]]/$L$9)*100</f>
        <v>4.9000487567040469</v>
      </c>
    </row>
    <row r="210" spans="2:11" x14ac:dyDescent="0.3">
      <c r="B210">
        <v>17</v>
      </c>
      <c r="C210">
        <v>2</v>
      </c>
      <c r="D210">
        <v>26</v>
      </c>
      <c r="E210">
        <v>37</v>
      </c>
      <c r="F210">
        <v>30</v>
      </c>
      <c r="G210">
        <f>(Tabella3[[#This Row],[0]]+Tabella3[[#This Row],[2]]+Tabella3[[#This Row],[3]]+Tabella3[[#This Row],[4]])/4</f>
        <v>27.5</v>
      </c>
      <c r="H210">
        <f>(Tabella3[[#This Row],[ANDROID]]+H209)</f>
        <v>4371.75</v>
      </c>
      <c r="I210">
        <f>(Tabella3[[#This Row],[IOS]]+I209)</f>
        <v>203</v>
      </c>
      <c r="J210">
        <f>(Tabella3[[#This Row],[N_INFECTED_ANDROID]]/$I$22)*100</f>
        <v>17.939248453513066</v>
      </c>
      <c r="K210">
        <f>(Tabella3[[#This Row],[N_INFECTED_IOS]]/$L$9)*100</f>
        <v>4.9488054607508536</v>
      </c>
    </row>
    <row r="211" spans="2:11" x14ac:dyDescent="0.3">
      <c r="B211">
        <v>13</v>
      </c>
      <c r="C211">
        <v>5</v>
      </c>
      <c r="D211">
        <v>13</v>
      </c>
      <c r="E211">
        <v>38</v>
      </c>
      <c r="F211">
        <v>29</v>
      </c>
      <c r="G211">
        <f>(Tabella3[[#This Row],[0]]+Tabella3[[#This Row],[2]]+Tabella3[[#This Row],[3]]+Tabella3[[#This Row],[4]])/4</f>
        <v>23.25</v>
      </c>
      <c r="H211">
        <f>(Tabella3[[#This Row],[ANDROID]]+H210)</f>
        <v>4395</v>
      </c>
      <c r="I211">
        <f>(Tabella3[[#This Row],[IOS]]+I210)</f>
        <v>208</v>
      </c>
      <c r="J211">
        <f>(Tabella3[[#This Row],[N_INFECTED_ANDROID]]/$I$22)*100</f>
        <v>18.034653617702272</v>
      </c>
      <c r="K211">
        <f>(Tabella3[[#This Row],[N_INFECTED_IOS]]/$L$9)*100</f>
        <v>5.0706972208678698</v>
      </c>
    </row>
    <row r="212" spans="2:11" x14ac:dyDescent="0.3">
      <c r="B212">
        <v>20</v>
      </c>
      <c r="C212">
        <v>2</v>
      </c>
      <c r="D212">
        <v>16</v>
      </c>
      <c r="E212">
        <v>33</v>
      </c>
      <c r="F212">
        <v>25</v>
      </c>
      <c r="G212">
        <f>(Tabella3[[#This Row],[0]]+Tabella3[[#This Row],[2]]+Tabella3[[#This Row],[3]]+Tabella3[[#This Row],[4]])/4</f>
        <v>23.5</v>
      </c>
      <c r="H212">
        <f>(Tabella3[[#This Row],[ANDROID]]+H211)</f>
        <v>4418.5</v>
      </c>
      <c r="I212">
        <f>(Tabella3[[#This Row],[IOS]]+I211)</f>
        <v>210</v>
      </c>
      <c r="J212">
        <f>(Tabella3[[#This Row],[N_INFECTED_ANDROID]]/$I$22)*100</f>
        <v>18.131084643872015</v>
      </c>
      <c r="K212">
        <f>(Tabella3[[#This Row],[N_INFECTED_IOS]]/$L$9)*100</f>
        <v>5.1194539249146755</v>
      </c>
    </row>
    <row r="213" spans="2:11" x14ac:dyDescent="0.3">
      <c r="B213">
        <v>11</v>
      </c>
      <c r="C213">
        <v>0</v>
      </c>
      <c r="D213">
        <v>22</v>
      </c>
      <c r="E213">
        <v>21</v>
      </c>
      <c r="F213">
        <v>24</v>
      </c>
      <c r="G213">
        <f>(Tabella3[[#This Row],[0]]+Tabella3[[#This Row],[2]]+Tabella3[[#This Row],[3]]+Tabella3[[#This Row],[4]])/4</f>
        <v>19.5</v>
      </c>
      <c r="H213">
        <f>(Tabella3[[#This Row],[ANDROID]]+H212)</f>
        <v>4438</v>
      </c>
      <c r="I213">
        <f>(Tabella3[[#This Row],[IOS]]+I212)</f>
        <v>210</v>
      </c>
      <c r="J213">
        <f>(Tabella3[[#This Row],[N_INFECTED_ANDROID]]/$I$22)*100</f>
        <v>18.211101878353286</v>
      </c>
      <c r="K213">
        <f>(Tabella3[[#This Row],[N_INFECTED_IOS]]/$L$9)*100</f>
        <v>5.1194539249146755</v>
      </c>
    </row>
    <row r="214" spans="2:11" x14ac:dyDescent="0.3">
      <c r="B214">
        <v>10</v>
      </c>
      <c r="C214">
        <v>0</v>
      </c>
      <c r="D214">
        <v>18</v>
      </c>
      <c r="E214">
        <v>18</v>
      </c>
      <c r="F214">
        <v>30</v>
      </c>
      <c r="G214">
        <f>(Tabella3[[#This Row],[0]]+Tabella3[[#This Row],[2]]+Tabella3[[#This Row],[3]]+Tabella3[[#This Row],[4]])/4</f>
        <v>19</v>
      </c>
      <c r="H214">
        <f>(Tabella3[[#This Row],[ANDROID]]+H213)</f>
        <v>4457</v>
      </c>
      <c r="I214">
        <f>(Tabella3[[#This Row],[IOS]]+I213)</f>
        <v>210</v>
      </c>
      <c r="J214">
        <f>(Tabella3[[#This Row],[N_INFECTED_ANDROID]]/$I$22)*100</f>
        <v>18.289067388873502</v>
      </c>
      <c r="K214">
        <f>(Tabella3[[#This Row],[N_INFECTED_IOS]]/$L$9)*100</f>
        <v>5.1194539249146755</v>
      </c>
    </row>
    <row r="215" spans="2:11" x14ac:dyDescent="0.3">
      <c r="B215">
        <v>10</v>
      </c>
      <c r="C215">
        <v>1</v>
      </c>
      <c r="D215">
        <v>19</v>
      </c>
      <c r="E215">
        <v>19</v>
      </c>
      <c r="F215">
        <v>26</v>
      </c>
      <c r="G215">
        <f>(Tabella3[[#This Row],[0]]+Tabella3[[#This Row],[2]]+Tabella3[[#This Row],[3]]+Tabella3[[#This Row],[4]])/4</f>
        <v>18.5</v>
      </c>
      <c r="H215">
        <f>(Tabella3[[#This Row],[ANDROID]]+H214)</f>
        <v>4475.5</v>
      </c>
      <c r="I215">
        <f>(Tabella3[[#This Row],[IOS]]+I214)</f>
        <v>211</v>
      </c>
      <c r="J215">
        <f>(Tabella3[[#This Row],[N_INFECTED_ANDROID]]/$I$22)*100</f>
        <v>18.364981175432657</v>
      </c>
      <c r="K215">
        <f>(Tabella3[[#This Row],[N_INFECTED_IOS]]/$L$9)*100</f>
        <v>5.1438322769380793</v>
      </c>
    </row>
    <row r="216" spans="2:11" x14ac:dyDescent="0.3">
      <c r="B216">
        <v>8</v>
      </c>
      <c r="C216">
        <v>1</v>
      </c>
      <c r="D216">
        <v>17</v>
      </c>
      <c r="E216">
        <v>6</v>
      </c>
      <c r="F216">
        <v>8</v>
      </c>
      <c r="G216">
        <f>(Tabella3[[#This Row],[0]]+Tabella3[[#This Row],[2]]+Tabella3[[#This Row],[3]]+Tabella3[[#This Row],[4]])/4</f>
        <v>9.75</v>
      </c>
      <c r="H216">
        <f>(Tabella3[[#This Row],[ANDROID]]+H215)</f>
        <v>4485.25</v>
      </c>
      <c r="I216">
        <f>(Tabella3[[#This Row],[IOS]]+I215)</f>
        <v>212</v>
      </c>
      <c r="J216">
        <f>(Tabella3[[#This Row],[N_INFECTED_ANDROID]]/$I$22)*100</f>
        <v>18.404989792673295</v>
      </c>
      <c r="K216">
        <f>(Tabella3[[#This Row],[N_INFECTED_IOS]]/$L$9)*100</f>
        <v>5.1682106289614822</v>
      </c>
    </row>
    <row r="217" spans="2:11" x14ac:dyDescent="0.3">
      <c r="B217">
        <v>6</v>
      </c>
      <c r="C217">
        <v>3</v>
      </c>
      <c r="D217">
        <v>13</v>
      </c>
      <c r="E217">
        <v>9</v>
      </c>
      <c r="F217">
        <v>14</v>
      </c>
      <c r="G217">
        <f>(Tabella3[[#This Row],[0]]+Tabella3[[#This Row],[2]]+Tabella3[[#This Row],[3]]+Tabella3[[#This Row],[4]])/4</f>
        <v>10.5</v>
      </c>
      <c r="H217">
        <f>(Tabella3[[#This Row],[ANDROID]]+H216)</f>
        <v>4495.75</v>
      </c>
      <c r="I217">
        <f>(Tabella3[[#This Row],[IOS]]+I216)</f>
        <v>215</v>
      </c>
      <c r="J217">
        <f>(Tabella3[[#This Row],[N_INFECTED_ANDROID]]/$I$22)*100</f>
        <v>18.448075995855518</v>
      </c>
      <c r="K217">
        <f>(Tabella3[[#This Row],[N_INFECTED_IOS]]/$L$9)*100</f>
        <v>5.2413456850316917</v>
      </c>
    </row>
    <row r="218" spans="2:11" x14ac:dyDescent="0.3">
      <c r="B218">
        <v>7</v>
      </c>
      <c r="C218">
        <v>0</v>
      </c>
      <c r="D218">
        <v>9</v>
      </c>
      <c r="E218">
        <v>6</v>
      </c>
      <c r="F218">
        <v>12</v>
      </c>
      <c r="G218">
        <f>(Tabella3[[#This Row],[0]]+Tabella3[[#This Row],[2]]+Tabella3[[#This Row],[3]]+Tabella3[[#This Row],[4]])/4</f>
        <v>8.5</v>
      </c>
      <c r="H218">
        <f>(Tabella3[[#This Row],[ANDROID]]+H217)</f>
        <v>4504.25</v>
      </c>
      <c r="I218">
        <f>(Tabella3[[#This Row],[IOS]]+I217)</f>
        <v>215</v>
      </c>
      <c r="J218">
        <f>(Tabella3[[#This Row],[N_INFECTED_ANDROID]]/$I$22)*100</f>
        <v>18.482955303193506</v>
      </c>
      <c r="K218">
        <f>(Tabella3[[#This Row],[N_INFECTED_IOS]]/$L$9)*100</f>
        <v>5.2413456850316917</v>
      </c>
    </row>
    <row r="219" spans="2:11" x14ac:dyDescent="0.3">
      <c r="B219">
        <v>3</v>
      </c>
      <c r="C219">
        <v>1</v>
      </c>
      <c r="D219">
        <v>11</v>
      </c>
      <c r="E219">
        <v>16</v>
      </c>
      <c r="F219">
        <v>13</v>
      </c>
      <c r="G219">
        <f>(Tabella3[[#This Row],[0]]+Tabella3[[#This Row],[2]]+Tabella3[[#This Row],[3]]+Tabella3[[#This Row],[4]])/4</f>
        <v>10.75</v>
      </c>
      <c r="H219">
        <f>(Tabella3[[#This Row],[ANDROID]]+H218)</f>
        <v>4515</v>
      </c>
      <c r="I219">
        <f>(Tabella3[[#This Row],[IOS]]+I218)</f>
        <v>216</v>
      </c>
      <c r="J219">
        <f>(Tabella3[[#This Row],[N_INFECTED_ANDROID]]/$I$22)*100</f>
        <v>18.527067368356263</v>
      </c>
      <c r="K219">
        <f>(Tabella3[[#This Row],[N_INFECTED_IOS]]/$L$9)*100</f>
        <v>5.2657240370550955</v>
      </c>
    </row>
    <row r="220" spans="2:11" x14ac:dyDescent="0.3">
      <c r="B220">
        <v>7</v>
      </c>
      <c r="C220">
        <v>0</v>
      </c>
      <c r="D220">
        <v>7</v>
      </c>
      <c r="E220">
        <v>10</v>
      </c>
      <c r="F220">
        <v>8</v>
      </c>
      <c r="G220">
        <f>(Tabella3[[#This Row],[0]]+Tabella3[[#This Row],[2]]+Tabella3[[#This Row],[3]]+Tabella3[[#This Row],[4]])/4</f>
        <v>8</v>
      </c>
      <c r="H220">
        <f>(Tabella3[[#This Row],[ANDROID]]+H219)</f>
        <v>4523</v>
      </c>
      <c r="I220">
        <f>(Tabella3[[#This Row],[IOS]]+I219)</f>
        <v>216</v>
      </c>
      <c r="J220">
        <f>(Tabella3[[#This Row],[N_INFECTED_ANDROID]]/$I$22)*100</f>
        <v>18.559894951733195</v>
      </c>
      <c r="K220">
        <f>(Tabella3[[#This Row],[N_INFECTED_IOS]]/$L$9)*100</f>
        <v>5.2657240370550955</v>
      </c>
    </row>
    <row r="221" spans="2:11" x14ac:dyDescent="0.3">
      <c r="B221">
        <v>2</v>
      </c>
      <c r="C221">
        <v>1</v>
      </c>
      <c r="D221">
        <v>13</v>
      </c>
      <c r="E221">
        <v>11</v>
      </c>
      <c r="F221">
        <v>6</v>
      </c>
      <c r="G221">
        <f>(Tabella3[[#This Row],[0]]+Tabella3[[#This Row],[2]]+Tabella3[[#This Row],[3]]+Tabella3[[#This Row],[4]])/4</f>
        <v>8</v>
      </c>
      <c r="H221">
        <f>(Tabella3[[#This Row],[ANDROID]]+H220)</f>
        <v>4531</v>
      </c>
      <c r="I221">
        <f>(Tabella3[[#This Row],[IOS]]+I220)</f>
        <v>217</v>
      </c>
      <c r="J221">
        <f>(Tabella3[[#This Row],[N_INFECTED_ANDROID]]/$I$22)*100</f>
        <v>18.592722535110127</v>
      </c>
      <c r="K221">
        <f>(Tabella3[[#This Row],[N_INFECTED_IOS]]/$L$9)*100</f>
        <v>5.2901023890784984</v>
      </c>
    </row>
    <row r="222" spans="2:11" x14ac:dyDescent="0.3">
      <c r="B222">
        <v>2</v>
      </c>
      <c r="C222">
        <v>0</v>
      </c>
      <c r="D222">
        <v>11</v>
      </c>
      <c r="E222">
        <v>15</v>
      </c>
      <c r="F222">
        <v>9</v>
      </c>
      <c r="G222">
        <f>(Tabella3[[#This Row],[0]]+Tabella3[[#This Row],[2]]+Tabella3[[#This Row],[3]]+Tabella3[[#This Row],[4]])/4</f>
        <v>9.25</v>
      </c>
      <c r="H222">
        <f>(Tabella3[[#This Row],[ANDROID]]+H221)</f>
        <v>4540.25</v>
      </c>
      <c r="I222">
        <f>(Tabella3[[#This Row],[IOS]]+I221)</f>
        <v>217</v>
      </c>
      <c r="J222">
        <f>(Tabella3[[#This Row],[N_INFECTED_ANDROID]]/$I$22)*100</f>
        <v>18.630679428389705</v>
      </c>
      <c r="K222">
        <f>(Tabella3[[#This Row],[N_INFECTED_IOS]]/$L$9)*100</f>
        <v>5.2901023890784984</v>
      </c>
    </row>
    <row r="223" spans="2:11" x14ac:dyDescent="0.3">
      <c r="B223">
        <v>6</v>
      </c>
      <c r="C223">
        <v>0</v>
      </c>
      <c r="D223">
        <v>8</v>
      </c>
      <c r="E223">
        <v>15</v>
      </c>
      <c r="F223">
        <v>7</v>
      </c>
      <c r="G223">
        <f>(Tabella3[[#This Row],[0]]+Tabella3[[#This Row],[2]]+Tabella3[[#This Row],[3]]+Tabella3[[#This Row],[4]])/4</f>
        <v>9</v>
      </c>
      <c r="H223">
        <f>(Tabella3[[#This Row],[ANDROID]]+H222)</f>
        <v>4549.25</v>
      </c>
      <c r="I223">
        <f>(Tabella3[[#This Row],[IOS]]+I222)</f>
        <v>217</v>
      </c>
      <c r="J223">
        <f>(Tabella3[[#This Row],[N_INFECTED_ANDROID]]/$I$22)*100</f>
        <v>18.667610459688753</v>
      </c>
      <c r="K223">
        <f>(Tabella3[[#This Row],[N_INFECTED_IOS]]/$L$9)*100</f>
        <v>5.2901023890784984</v>
      </c>
    </row>
    <row r="224" spans="2:11" x14ac:dyDescent="0.3">
      <c r="B224">
        <v>4</v>
      </c>
      <c r="C224">
        <v>2</v>
      </c>
      <c r="D224">
        <v>6</v>
      </c>
      <c r="E224">
        <v>11</v>
      </c>
      <c r="F224">
        <v>8</v>
      </c>
      <c r="G224">
        <f>(Tabella3[[#This Row],[0]]+Tabella3[[#This Row],[2]]+Tabella3[[#This Row],[3]]+Tabella3[[#This Row],[4]])/4</f>
        <v>7.25</v>
      </c>
      <c r="H224">
        <f>(Tabella3[[#This Row],[ANDROID]]+H223)</f>
        <v>4556.5</v>
      </c>
      <c r="I224">
        <f>(Tabella3[[#This Row],[IOS]]+I223)</f>
        <v>219</v>
      </c>
      <c r="J224">
        <f>(Tabella3[[#This Row],[N_INFECTED_ANDROID]]/$I$22)*100</f>
        <v>18.697360457124098</v>
      </c>
      <c r="K224">
        <f>(Tabella3[[#This Row],[N_INFECTED_IOS]]/$L$9)*100</f>
        <v>5.338859093125305</v>
      </c>
    </row>
    <row r="225" spans="1:19" x14ac:dyDescent="0.3">
      <c r="B225">
        <v>9</v>
      </c>
      <c r="C225">
        <v>1</v>
      </c>
      <c r="D225">
        <v>7</v>
      </c>
      <c r="E225">
        <v>13</v>
      </c>
      <c r="F225">
        <v>7</v>
      </c>
      <c r="G225">
        <f>(Tabella3[[#This Row],[0]]+Tabella3[[#This Row],[2]]+Tabella3[[#This Row],[3]]+Tabella3[[#This Row],[4]])/4</f>
        <v>9</v>
      </c>
      <c r="H225">
        <f>(Tabella3[[#This Row],[ANDROID]]+H224)</f>
        <v>4565.5</v>
      </c>
      <c r="I225">
        <f>(Tabella3[[#This Row],[IOS]]+I224)</f>
        <v>220</v>
      </c>
      <c r="J225">
        <f>(Tabella3[[#This Row],[N_INFECTED_ANDROID]]/$I$22)*100</f>
        <v>18.734291488423146</v>
      </c>
      <c r="K225">
        <f>(Tabella3[[#This Row],[N_INFECTED_IOS]]/$L$9)*100</f>
        <v>5.3632374451487079</v>
      </c>
    </row>
    <row r="226" spans="1:19" x14ac:dyDescent="0.3">
      <c r="B226">
        <v>4</v>
      </c>
      <c r="C226">
        <v>1</v>
      </c>
      <c r="D226">
        <v>3</v>
      </c>
      <c r="E226">
        <v>8</v>
      </c>
      <c r="F226">
        <v>4</v>
      </c>
      <c r="G226">
        <f>(Tabella3[[#This Row],[0]]+Tabella3[[#This Row],[2]]+Tabella3[[#This Row],[3]]+Tabella3[[#This Row],[4]])/4</f>
        <v>4.75</v>
      </c>
      <c r="H226">
        <f>(Tabella3[[#This Row],[ANDROID]]+H225)</f>
        <v>4570.25</v>
      </c>
      <c r="I226">
        <f>(Tabella3[[#This Row],[IOS]]+I225)</f>
        <v>221</v>
      </c>
      <c r="J226">
        <f>(Tabella3[[#This Row],[N_INFECTED_ANDROID]]/$I$22)*100</f>
        <v>18.7537828660532</v>
      </c>
      <c r="K226">
        <f>(Tabella3[[#This Row],[N_INFECTED_IOS]]/$L$9)*100</f>
        <v>5.3876157971721117</v>
      </c>
    </row>
    <row r="230" spans="1:19" x14ac:dyDescent="0.3">
      <c r="A230" t="s">
        <v>7</v>
      </c>
    </row>
    <row r="231" spans="1:19" x14ac:dyDescent="0.3">
      <c r="A231" t="s">
        <v>15</v>
      </c>
      <c r="M231" t="s">
        <v>16</v>
      </c>
    </row>
    <row r="232" spans="1:19" x14ac:dyDescent="0.3">
      <c r="B232" t="s">
        <v>18</v>
      </c>
      <c r="C232" t="s">
        <v>14</v>
      </c>
      <c r="D232" t="s">
        <v>20</v>
      </c>
      <c r="E232" t="s">
        <v>21</v>
      </c>
      <c r="F232" t="s">
        <v>22</v>
      </c>
      <c r="G232" t="s">
        <v>13</v>
      </c>
      <c r="H232" t="s">
        <v>29</v>
      </c>
      <c r="I232" t="s">
        <v>30</v>
      </c>
      <c r="J232" t="s">
        <v>25</v>
      </c>
      <c r="K232" t="s">
        <v>26</v>
      </c>
      <c r="N232" t="s">
        <v>18</v>
      </c>
      <c r="O232" t="s">
        <v>14</v>
      </c>
      <c r="P232" t="s">
        <v>20</v>
      </c>
      <c r="Q232" t="s">
        <v>21</v>
      </c>
      <c r="R232" t="s">
        <v>22</v>
      </c>
      <c r="S232" t="s">
        <v>13</v>
      </c>
    </row>
    <row r="233" spans="1:19" x14ac:dyDescent="0.3">
      <c r="B233">
        <v>10</v>
      </c>
      <c r="C233">
        <v>1</v>
      </c>
      <c r="D233">
        <v>51</v>
      </c>
      <c r="E233">
        <v>14</v>
      </c>
      <c r="F233">
        <v>9</v>
      </c>
      <c r="G233">
        <f>(Tabella5[[#This Row],[0]]+Tabella5[[#This Row],[2]]+Tabella5[[#This Row],[3]]+Tabella5[[#This Row],[4]])/4</f>
        <v>21</v>
      </c>
      <c r="H233">
        <v>21</v>
      </c>
      <c r="I233">
        <v>1</v>
      </c>
      <c r="J233">
        <f>(Tabella5[[#This Row],[N_ANDROID]]/$I$25)*100</f>
        <v>8.6280390726912293E-2</v>
      </c>
      <c r="K233">
        <f>(Tabella5[[#This Row],[N_IOS]]/$L$10)*100</f>
        <v>2.1607605877268798E-2</v>
      </c>
      <c r="N233">
        <v>0</v>
      </c>
      <c r="O233">
        <v>0</v>
      </c>
      <c r="P233">
        <v>0</v>
      </c>
      <c r="Q233">
        <v>0</v>
      </c>
      <c r="R233">
        <v>0</v>
      </c>
      <c r="S233">
        <f>(Tabella6[[#This Row],[0]]+Tabella6[[#This Row],[2]]+Tabella6[[#This Row],[3]]+Tabella6[[#This Row],[4]])/4</f>
        <v>0</v>
      </c>
    </row>
    <row r="234" spans="1:19" x14ac:dyDescent="0.3">
      <c r="B234">
        <v>120</v>
      </c>
      <c r="C234">
        <v>7</v>
      </c>
      <c r="D234">
        <v>180</v>
      </c>
      <c r="E234">
        <v>143</v>
      </c>
      <c r="F234">
        <v>65</v>
      </c>
      <c r="G234">
        <f>(Tabella5[[#This Row],[0]]+Tabella5[[#This Row],[2]]+Tabella5[[#This Row],[3]]+Tabella5[[#This Row],[4]])/4</f>
        <v>127</v>
      </c>
      <c r="H234">
        <f>(Tabella5[[#This Row],[ANDROID]]+H233)</f>
        <v>148</v>
      </c>
      <c r="I234">
        <f>(Tabella5[[#This Row],[IOS]]+I233)</f>
        <v>8</v>
      </c>
      <c r="J234">
        <f>(Tabella5[[#This Row],[N_ANDROID]]/$I$25)*100</f>
        <v>0.60807132512300088</v>
      </c>
      <c r="K234">
        <f>(Tabella5[[#This Row],[N_IOS]]/$L$10)*100</f>
        <v>0.17286084701815038</v>
      </c>
      <c r="N234">
        <v>3</v>
      </c>
      <c r="O234">
        <v>0</v>
      </c>
      <c r="P234">
        <v>2</v>
      </c>
      <c r="Q234">
        <v>1</v>
      </c>
      <c r="R234">
        <v>0</v>
      </c>
      <c r="S234">
        <f>(Tabella6[[#This Row],[0]]+Tabella6[[#This Row],[2]]+Tabella6[[#This Row],[3]]+Tabella6[[#This Row],[4]])/4</f>
        <v>1.5</v>
      </c>
    </row>
    <row r="235" spans="1:19" x14ac:dyDescent="0.3">
      <c r="B235">
        <v>254</v>
      </c>
      <c r="C235">
        <v>20</v>
      </c>
      <c r="D235">
        <v>255</v>
      </c>
      <c r="E235">
        <v>156</v>
      </c>
      <c r="F235">
        <v>201</v>
      </c>
      <c r="G235">
        <f>(Tabella5[[#This Row],[0]]+Tabella5[[#This Row],[2]]+Tabella5[[#This Row],[3]]+Tabella5[[#This Row],[4]])/4</f>
        <v>216.5</v>
      </c>
      <c r="H235">
        <f>(Tabella5[[#This Row],[ANDROID]]+H234)</f>
        <v>364.5</v>
      </c>
      <c r="I235">
        <f>(Tabella5[[#This Row],[IOS]]+I234)</f>
        <v>28</v>
      </c>
      <c r="J235">
        <f>(Tabella5[[#This Row],[N_ANDROID]]/$I$25)*100</f>
        <v>1.4975810676171204</v>
      </c>
      <c r="K235">
        <f>(Tabella5[[#This Row],[N_IOS]]/$L$10)*100</f>
        <v>0.60501296456352638</v>
      </c>
      <c r="N235">
        <v>8</v>
      </c>
      <c r="O235">
        <v>0</v>
      </c>
      <c r="P235">
        <v>11</v>
      </c>
      <c r="Q235">
        <v>5</v>
      </c>
      <c r="R235">
        <v>1</v>
      </c>
      <c r="S235">
        <f>(Tabella6[[#This Row],[0]]+Tabella6[[#This Row],[2]]+Tabella6[[#This Row],[3]]+Tabella6[[#This Row],[4]])/4</f>
        <v>6.25</v>
      </c>
    </row>
    <row r="236" spans="1:19" x14ac:dyDescent="0.3">
      <c r="B236">
        <v>431</v>
      </c>
      <c r="C236">
        <v>21</v>
      </c>
      <c r="D236">
        <v>664</v>
      </c>
      <c r="E236">
        <v>71</v>
      </c>
      <c r="F236">
        <v>339</v>
      </c>
      <c r="G236">
        <f>(Tabella5[[#This Row],[0]]+Tabella5[[#This Row],[2]]+Tabella5[[#This Row],[3]]+Tabella5[[#This Row],[4]])/4</f>
        <v>376.25</v>
      </c>
      <c r="H236">
        <f>(Tabella5[[#This Row],[ANDROID]]+H235)</f>
        <v>740.75</v>
      </c>
      <c r="I236">
        <f>(Tabella5[[#This Row],[IOS]]+I235)</f>
        <v>49</v>
      </c>
      <c r="J236">
        <f>(Tabella5[[#This Row],[N_ANDROID]]/$I$25)*100</f>
        <v>3.0434380681409658</v>
      </c>
      <c r="K236">
        <f>(Tabella5[[#This Row],[N_IOS]]/$L$10)*100</f>
        <v>1.0587726879861712</v>
      </c>
      <c r="N236">
        <v>24</v>
      </c>
      <c r="O236">
        <v>0</v>
      </c>
      <c r="P236">
        <v>23</v>
      </c>
      <c r="Q236">
        <v>11</v>
      </c>
      <c r="R236">
        <v>21</v>
      </c>
      <c r="S236">
        <f>(Tabella6[[#This Row],[0]]+Tabella6[[#This Row],[2]]+Tabella6[[#This Row],[3]]+Tabella6[[#This Row],[4]])/4</f>
        <v>19.75</v>
      </c>
    </row>
    <row r="237" spans="1:19" x14ac:dyDescent="0.3">
      <c r="B237">
        <v>718</v>
      </c>
      <c r="C237">
        <v>6</v>
      </c>
      <c r="D237">
        <v>759</v>
      </c>
      <c r="E237">
        <v>310</v>
      </c>
      <c r="F237">
        <v>339</v>
      </c>
      <c r="G237">
        <f>(Tabella5[[#This Row],[0]]+Tabella5[[#This Row],[2]]+Tabella5[[#This Row],[3]]+Tabella5[[#This Row],[4]])/4</f>
        <v>531.5</v>
      </c>
      <c r="H237">
        <f>(Tabella5[[#This Row],[ANDROID]]+H236)</f>
        <v>1272.25</v>
      </c>
      <c r="I237">
        <f>(Tabella5[[#This Row],[IOS]]+I236)</f>
        <v>55</v>
      </c>
      <c r="J237">
        <f>(Tabella5[[#This Row],[N_ANDROID]]/$I$25)*100</f>
        <v>5.227153671538769</v>
      </c>
      <c r="K237">
        <f>(Tabella5[[#This Row],[N_IOS]]/$L$10)*100</f>
        <v>1.188418323249784</v>
      </c>
      <c r="N237">
        <v>22</v>
      </c>
      <c r="O237">
        <v>0</v>
      </c>
      <c r="P237">
        <v>52</v>
      </c>
      <c r="Q237">
        <v>18</v>
      </c>
      <c r="R237">
        <v>22</v>
      </c>
      <c r="S237">
        <f>(Tabella6[[#This Row],[0]]+Tabella6[[#This Row],[2]]+Tabella6[[#This Row],[3]]+Tabella6[[#This Row],[4]])/4</f>
        <v>28.5</v>
      </c>
    </row>
    <row r="238" spans="1:19" x14ac:dyDescent="0.3">
      <c r="B238">
        <v>972</v>
      </c>
      <c r="C238">
        <v>10</v>
      </c>
      <c r="D238">
        <v>582</v>
      </c>
      <c r="E238">
        <v>489</v>
      </c>
      <c r="F238">
        <v>712</v>
      </c>
      <c r="G238">
        <f>(Tabella5[[#This Row],[0]]+Tabella5[[#This Row],[2]]+Tabella5[[#This Row],[3]]+Tabella5[[#This Row],[4]])/4</f>
        <v>688.75</v>
      </c>
      <c r="H238">
        <f>(Tabella5[[#This Row],[ANDROID]]+H237)</f>
        <v>1961</v>
      </c>
      <c r="I238">
        <f>(Tabella5[[#This Row],[IOS]]+I237)</f>
        <v>65</v>
      </c>
      <c r="J238">
        <f>(Tabella5[[#This Row],[N_ANDROID]]/$I$25)*100</f>
        <v>8.0569450578797621</v>
      </c>
      <c r="K238">
        <f>(Tabella5[[#This Row],[N_IOS]]/$L$10)*100</f>
        <v>1.4044943820224718</v>
      </c>
      <c r="N238">
        <v>89</v>
      </c>
      <c r="O238">
        <v>0</v>
      </c>
      <c r="P238">
        <v>84</v>
      </c>
      <c r="Q238">
        <v>40</v>
      </c>
      <c r="R238">
        <v>48</v>
      </c>
      <c r="S238">
        <f>(Tabella6[[#This Row],[0]]+Tabella6[[#This Row],[2]]+Tabella6[[#This Row],[3]]+Tabella6[[#This Row],[4]])/4</f>
        <v>65.25</v>
      </c>
    </row>
    <row r="239" spans="1:19" x14ac:dyDescent="0.3">
      <c r="B239">
        <v>768</v>
      </c>
      <c r="C239">
        <v>22</v>
      </c>
      <c r="D239">
        <v>508</v>
      </c>
      <c r="E239">
        <v>690</v>
      </c>
      <c r="F239">
        <v>859</v>
      </c>
      <c r="G239">
        <f>(Tabella5[[#This Row],[0]]+Tabella5[[#This Row],[2]]+Tabella5[[#This Row],[3]]+Tabella5[[#This Row],[4]])/4</f>
        <v>706.25</v>
      </c>
      <c r="H239">
        <f>(Tabella5[[#This Row],[ANDROID]]+H238)</f>
        <v>2667.25</v>
      </c>
      <c r="I239">
        <f>(Tabella5[[#This Row],[IOS]]+I238)</f>
        <v>87</v>
      </c>
      <c r="J239">
        <f>(Tabella5[[#This Row],[N_ANDROID]]/$I$25)*100</f>
        <v>10.958636769826514</v>
      </c>
      <c r="K239">
        <f>(Tabella5[[#This Row],[N_IOS]]/$L$10)*100</f>
        <v>1.8798617113223854</v>
      </c>
      <c r="N239">
        <v>111</v>
      </c>
      <c r="O239">
        <v>0</v>
      </c>
      <c r="P239">
        <v>92</v>
      </c>
      <c r="Q239">
        <v>62</v>
      </c>
      <c r="R239">
        <v>91</v>
      </c>
      <c r="S239">
        <f>(Tabella6[[#This Row],[0]]+Tabella6[[#This Row],[2]]+Tabella6[[#This Row],[3]]+Tabella6[[#This Row],[4]])/4</f>
        <v>89</v>
      </c>
    </row>
    <row r="240" spans="1:19" x14ac:dyDescent="0.3">
      <c r="B240">
        <v>477</v>
      </c>
      <c r="C240">
        <v>25</v>
      </c>
      <c r="D240">
        <v>622</v>
      </c>
      <c r="E240">
        <v>707</v>
      </c>
      <c r="F240">
        <v>906</v>
      </c>
      <c r="G240">
        <f>(Tabella5[[#This Row],[0]]+Tabella5[[#This Row],[2]]+Tabella5[[#This Row],[3]]+Tabella5[[#This Row],[4]])/4</f>
        <v>678</v>
      </c>
      <c r="H240">
        <f>(Tabella5[[#This Row],[ANDROID]]+H239)</f>
        <v>3345.25</v>
      </c>
      <c r="I240">
        <f>(Tabella5[[#This Row],[IOS]]+I239)</f>
        <v>112</v>
      </c>
      <c r="J240">
        <f>(Tabella5[[#This Row],[N_ANDROID]]/$I$25)*100</f>
        <v>13.744260813295398</v>
      </c>
      <c r="K240">
        <f>(Tabella5[[#This Row],[N_IOS]]/$L$10)*100</f>
        <v>2.4200518582541055</v>
      </c>
      <c r="N240">
        <v>162</v>
      </c>
      <c r="O240">
        <v>0</v>
      </c>
      <c r="P240">
        <v>139</v>
      </c>
      <c r="Q240">
        <v>80</v>
      </c>
      <c r="R240">
        <v>120</v>
      </c>
      <c r="S240">
        <f>(Tabella6[[#This Row],[0]]+Tabella6[[#This Row],[2]]+Tabella6[[#This Row],[3]]+Tabella6[[#This Row],[4]])/4</f>
        <v>125.25</v>
      </c>
    </row>
    <row r="241" spans="2:19" x14ac:dyDescent="0.3">
      <c r="B241">
        <v>623</v>
      </c>
      <c r="C241">
        <v>28</v>
      </c>
      <c r="D241">
        <v>1134</v>
      </c>
      <c r="E241">
        <v>1214</v>
      </c>
      <c r="F241">
        <v>834</v>
      </c>
      <c r="G241">
        <f>(Tabella5[[#This Row],[0]]+Tabella5[[#This Row],[2]]+Tabella5[[#This Row],[3]]+Tabella5[[#This Row],[4]])/4</f>
        <v>951.25</v>
      </c>
      <c r="H241">
        <f>(Tabella5[[#This Row],[ANDROID]]+H240)</f>
        <v>4296.5</v>
      </c>
      <c r="I241">
        <f>(Tabella5[[#This Row],[IOS]]+I240)</f>
        <v>140</v>
      </c>
      <c r="J241">
        <f>(Tabella5[[#This Row],[N_ANDROID]]/$I$25)*100</f>
        <v>17.652557083722794</v>
      </c>
      <c r="K241">
        <f>(Tabella5[[#This Row],[N_IOS]]/$L$10)*100</f>
        <v>3.0250648228176318</v>
      </c>
      <c r="N241">
        <v>164</v>
      </c>
      <c r="O241">
        <v>0</v>
      </c>
      <c r="P241">
        <v>154</v>
      </c>
      <c r="Q241">
        <v>120</v>
      </c>
      <c r="R241">
        <v>178</v>
      </c>
      <c r="S241">
        <f>(Tabella6[[#This Row],[0]]+Tabella6[[#This Row],[2]]+Tabella6[[#This Row],[3]]+Tabella6[[#This Row],[4]])/4</f>
        <v>154</v>
      </c>
    </row>
    <row r="242" spans="2:19" x14ac:dyDescent="0.3">
      <c r="B242">
        <v>532</v>
      </c>
      <c r="C242">
        <v>32</v>
      </c>
      <c r="D242">
        <v>773</v>
      </c>
      <c r="E242">
        <v>1148</v>
      </c>
      <c r="F242">
        <v>508</v>
      </c>
      <c r="G242">
        <f>(Tabella5[[#This Row],[0]]+Tabella5[[#This Row],[2]]+Tabella5[[#This Row],[3]]+Tabella5[[#This Row],[4]])/4</f>
        <v>740.25</v>
      </c>
      <c r="H242">
        <f>(Tabella5[[#This Row],[ANDROID]]+H241)</f>
        <v>5036.75</v>
      </c>
      <c r="I242">
        <f>(Tabella5[[#This Row],[IOS]]+I241)</f>
        <v>172</v>
      </c>
      <c r="J242">
        <f>(Tabella5[[#This Row],[N_ANDROID]]/$I$25)*100</f>
        <v>20.693940856846453</v>
      </c>
      <c r="K242">
        <f>(Tabella5[[#This Row],[N_IOS]]/$L$10)*100</f>
        <v>3.7165082108902334</v>
      </c>
      <c r="N242">
        <v>203</v>
      </c>
      <c r="O242">
        <v>0</v>
      </c>
      <c r="P242">
        <v>209</v>
      </c>
      <c r="Q242">
        <v>176</v>
      </c>
      <c r="R242">
        <v>191</v>
      </c>
      <c r="S242">
        <f>(Tabella6[[#This Row],[0]]+Tabella6[[#This Row],[2]]+Tabella6[[#This Row],[3]]+Tabella6[[#This Row],[4]])/4</f>
        <v>194.75</v>
      </c>
    </row>
    <row r="243" spans="2:19" x14ac:dyDescent="0.3">
      <c r="B243">
        <v>546</v>
      </c>
      <c r="C243">
        <v>44</v>
      </c>
      <c r="D243">
        <v>492</v>
      </c>
      <c r="E243">
        <v>640</v>
      </c>
      <c r="F243">
        <v>506</v>
      </c>
      <c r="G243">
        <f>(Tabella5[[#This Row],[0]]+Tabella5[[#This Row],[2]]+Tabella5[[#This Row],[3]]+Tabella5[[#This Row],[4]])/4</f>
        <v>546</v>
      </c>
      <c r="H243">
        <f>(Tabella5[[#This Row],[ANDROID]]+H242)</f>
        <v>5582.75</v>
      </c>
      <c r="I243">
        <f>(Tabella5[[#This Row],[IOS]]+I242)</f>
        <v>216</v>
      </c>
      <c r="J243">
        <f>(Tabella5[[#This Row],[N_ANDROID]]/$I$25)*100</f>
        <v>22.937231015746171</v>
      </c>
      <c r="K243">
        <f>(Tabella5[[#This Row],[N_IOS]]/$L$10)*100</f>
        <v>4.6672428694900603</v>
      </c>
      <c r="N243">
        <v>199</v>
      </c>
      <c r="O243">
        <v>0</v>
      </c>
      <c r="P243">
        <v>261</v>
      </c>
      <c r="Q243">
        <v>260</v>
      </c>
      <c r="R243">
        <v>236</v>
      </c>
      <c r="S243">
        <f>(Tabella6[[#This Row],[0]]+Tabella6[[#This Row],[2]]+Tabella6[[#This Row],[3]]+Tabella6[[#This Row],[4]])/4</f>
        <v>239</v>
      </c>
    </row>
    <row r="244" spans="2:19" x14ac:dyDescent="0.3">
      <c r="B244">
        <v>418</v>
      </c>
      <c r="C244">
        <v>39</v>
      </c>
      <c r="D244">
        <v>494</v>
      </c>
      <c r="E244">
        <v>325</v>
      </c>
      <c r="F244">
        <v>387</v>
      </c>
      <c r="G244">
        <f>(Tabella5[[#This Row],[0]]+Tabella5[[#This Row],[2]]+Tabella5[[#This Row],[3]]+Tabella5[[#This Row],[4]])/4</f>
        <v>406</v>
      </c>
      <c r="H244">
        <f>(Tabella5[[#This Row],[ANDROID]]+H243)</f>
        <v>5988.75</v>
      </c>
      <c r="I244">
        <f>(Tabella5[[#This Row],[IOS]]+I243)</f>
        <v>255</v>
      </c>
      <c r="J244">
        <f>(Tabella5[[#This Row],[N_ANDROID]]/$I$25)*100</f>
        <v>24.60531856979981</v>
      </c>
      <c r="K244">
        <f>(Tabella5[[#This Row],[N_IOS]]/$L$10)*100</f>
        <v>5.5099394987035435</v>
      </c>
      <c r="N244">
        <v>217</v>
      </c>
      <c r="O244">
        <v>0</v>
      </c>
      <c r="P244">
        <v>240</v>
      </c>
      <c r="Q244">
        <v>220</v>
      </c>
      <c r="R244">
        <v>190</v>
      </c>
      <c r="S244">
        <f>(Tabella6[[#This Row],[0]]+Tabella6[[#This Row],[2]]+Tabella6[[#This Row],[3]]+Tabella6[[#This Row],[4]])/4</f>
        <v>216.75</v>
      </c>
    </row>
    <row r="245" spans="2:19" x14ac:dyDescent="0.3">
      <c r="B245">
        <v>273</v>
      </c>
      <c r="C245">
        <v>42</v>
      </c>
      <c r="D245">
        <v>248</v>
      </c>
      <c r="E245">
        <v>343</v>
      </c>
      <c r="F245">
        <v>275</v>
      </c>
      <c r="G245">
        <f>(Tabella5[[#This Row],[0]]+Tabella5[[#This Row],[2]]+Tabella5[[#This Row],[3]]+Tabella5[[#This Row],[4]])/4</f>
        <v>284.75</v>
      </c>
      <c r="H245">
        <f>(Tabella5[[#This Row],[ANDROID]]+H244)</f>
        <v>6273.5</v>
      </c>
      <c r="I245">
        <f>(Tabella5[[#This Row],[IOS]]+I244)</f>
        <v>297</v>
      </c>
      <c r="J245">
        <f>(Tabella5[[#This Row],[N_ANDROID]]/$I$25)*100</f>
        <v>25.775239582156395</v>
      </c>
      <c r="K245">
        <f>(Tabella5[[#This Row],[N_IOS]]/$L$10)*100</f>
        <v>6.4174589455488329</v>
      </c>
      <c r="N245">
        <v>243</v>
      </c>
      <c r="O245">
        <v>0</v>
      </c>
      <c r="P245">
        <v>275</v>
      </c>
      <c r="Q245">
        <v>243</v>
      </c>
      <c r="R245">
        <v>226</v>
      </c>
      <c r="S245">
        <f>(Tabella6[[#This Row],[0]]+Tabella6[[#This Row],[2]]+Tabella6[[#This Row],[3]]+Tabella6[[#This Row],[4]])/4</f>
        <v>246.75</v>
      </c>
    </row>
    <row r="246" spans="2:19" x14ac:dyDescent="0.3">
      <c r="B246">
        <v>415</v>
      </c>
      <c r="C246">
        <v>23</v>
      </c>
      <c r="D246">
        <v>285</v>
      </c>
      <c r="E246">
        <v>419</v>
      </c>
      <c r="F246">
        <v>182</v>
      </c>
      <c r="G246">
        <f>(Tabella5[[#This Row],[0]]+Tabella5[[#This Row],[2]]+Tabella5[[#This Row],[3]]+Tabella5[[#This Row],[4]])/4</f>
        <v>325.25</v>
      </c>
      <c r="H246">
        <f>(Tabella5[[#This Row],[ANDROID]]+H245)</f>
        <v>6598.75</v>
      </c>
      <c r="I246">
        <f>(Tabella5[[#This Row],[IOS]]+I245)</f>
        <v>320</v>
      </c>
      <c r="J246">
        <f>(Tabella5[[#This Row],[N_ANDROID]]/$I$25)*100</f>
        <v>27.111558490914877</v>
      </c>
      <c r="K246">
        <f>(Tabella5[[#This Row],[N_IOS]]/$L$10)*100</f>
        <v>6.9144338807260164</v>
      </c>
      <c r="N246">
        <v>230</v>
      </c>
      <c r="O246">
        <v>0</v>
      </c>
      <c r="P246">
        <v>229</v>
      </c>
      <c r="Q246">
        <v>242</v>
      </c>
      <c r="R246">
        <v>233</v>
      </c>
      <c r="S246">
        <f>(Tabella6[[#This Row],[0]]+Tabella6[[#This Row],[2]]+Tabella6[[#This Row],[3]]+Tabella6[[#This Row],[4]])/4</f>
        <v>233.5</v>
      </c>
    </row>
    <row r="247" spans="2:19" x14ac:dyDescent="0.3">
      <c r="B247">
        <v>236</v>
      </c>
      <c r="C247">
        <v>24</v>
      </c>
      <c r="D247">
        <v>412</v>
      </c>
      <c r="E247">
        <v>400</v>
      </c>
      <c r="F247">
        <v>242</v>
      </c>
      <c r="G247">
        <f>(Tabella5[[#This Row],[0]]+Tabella5[[#This Row],[2]]+Tabella5[[#This Row],[3]]+Tabella5[[#This Row],[4]])/4</f>
        <v>322.5</v>
      </c>
      <c r="H247">
        <f>(Tabella5[[#This Row],[ANDROID]]+H246)</f>
        <v>6921.25</v>
      </c>
      <c r="I247">
        <f>(Tabella5[[#This Row],[IOS]]+I246)</f>
        <v>344</v>
      </c>
      <c r="J247">
        <f>(Tabella5[[#This Row],[N_ANDROID]]/$I$25)*100</f>
        <v>28.436578777078175</v>
      </c>
      <c r="K247">
        <f>(Tabella5[[#This Row],[N_IOS]]/$L$10)*100</f>
        <v>7.4330164217804668</v>
      </c>
      <c r="N247">
        <v>251</v>
      </c>
      <c r="O247">
        <v>0</v>
      </c>
      <c r="P247">
        <v>267</v>
      </c>
      <c r="Q247">
        <v>283</v>
      </c>
      <c r="R247">
        <v>221</v>
      </c>
      <c r="S247">
        <f>(Tabella6[[#This Row],[0]]+Tabella6[[#This Row],[2]]+Tabella6[[#This Row],[3]]+Tabella6[[#This Row],[4]])/4</f>
        <v>255.5</v>
      </c>
    </row>
    <row r="248" spans="2:19" x14ac:dyDescent="0.3">
      <c r="B248">
        <v>265</v>
      </c>
      <c r="C248">
        <v>29</v>
      </c>
      <c r="D248">
        <v>290</v>
      </c>
      <c r="E248">
        <v>266</v>
      </c>
      <c r="F248">
        <v>212</v>
      </c>
      <c r="G248">
        <f>(Tabella5[[#This Row],[0]]+Tabella5[[#This Row],[2]]+Tabella5[[#This Row],[3]]+Tabella5[[#This Row],[4]])/4</f>
        <v>258.25</v>
      </c>
      <c r="H248">
        <f>(Tabella5[[#This Row],[ANDROID]]+H247)</f>
        <v>7179.5</v>
      </c>
      <c r="I248">
        <f>(Tabella5[[#This Row],[IOS]]+I247)</f>
        <v>373</v>
      </c>
      <c r="J248">
        <f>(Tabella5[[#This Row],[N_ANDROID]]/$I$25)*100</f>
        <v>29.497622153517465</v>
      </c>
      <c r="K248">
        <f>(Tabella5[[#This Row],[N_IOS]]/$L$10)*100</f>
        <v>8.059636992221261</v>
      </c>
      <c r="N248">
        <v>273</v>
      </c>
      <c r="O248">
        <v>0</v>
      </c>
      <c r="P248">
        <v>263</v>
      </c>
      <c r="Q248">
        <v>266</v>
      </c>
      <c r="R248">
        <v>236</v>
      </c>
      <c r="S248">
        <f>(Tabella6[[#This Row],[0]]+Tabella6[[#This Row],[2]]+Tabella6[[#This Row],[3]]+Tabella6[[#This Row],[4]])/4</f>
        <v>259.5</v>
      </c>
    </row>
    <row r="249" spans="2:19" x14ac:dyDescent="0.3">
      <c r="B249">
        <v>256</v>
      </c>
      <c r="C249">
        <v>14</v>
      </c>
      <c r="D249">
        <v>178</v>
      </c>
      <c r="E249">
        <v>230</v>
      </c>
      <c r="F249">
        <v>319</v>
      </c>
      <c r="G249">
        <f>(Tabella5[[#This Row],[0]]+Tabella5[[#This Row],[2]]+Tabella5[[#This Row],[3]]+Tabella5[[#This Row],[4]])/4</f>
        <v>245.75</v>
      </c>
      <c r="H249">
        <f>(Tabella5[[#This Row],[ANDROID]]+H248)</f>
        <v>7425.25</v>
      </c>
      <c r="I249">
        <f>(Tabella5[[#This Row],[IOS]]+I248)</f>
        <v>387</v>
      </c>
      <c r="J249">
        <f>(Tabella5[[#This Row],[N_ANDROID]]/$I$25)*100</f>
        <v>30.507308154524072</v>
      </c>
      <c r="K249">
        <f>(Tabella5[[#This Row],[N_IOS]]/$L$10)*100</f>
        <v>8.362143474503025</v>
      </c>
      <c r="N249">
        <v>225</v>
      </c>
      <c r="O249">
        <v>0</v>
      </c>
      <c r="P249">
        <v>266</v>
      </c>
      <c r="Q249">
        <v>266</v>
      </c>
      <c r="R249">
        <v>221</v>
      </c>
      <c r="S249">
        <f>(Tabella6[[#This Row],[0]]+Tabella6[[#This Row],[2]]+Tabella6[[#This Row],[3]]+Tabella6[[#This Row],[4]])/4</f>
        <v>244.5</v>
      </c>
    </row>
    <row r="250" spans="2:19" x14ac:dyDescent="0.3">
      <c r="B250">
        <v>227</v>
      </c>
      <c r="C250">
        <v>32</v>
      </c>
      <c r="D250">
        <v>165</v>
      </c>
      <c r="E250">
        <v>308</v>
      </c>
      <c r="F250">
        <v>269</v>
      </c>
      <c r="G250">
        <f>(Tabella5[[#This Row],[0]]+Tabella5[[#This Row],[2]]+Tabella5[[#This Row],[3]]+Tabella5[[#This Row],[4]])/4</f>
        <v>242.25</v>
      </c>
      <c r="H250">
        <f>(Tabella5[[#This Row],[ANDROID]]+H249)</f>
        <v>7667.5</v>
      </c>
      <c r="I250">
        <f>(Tabella5[[#This Row],[IOS]]+I249)</f>
        <v>419</v>
      </c>
      <c r="J250">
        <f>(Tabella5[[#This Row],[N_ANDROID]]/$I$25)*100</f>
        <v>31.502614090409526</v>
      </c>
      <c r="K250">
        <f>(Tabella5[[#This Row],[N_IOS]]/$L$10)*100</f>
        <v>9.0535868625756279</v>
      </c>
      <c r="N250">
        <v>260</v>
      </c>
      <c r="O250">
        <v>0</v>
      </c>
      <c r="P250">
        <v>278</v>
      </c>
      <c r="Q250">
        <v>267</v>
      </c>
      <c r="R250">
        <v>219</v>
      </c>
      <c r="S250">
        <f>(Tabella6[[#This Row],[0]]+Tabella6[[#This Row],[2]]+Tabella6[[#This Row],[3]]+Tabella6[[#This Row],[4]])/4</f>
        <v>256</v>
      </c>
    </row>
    <row r="251" spans="2:19" x14ac:dyDescent="0.3">
      <c r="B251">
        <v>366</v>
      </c>
      <c r="C251">
        <v>35</v>
      </c>
      <c r="D251">
        <v>124</v>
      </c>
      <c r="E251">
        <v>323</v>
      </c>
      <c r="F251">
        <v>188</v>
      </c>
      <c r="G251">
        <f>(Tabella5[[#This Row],[0]]+Tabella5[[#This Row],[2]]+Tabella5[[#This Row],[3]]+Tabella5[[#This Row],[4]])/4</f>
        <v>250.25</v>
      </c>
      <c r="H251">
        <f>(Tabella5[[#This Row],[ANDROID]]+H250)</f>
        <v>7917.75</v>
      </c>
      <c r="I251">
        <f>(Tabella5[[#This Row],[IOS]]+I250)</f>
        <v>454</v>
      </c>
      <c r="J251">
        <f>(Tabella5[[#This Row],[N_ANDROID]]/$I$25)*100</f>
        <v>32.530788746571893</v>
      </c>
      <c r="K251">
        <f>(Tabella5[[#This Row],[N_IOS]]/$L$10)*100</f>
        <v>9.8098530682800344</v>
      </c>
      <c r="N251">
        <v>253</v>
      </c>
      <c r="O251">
        <v>0</v>
      </c>
      <c r="P251">
        <v>257</v>
      </c>
      <c r="Q251">
        <v>264</v>
      </c>
      <c r="R251">
        <v>241</v>
      </c>
      <c r="S251">
        <f>(Tabella6[[#This Row],[0]]+Tabella6[[#This Row],[2]]+Tabella6[[#This Row],[3]]+Tabella6[[#This Row],[4]])/4</f>
        <v>253.75</v>
      </c>
    </row>
    <row r="252" spans="2:19" x14ac:dyDescent="0.3">
      <c r="B252">
        <v>294</v>
      </c>
      <c r="C252">
        <v>26</v>
      </c>
      <c r="D252">
        <v>119</v>
      </c>
      <c r="E252">
        <v>365</v>
      </c>
      <c r="F252">
        <v>142</v>
      </c>
      <c r="G252">
        <f>(Tabella5[[#This Row],[0]]+Tabella5[[#This Row],[2]]+Tabella5[[#This Row],[3]]+Tabella5[[#This Row],[4]])/4</f>
        <v>230</v>
      </c>
      <c r="H252">
        <f>(Tabella5[[#This Row],[ANDROID]]+H251)</f>
        <v>8147.75</v>
      </c>
      <c r="I252">
        <f>(Tabella5[[#This Row],[IOS]]+I251)</f>
        <v>480</v>
      </c>
      <c r="J252">
        <f>(Tabella5[[#This Row],[N_ANDROID]]/$I$25)*100</f>
        <v>33.475764454533312</v>
      </c>
      <c r="K252">
        <f>(Tabella5[[#This Row],[N_IOS]]/$L$10)*100</f>
        <v>10.371650821089023</v>
      </c>
      <c r="N252">
        <v>233</v>
      </c>
      <c r="O252">
        <v>0</v>
      </c>
      <c r="P252">
        <v>243</v>
      </c>
      <c r="Q252">
        <v>259</v>
      </c>
      <c r="R252">
        <v>235</v>
      </c>
      <c r="S252">
        <f>(Tabella6[[#This Row],[0]]+Tabella6[[#This Row],[2]]+Tabella6[[#This Row],[3]]+Tabella6[[#This Row],[4]])/4</f>
        <v>242.5</v>
      </c>
    </row>
    <row r="253" spans="2:19" x14ac:dyDescent="0.3">
      <c r="B253">
        <v>203</v>
      </c>
      <c r="C253">
        <v>24</v>
      </c>
      <c r="D253">
        <v>196</v>
      </c>
      <c r="E253">
        <v>281</v>
      </c>
      <c r="F253">
        <v>203</v>
      </c>
      <c r="G253">
        <f>(Tabella5[[#This Row],[0]]+Tabella5[[#This Row],[2]]+Tabella5[[#This Row],[3]]+Tabella5[[#This Row],[4]])/4</f>
        <v>220.75</v>
      </c>
      <c r="H253">
        <f>(Tabella5[[#This Row],[ANDROID]]+H252)</f>
        <v>8368.5</v>
      </c>
      <c r="I253">
        <f>(Tabella5[[#This Row],[IOS]]+I252)</f>
        <v>504</v>
      </c>
      <c r="J253">
        <f>(Tabella5[[#This Row],[N_ANDROID]]/$I$25)*100</f>
        <v>34.382735704674552</v>
      </c>
      <c r="K253">
        <f>(Tabella5[[#This Row],[N_IOS]]/$L$10)*100</f>
        <v>10.890233362143475</v>
      </c>
      <c r="N253">
        <v>233</v>
      </c>
      <c r="O253">
        <v>0</v>
      </c>
      <c r="P253">
        <v>257</v>
      </c>
      <c r="Q253">
        <v>279</v>
      </c>
      <c r="R253">
        <v>235</v>
      </c>
      <c r="S253">
        <f>(Tabella6[[#This Row],[0]]+Tabella6[[#This Row],[2]]+Tabella6[[#This Row],[3]]+Tabella6[[#This Row],[4]])/4</f>
        <v>251</v>
      </c>
    </row>
    <row r="254" spans="2:19" x14ac:dyDescent="0.3">
      <c r="B254">
        <v>194</v>
      </c>
      <c r="C254">
        <v>19</v>
      </c>
      <c r="D254">
        <v>159</v>
      </c>
      <c r="E254">
        <v>177</v>
      </c>
      <c r="F254">
        <v>181</v>
      </c>
      <c r="G254">
        <f>(Tabella5[[#This Row],[0]]+Tabella5[[#This Row],[2]]+Tabella5[[#This Row],[3]]+Tabella5[[#This Row],[4]])/4</f>
        <v>177.75</v>
      </c>
      <c r="H254">
        <f>(Tabella5[[#This Row],[ANDROID]]+H253)</f>
        <v>8546.25</v>
      </c>
      <c r="I254">
        <f>(Tabella5[[#This Row],[IOS]]+I253)</f>
        <v>523</v>
      </c>
      <c r="J254">
        <f>(Tabella5[[#This Row],[N_ANDROID]]/$I$25)*100</f>
        <v>35.11303758332734</v>
      </c>
      <c r="K254">
        <f>(Tabella5[[#This Row],[N_IOS]]/$L$10)*100</f>
        <v>11.300777873811581</v>
      </c>
      <c r="N254">
        <v>250</v>
      </c>
      <c r="O254">
        <v>0</v>
      </c>
      <c r="P254">
        <v>238</v>
      </c>
      <c r="Q254">
        <v>277</v>
      </c>
      <c r="R254">
        <v>211</v>
      </c>
      <c r="S254">
        <f>(Tabella6[[#This Row],[0]]+Tabella6[[#This Row],[2]]+Tabella6[[#This Row],[3]]+Tabella6[[#This Row],[4]])/4</f>
        <v>244</v>
      </c>
    </row>
    <row r="255" spans="2:19" x14ac:dyDescent="0.3">
      <c r="B255">
        <v>147</v>
      </c>
      <c r="C255">
        <v>12</v>
      </c>
      <c r="D255">
        <v>119</v>
      </c>
      <c r="E255">
        <v>216</v>
      </c>
      <c r="F255">
        <v>120</v>
      </c>
      <c r="G255">
        <f>(Tabella5[[#This Row],[0]]+Tabella5[[#This Row],[2]]+Tabella5[[#This Row],[3]]+Tabella5[[#This Row],[4]])/4</f>
        <v>150.5</v>
      </c>
      <c r="H255">
        <f>(Tabella5[[#This Row],[ANDROID]]+H254)</f>
        <v>8696.75</v>
      </c>
      <c r="I255">
        <f>(Tabella5[[#This Row],[IOS]]+I254)</f>
        <v>535</v>
      </c>
      <c r="J255">
        <f>(Tabella5[[#This Row],[N_ANDROID]]/$I$25)*100</f>
        <v>35.73138038353688</v>
      </c>
      <c r="K255">
        <f>(Tabella5[[#This Row],[N_IOS]]/$L$10)*100</f>
        <v>11.560069144338806</v>
      </c>
      <c r="N255">
        <v>232</v>
      </c>
      <c r="O255">
        <v>0</v>
      </c>
      <c r="P255">
        <v>245</v>
      </c>
      <c r="Q255">
        <v>247</v>
      </c>
      <c r="R255">
        <v>230</v>
      </c>
      <c r="S255">
        <f>(Tabella6[[#This Row],[0]]+Tabella6[[#This Row],[2]]+Tabella6[[#This Row],[3]]+Tabella6[[#This Row],[4]])/4</f>
        <v>238.5</v>
      </c>
    </row>
    <row r="256" spans="2:19" x14ac:dyDescent="0.3">
      <c r="B256">
        <v>100</v>
      </c>
      <c r="C256">
        <v>12</v>
      </c>
      <c r="D256">
        <v>58</v>
      </c>
      <c r="E256">
        <v>118</v>
      </c>
      <c r="F256">
        <v>64</v>
      </c>
      <c r="G256">
        <f>(Tabella5[[#This Row],[0]]+Tabella5[[#This Row],[2]]+Tabella5[[#This Row],[3]]+Tabella5[[#This Row],[4]])/4</f>
        <v>85</v>
      </c>
      <c r="H256">
        <f>(Tabella5[[#This Row],[ANDROID]]+H255)</f>
        <v>8781.75</v>
      </c>
      <c r="I256">
        <f>(Tabella5[[#This Row],[IOS]]+I255)</f>
        <v>547</v>
      </c>
      <c r="J256">
        <f>(Tabella5[[#This Row],[N_ANDROID]]/$I$25)*100</f>
        <v>36.080610536479149</v>
      </c>
      <c r="K256">
        <f>(Tabella5[[#This Row],[N_IOS]]/$L$10)*100</f>
        <v>11.819360414866033</v>
      </c>
      <c r="N256">
        <v>244</v>
      </c>
      <c r="O256">
        <v>0</v>
      </c>
      <c r="P256">
        <v>206</v>
      </c>
      <c r="Q256">
        <v>275</v>
      </c>
      <c r="R256">
        <v>217</v>
      </c>
      <c r="S256">
        <f>(Tabella6[[#This Row],[0]]+Tabella6[[#This Row],[2]]+Tabella6[[#This Row],[3]]+Tabella6[[#This Row],[4]])/4</f>
        <v>235.5</v>
      </c>
    </row>
    <row r="257" spans="2:19" x14ac:dyDescent="0.3">
      <c r="B257">
        <v>96</v>
      </c>
      <c r="C257">
        <v>4</v>
      </c>
      <c r="D257">
        <v>90</v>
      </c>
      <c r="E257">
        <v>82</v>
      </c>
      <c r="F257">
        <v>89</v>
      </c>
      <c r="G257">
        <f>(Tabella5[[#This Row],[0]]+Tabella5[[#This Row],[2]]+Tabella5[[#This Row],[3]]+Tabella5[[#This Row],[4]])/4</f>
        <v>89.25</v>
      </c>
      <c r="H257">
        <f>(Tabella5[[#This Row],[ANDROID]]+H256)</f>
        <v>8871</v>
      </c>
      <c r="I257">
        <f>(Tabella5[[#This Row],[IOS]]+I256)</f>
        <v>551</v>
      </c>
      <c r="J257">
        <f>(Tabella5[[#This Row],[N_ANDROID]]/$I$25)*100</f>
        <v>36.447302197068524</v>
      </c>
      <c r="K257">
        <f>(Tabella5[[#This Row],[N_IOS]]/$L$10)*100</f>
        <v>11.905790838375108</v>
      </c>
      <c r="N257">
        <v>238</v>
      </c>
      <c r="O257">
        <v>0</v>
      </c>
      <c r="P257">
        <v>228</v>
      </c>
      <c r="Q257">
        <v>270</v>
      </c>
      <c r="R257">
        <v>193</v>
      </c>
      <c r="S257">
        <f>(Tabella6[[#This Row],[0]]+Tabella6[[#This Row],[2]]+Tabella6[[#This Row],[3]]+Tabella6[[#This Row],[4]])/4</f>
        <v>232.25</v>
      </c>
    </row>
    <row r="258" spans="2:19" x14ac:dyDescent="0.3">
      <c r="B258">
        <v>89</v>
      </c>
      <c r="C258">
        <v>3</v>
      </c>
      <c r="D258">
        <v>112</v>
      </c>
      <c r="E258">
        <v>58</v>
      </c>
      <c r="F258">
        <v>127</v>
      </c>
      <c r="G258">
        <f>(Tabella5[[#This Row],[0]]+Tabella5[[#This Row],[2]]+Tabella5[[#This Row],[3]]+Tabella5[[#This Row],[4]])/4</f>
        <v>96.5</v>
      </c>
      <c r="H258">
        <f>(Tabella5[[#This Row],[ANDROID]]+H257)</f>
        <v>8967.5</v>
      </c>
      <c r="I258">
        <f>(Tabella5[[#This Row],[IOS]]+I257)</f>
        <v>554</v>
      </c>
      <c r="J258">
        <f>(Tabella5[[#This Row],[N_ANDROID]]/$I$25)*100</f>
        <v>36.843781135408854</v>
      </c>
      <c r="K258">
        <f>(Tabella5[[#This Row],[N_IOS]]/$L$10)*100</f>
        <v>11.970613656006915</v>
      </c>
      <c r="N258">
        <v>230</v>
      </c>
      <c r="O258">
        <v>0</v>
      </c>
      <c r="P258">
        <v>248</v>
      </c>
      <c r="Q258">
        <v>261</v>
      </c>
      <c r="R258">
        <v>186</v>
      </c>
      <c r="S258">
        <f>(Tabella6[[#This Row],[0]]+Tabella6[[#This Row],[2]]+Tabella6[[#This Row],[3]]+Tabella6[[#This Row],[4]])/4</f>
        <v>231.25</v>
      </c>
    </row>
    <row r="259" spans="2:19" x14ac:dyDescent="0.3">
      <c r="B259">
        <v>161</v>
      </c>
      <c r="C259">
        <v>1</v>
      </c>
      <c r="D259">
        <v>152</v>
      </c>
      <c r="E259">
        <v>116</v>
      </c>
      <c r="F259">
        <v>147</v>
      </c>
      <c r="G259">
        <f>(Tabella5[[#This Row],[0]]+Tabella5[[#This Row],[2]]+Tabella5[[#This Row],[3]]+Tabella5[[#This Row],[4]])/4</f>
        <v>144</v>
      </c>
      <c r="H259">
        <f>(Tabella5[[#This Row],[ANDROID]]+H258)</f>
        <v>9111.5</v>
      </c>
      <c r="I259">
        <f>(Tabella5[[#This Row],[IOS]]+I258)</f>
        <v>555</v>
      </c>
      <c r="J259">
        <f>(Tabella5[[#This Row],[N_ANDROID]]/$I$25)*100</f>
        <v>37.435418100393399</v>
      </c>
      <c r="K259">
        <f>(Tabella5[[#This Row],[N_IOS]]/$L$10)*100</f>
        <v>11.992221261884184</v>
      </c>
      <c r="N259">
        <v>222</v>
      </c>
      <c r="O259">
        <v>0</v>
      </c>
      <c r="P259">
        <v>202</v>
      </c>
      <c r="Q259">
        <v>234</v>
      </c>
      <c r="R259">
        <v>217</v>
      </c>
      <c r="S259">
        <f>(Tabella6[[#This Row],[0]]+Tabella6[[#This Row],[2]]+Tabella6[[#This Row],[3]]+Tabella6[[#This Row],[4]])/4</f>
        <v>218.75</v>
      </c>
    </row>
    <row r="260" spans="2:19" x14ac:dyDescent="0.3">
      <c r="B260">
        <v>231</v>
      </c>
      <c r="C260">
        <v>9</v>
      </c>
      <c r="D260">
        <v>131</v>
      </c>
      <c r="E260">
        <v>133</v>
      </c>
      <c r="F260">
        <v>139</v>
      </c>
      <c r="G260">
        <f>(Tabella5[[#This Row],[0]]+Tabella5[[#This Row],[2]]+Tabella5[[#This Row],[3]]+Tabella5[[#This Row],[4]])/4</f>
        <v>158.5</v>
      </c>
      <c r="H260">
        <f>(Tabella5[[#This Row],[ANDROID]]+H259)</f>
        <v>9270</v>
      </c>
      <c r="I260">
        <f>(Tabella5[[#This Row],[IOS]]+I259)</f>
        <v>564</v>
      </c>
      <c r="J260">
        <f>(Tabella5[[#This Row],[N_ANDROID]]/$I$25)*100</f>
        <v>38.086629620879854</v>
      </c>
      <c r="K260">
        <f>(Tabella5[[#This Row],[N_IOS]]/$L$10)*100</f>
        <v>12.186689714779602</v>
      </c>
      <c r="N260">
        <v>256</v>
      </c>
      <c r="O260">
        <v>0</v>
      </c>
      <c r="P260">
        <v>213</v>
      </c>
      <c r="Q260">
        <v>224</v>
      </c>
      <c r="R260">
        <v>200</v>
      </c>
      <c r="S260">
        <f>(Tabella6[[#This Row],[0]]+Tabella6[[#This Row],[2]]+Tabella6[[#This Row],[3]]+Tabella6[[#This Row],[4]])/4</f>
        <v>223.25</v>
      </c>
    </row>
    <row r="261" spans="2:19" x14ac:dyDescent="0.3">
      <c r="B261">
        <v>159</v>
      </c>
      <c r="C261">
        <v>3</v>
      </c>
      <c r="D261">
        <v>68</v>
      </c>
      <c r="E261">
        <v>172</v>
      </c>
      <c r="F261">
        <v>110</v>
      </c>
      <c r="G261">
        <f>(Tabella5[[#This Row],[0]]+Tabella5[[#This Row],[2]]+Tabella5[[#This Row],[3]]+Tabella5[[#This Row],[4]])/4</f>
        <v>127.25</v>
      </c>
      <c r="H261">
        <f>(Tabella5[[#This Row],[ANDROID]]+H260)</f>
        <v>9397.25</v>
      </c>
      <c r="I261">
        <f>(Tabella5[[#This Row],[IOS]]+I260)</f>
        <v>567</v>
      </c>
      <c r="J261">
        <f>(Tabella5[[#This Row],[N_ANDROID]]/$I$25)*100</f>
        <v>38.6094477027846</v>
      </c>
      <c r="K261">
        <f>(Tabella5[[#This Row],[N_IOS]]/$L$10)*100</f>
        <v>12.251512532411409</v>
      </c>
      <c r="N261">
        <v>206</v>
      </c>
      <c r="O261">
        <v>0</v>
      </c>
      <c r="P261">
        <v>216</v>
      </c>
      <c r="Q261">
        <v>200</v>
      </c>
      <c r="R261">
        <v>211</v>
      </c>
      <c r="S261">
        <f>(Tabella6[[#This Row],[0]]+Tabella6[[#This Row],[2]]+Tabella6[[#This Row],[3]]+Tabella6[[#This Row],[4]])/4</f>
        <v>208.25</v>
      </c>
    </row>
    <row r="262" spans="2:19" x14ac:dyDescent="0.3">
      <c r="B262">
        <v>83</v>
      </c>
      <c r="C262">
        <v>4</v>
      </c>
      <c r="D262">
        <v>63</v>
      </c>
      <c r="E262">
        <v>142</v>
      </c>
      <c r="F262">
        <v>113</v>
      </c>
      <c r="G262">
        <f>(Tabella5[[#This Row],[0]]+Tabella5[[#This Row],[2]]+Tabella5[[#This Row],[3]]+Tabella5[[#This Row],[4]])/4</f>
        <v>100.25</v>
      </c>
      <c r="H262">
        <f>(Tabella5[[#This Row],[ANDROID]]+H261)</f>
        <v>9497.5</v>
      </c>
      <c r="I262">
        <f>(Tabella5[[#This Row],[IOS]]+I261)</f>
        <v>571</v>
      </c>
      <c r="J262">
        <f>(Tabella5[[#This Row],[N_ANDROID]]/$I$25)*100</f>
        <v>39.021333853754733</v>
      </c>
      <c r="K262">
        <f>(Tabella5[[#This Row],[N_IOS]]/$L$10)*100</f>
        <v>12.337942955920484</v>
      </c>
      <c r="N262">
        <v>226</v>
      </c>
      <c r="O262">
        <v>0</v>
      </c>
      <c r="P262">
        <v>185</v>
      </c>
      <c r="Q262">
        <v>233</v>
      </c>
      <c r="R262">
        <v>185</v>
      </c>
      <c r="S262">
        <f>(Tabella6[[#This Row],[0]]+Tabella6[[#This Row],[2]]+Tabella6[[#This Row],[3]]+Tabella6[[#This Row],[4]])/4</f>
        <v>207.25</v>
      </c>
    </row>
    <row r="263" spans="2:19" x14ac:dyDescent="0.3">
      <c r="B263">
        <v>58</v>
      </c>
      <c r="C263">
        <v>5</v>
      </c>
      <c r="D263">
        <v>77</v>
      </c>
      <c r="E263">
        <v>65</v>
      </c>
      <c r="F263">
        <v>115</v>
      </c>
      <c r="G263">
        <f>(Tabella5[[#This Row],[0]]+Tabella5[[#This Row],[2]]+Tabella5[[#This Row],[3]]+Tabella5[[#This Row],[4]])/4</f>
        <v>78.75</v>
      </c>
      <c r="H263">
        <f>(Tabella5[[#This Row],[ANDROID]]+H262)</f>
        <v>9576.25</v>
      </c>
      <c r="I263">
        <f>(Tabella5[[#This Row],[IOS]]+I262)</f>
        <v>576</v>
      </c>
      <c r="J263">
        <f>(Tabella5[[#This Row],[N_ANDROID]]/$I$25)*100</f>
        <v>39.344885318980658</v>
      </c>
      <c r="K263">
        <f>(Tabella5[[#This Row],[N_IOS]]/$L$10)*100</f>
        <v>12.445980985306827</v>
      </c>
      <c r="N263">
        <v>212</v>
      </c>
      <c r="O263">
        <v>0</v>
      </c>
      <c r="P263">
        <v>188</v>
      </c>
      <c r="Q263">
        <v>223</v>
      </c>
      <c r="R263">
        <v>196</v>
      </c>
      <c r="S263">
        <f>(Tabella6[[#This Row],[0]]+Tabella6[[#This Row],[2]]+Tabella6[[#This Row],[3]]+Tabella6[[#This Row],[4]])/4</f>
        <v>204.75</v>
      </c>
    </row>
    <row r="264" spans="2:19" x14ac:dyDescent="0.3">
      <c r="B264">
        <v>77</v>
      </c>
      <c r="C264">
        <v>2</v>
      </c>
      <c r="D264">
        <v>70</v>
      </c>
      <c r="E264">
        <v>50</v>
      </c>
      <c r="F264">
        <v>115</v>
      </c>
      <c r="G264">
        <f>(Tabella5[[#This Row],[0]]+Tabella5[[#This Row],[2]]+Tabella5[[#This Row],[3]]+Tabella5[[#This Row],[4]])/4</f>
        <v>78</v>
      </c>
      <c r="H264">
        <f>(Tabella5[[#This Row],[ANDROID]]+H263)</f>
        <v>9654.25</v>
      </c>
      <c r="I264">
        <f>(Tabella5[[#This Row],[IOS]]+I263)</f>
        <v>578</v>
      </c>
      <c r="J264">
        <f>(Tabella5[[#This Row],[N_ANDROID]]/$I$25)*100</f>
        <v>39.665355341680616</v>
      </c>
      <c r="K264">
        <f>(Tabella5[[#This Row],[N_IOS]]/$L$10)*100</f>
        <v>12.489196197061366</v>
      </c>
      <c r="N264">
        <v>185</v>
      </c>
      <c r="O264">
        <v>0</v>
      </c>
      <c r="P264">
        <v>183</v>
      </c>
      <c r="Q264">
        <v>232</v>
      </c>
      <c r="R264">
        <v>174</v>
      </c>
      <c r="S264">
        <f>(Tabella6[[#This Row],[0]]+Tabella6[[#This Row],[2]]+Tabella6[[#This Row],[3]]+Tabella6[[#This Row],[4]])/4</f>
        <v>193.5</v>
      </c>
    </row>
    <row r="265" spans="2:19" x14ac:dyDescent="0.3">
      <c r="B265">
        <v>37</v>
      </c>
      <c r="C265">
        <v>10</v>
      </c>
      <c r="D265">
        <v>75</v>
      </c>
      <c r="E265">
        <v>28</v>
      </c>
      <c r="F265">
        <v>112</v>
      </c>
      <c r="G265">
        <f>(Tabella5[[#This Row],[0]]+Tabella5[[#This Row],[2]]+Tabella5[[#This Row],[3]]+Tabella5[[#This Row],[4]])/4</f>
        <v>63</v>
      </c>
      <c r="H265">
        <f>(Tabella5[[#This Row],[ANDROID]]+H264)</f>
        <v>9717.25</v>
      </c>
      <c r="I265">
        <f>(Tabella5[[#This Row],[IOS]]+I264)</f>
        <v>588</v>
      </c>
      <c r="J265">
        <f>(Tabella5[[#This Row],[N_ANDROID]]/$I$25)*100</f>
        <v>39.924196513861354</v>
      </c>
      <c r="K265">
        <f>(Tabella5[[#This Row],[N_IOS]]/$L$10)*100</f>
        <v>12.705272255834055</v>
      </c>
      <c r="N265">
        <v>195</v>
      </c>
      <c r="O265">
        <v>0</v>
      </c>
      <c r="P265">
        <v>197</v>
      </c>
      <c r="Q265">
        <v>204</v>
      </c>
      <c r="R265">
        <v>171</v>
      </c>
      <c r="S265">
        <f>(Tabella6[[#This Row],[0]]+Tabella6[[#This Row],[2]]+Tabella6[[#This Row],[3]]+Tabella6[[#This Row],[4]])/4</f>
        <v>191.75</v>
      </c>
    </row>
    <row r="266" spans="2:19" x14ac:dyDescent="0.3">
      <c r="B266">
        <v>30</v>
      </c>
      <c r="C266">
        <v>8</v>
      </c>
      <c r="D266">
        <v>57</v>
      </c>
      <c r="E266">
        <v>28</v>
      </c>
      <c r="F266">
        <v>76</v>
      </c>
      <c r="G266">
        <f>(Tabella5[[#This Row],[0]]+Tabella5[[#This Row],[2]]+Tabella5[[#This Row],[3]]+Tabella5[[#This Row],[4]])/4</f>
        <v>47.75</v>
      </c>
      <c r="H266">
        <f>(Tabella5[[#This Row],[ANDROID]]+H265)</f>
        <v>9765</v>
      </c>
      <c r="I266">
        <f>(Tabella5[[#This Row],[IOS]]+I265)</f>
        <v>596</v>
      </c>
      <c r="J266">
        <f>(Tabella5[[#This Row],[N_ANDROID]]/$I$25)*100</f>
        <v>40.12038168801422</v>
      </c>
      <c r="K266">
        <f>(Tabella5[[#This Row],[N_IOS]]/$L$10)*100</f>
        <v>12.878133102852205</v>
      </c>
      <c r="N266">
        <v>191</v>
      </c>
      <c r="O266">
        <v>0</v>
      </c>
      <c r="P266">
        <v>170</v>
      </c>
      <c r="Q266">
        <v>196</v>
      </c>
      <c r="R266">
        <v>179</v>
      </c>
      <c r="S266">
        <f>(Tabella6[[#This Row],[0]]+Tabella6[[#This Row],[2]]+Tabella6[[#This Row],[3]]+Tabella6[[#This Row],[4]])/4</f>
        <v>184</v>
      </c>
    </row>
    <row r="267" spans="2:19" x14ac:dyDescent="0.3">
      <c r="B267">
        <v>33</v>
      </c>
      <c r="C267">
        <v>5</v>
      </c>
      <c r="D267">
        <v>46</v>
      </c>
      <c r="E267">
        <v>58</v>
      </c>
      <c r="F267">
        <v>131</v>
      </c>
      <c r="G267">
        <f>(Tabella5[[#This Row],[0]]+Tabella5[[#This Row],[2]]+Tabella5[[#This Row],[3]]+Tabella5[[#This Row],[4]])/4</f>
        <v>67</v>
      </c>
      <c r="H267">
        <f>(Tabella5[[#This Row],[ANDROID]]+H266)</f>
        <v>9832</v>
      </c>
      <c r="I267">
        <f>(Tabella5[[#This Row],[IOS]]+I266)</f>
        <v>601</v>
      </c>
      <c r="J267">
        <f>(Tabella5[[#This Row],[N_ANDROID]]/$I$25)*100</f>
        <v>40.395657220333412</v>
      </c>
      <c r="K267">
        <f>(Tabella5[[#This Row],[N_IOS]]/$L$10)*100</f>
        <v>12.986171132238548</v>
      </c>
      <c r="N267">
        <v>155</v>
      </c>
      <c r="O267">
        <v>0</v>
      </c>
      <c r="P267">
        <v>165</v>
      </c>
      <c r="Q267">
        <v>187</v>
      </c>
      <c r="R267">
        <v>185</v>
      </c>
      <c r="S267">
        <f>(Tabella6[[#This Row],[0]]+Tabella6[[#This Row],[2]]+Tabella6[[#This Row],[3]]+Tabella6[[#This Row],[4]])/4</f>
        <v>173</v>
      </c>
    </row>
    <row r="268" spans="2:19" x14ac:dyDescent="0.3">
      <c r="B268">
        <v>35</v>
      </c>
      <c r="C268">
        <v>2</v>
      </c>
      <c r="D268">
        <v>67</v>
      </c>
      <c r="E268">
        <v>86</v>
      </c>
      <c r="F268">
        <v>141</v>
      </c>
      <c r="G268">
        <f>(Tabella5[[#This Row],[0]]+Tabella5[[#This Row],[2]]+Tabella5[[#This Row],[3]]+Tabella5[[#This Row],[4]])/4</f>
        <v>82.25</v>
      </c>
      <c r="H268">
        <f>(Tabella5[[#This Row],[ANDROID]]+H267)</f>
        <v>9914.25</v>
      </c>
      <c r="I268">
        <f>(Tabella5[[#This Row],[IOS]]+I267)</f>
        <v>603</v>
      </c>
      <c r="J268">
        <f>(Tabella5[[#This Row],[N_ANDROID]]/$I$25)*100</f>
        <v>40.733588750680482</v>
      </c>
      <c r="K268">
        <f>(Tabella5[[#This Row],[N_IOS]]/$L$10)*100</f>
        <v>13.029386343993085</v>
      </c>
      <c r="N268">
        <v>181</v>
      </c>
      <c r="O268">
        <v>0</v>
      </c>
      <c r="P268">
        <v>166</v>
      </c>
      <c r="Q268">
        <v>178</v>
      </c>
      <c r="R268">
        <v>161</v>
      </c>
      <c r="S268">
        <f>(Tabella6[[#This Row],[0]]+Tabella6[[#This Row],[2]]+Tabella6[[#This Row],[3]]+Tabella6[[#This Row],[4]])/4</f>
        <v>171.5</v>
      </c>
    </row>
    <row r="269" spans="2:19" x14ac:dyDescent="0.3">
      <c r="B269">
        <v>45</v>
      </c>
      <c r="C269">
        <v>2</v>
      </c>
      <c r="D269">
        <v>65</v>
      </c>
      <c r="E269">
        <v>65</v>
      </c>
      <c r="F269">
        <v>61</v>
      </c>
      <c r="G269">
        <f>(Tabella5[[#This Row],[0]]+Tabella5[[#This Row],[2]]+Tabella5[[#This Row],[3]]+Tabella5[[#This Row],[4]])/4</f>
        <v>59</v>
      </c>
      <c r="H269">
        <f>(Tabella5[[#This Row],[ANDROID]]+H268)</f>
        <v>9973.25</v>
      </c>
      <c r="I269">
        <f>(Tabella5[[#This Row],[IOS]]+I268)</f>
        <v>605</v>
      </c>
      <c r="J269">
        <f>(Tabella5[[#This Row],[N_ANDROID]]/$I$25)*100</f>
        <v>40.975995562722758</v>
      </c>
      <c r="K269">
        <f>(Tabella5[[#This Row],[N_IOS]]/$L$10)*100</f>
        <v>13.072601555747623</v>
      </c>
      <c r="N269">
        <v>189</v>
      </c>
      <c r="O269">
        <v>0</v>
      </c>
      <c r="P269">
        <v>147</v>
      </c>
      <c r="Q269">
        <v>167</v>
      </c>
      <c r="R269">
        <v>161</v>
      </c>
      <c r="S269">
        <f>(Tabella6[[#This Row],[0]]+Tabella6[[#This Row],[2]]+Tabella6[[#This Row],[3]]+Tabella6[[#This Row],[4]])/4</f>
        <v>166</v>
      </c>
    </row>
    <row r="270" spans="2:19" x14ac:dyDescent="0.3">
      <c r="B270">
        <v>47</v>
      </c>
      <c r="C270">
        <v>4</v>
      </c>
      <c r="D270">
        <v>61</v>
      </c>
      <c r="E270">
        <v>39</v>
      </c>
      <c r="F270">
        <v>57</v>
      </c>
      <c r="G270">
        <f>(Tabella5[[#This Row],[0]]+Tabella5[[#This Row],[2]]+Tabella5[[#This Row],[3]]+Tabella5[[#This Row],[4]])/4</f>
        <v>51</v>
      </c>
      <c r="H270">
        <f>(Tabella5[[#This Row],[ANDROID]]+H269)</f>
        <v>10024.25</v>
      </c>
      <c r="I270">
        <f>(Tabella5[[#This Row],[IOS]]+I269)</f>
        <v>609</v>
      </c>
      <c r="J270">
        <f>(Tabella5[[#This Row],[N_ANDROID]]/$I$25)*100</f>
        <v>41.185533654488118</v>
      </c>
      <c r="K270">
        <f>(Tabella5[[#This Row],[N_IOS]]/$L$10)*100</f>
        <v>13.159031979256699</v>
      </c>
      <c r="N270">
        <v>162</v>
      </c>
      <c r="O270">
        <v>0</v>
      </c>
      <c r="P270">
        <v>163</v>
      </c>
      <c r="Q270">
        <v>173</v>
      </c>
      <c r="R270">
        <v>147</v>
      </c>
      <c r="S270">
        <f>(Tabella6[[#This Row],[0]]+Tabella6[[#This Row],[2]]+Tabella6[[#This Row],[3]]+Tabella6[[#This Row],[4]])/4</f>
        <v>161.25</v>
      </c>
    </row>
    <row r="271" spans="2:19" x14ac:dyDescent="0.3">
      <c r="B271">
        <v>39</v>
      </c>
      <c r="C271">
        <v>7</v>
      </c>
      <c r="D271">
        <v>32</v>
      </c>
      <c r="E271">
        <v>24</v>
      </c>
      <c r="F271">
        <v>47</v>
      </c>
      <c r="G271">
        <f>(Tabella5[[#This Row],[0]]+Tabella5[[#This Row],[2]]+Tabella5[[#This Row],[3]]+Tabella5[[#This Row],[4]])/4</f>
        <v>35.5</v>
      </c>
      <c r="H271">
        <f>(Tabella5[[#This Row],[ANDROID]]+H270)</f>
        <v>10059.75</v>
      </c>
      <c r="I271">
        <f>(Tabella5[[#This Row],[IOS]]+I270)</f>
        <v>616</v>
      </c>
      <c r="J271">
        <f>(Tabella5[[#This Row],[N_ANDROID]]/$I$25)*100</f>
        <v>41.331388600716949</v>
      </c>
      <c r="K271">
        <f>(Tabella5[[#This Row],[N_IOS]]/$L$10)*100</f>
        <v>13.31028522039758</v>
      </c>
      <c r="N271">
        <v>149</v>
      </c>
      <c r="O271">
        <v>0</v>
      </c>
      <c r="P271">
        <v>159</v>
      </c>
      <c r="Q271">
        <v>173</v>
      </c>
      <c r="R271">
        <v>159</v>
      </c>
      <c r="S271">
        <f>(Tabella6[[#This Row],[0]]+Tabella6[[#This Row],[2]]+Tabella6[[#This Row],[3]]+Tabella6[[#This Row],[4]])/4</f>
        <v>160</v>
      </c>
    </row>
    <row r="272" spans="2:19" x14ac:dyDescent="0.3">
      <c r="B272">
        <v>41</v>
      </c>
      <c r="C272">
        <v>4</v>
      </c>
      <c r="D272">
        <v>24</v>
      </c>
      <c r="E272">
        <v>37</v>
      </c>
      <c r="F272">
        <v>26</v>
      </c>
      <c r="G272">
        <f>(Tabella5[[#This Row],[0]]+Tabella5[[#This Row],[2]]+Tabella5[[#This Row],[3]]+Tabella5[[#This Row],[4]])/4</f>
        <v>32</v>
      </c>
      <c r="H272">
        <f>(Tabella5[[#This Row],[ANDROID]]+H271)</f>
        <v>10091.75</v>
      </c>
      <c r="I272">
        <f>(Tabella5[[#This Row],[IOS]]+I271)</f>
        <v>620</v>
      </c>
      <c r="J272">
        <f>(Tabella5[[#This Row],[N_ANDROID]]/$I$25)*100</f>
        <v>41.462863481824627</v>
      </c>
      <c r="K272">
        <f>(Tabella5[[#This Row],[N_IOS]]/$L$10)*100</f>
        <v>13.396715643906656</v>
      </c>
      <c r="N272">
        <v>134</v>
      </c>
      <c r="O272">
        <v>0</v>
      </c>
      <c r="P272">
        <v>145</v>
      </c>
      <c r="Q272">
        <v>146</v>
      </c>
      <c r="R272">
        <v>160</v>
      </c>
      <c r="S272">
        <f>(Tabella6[[#This Row],[0]]+Tabella6[[#This Row],[2]]+Tabella6[[#This Row],[3]]+Tabella6[[#This Row],[4]])/4</f>
        <v>146.25</v>
      </c>
    </row>
    <row r="273" spans="2:19" x14ac:dyDescent="0.3">
      <c r="B273">
        <v>47</v>
      </c>
      <c r="C273">
        <v>6</v>
      </c>
      <c r="D273">
        <v>26</v>
      </c>
      <c r="E273">
        <v>30</v>
      </c>
      <c r="F273">
        <v>23</v>
      </c>
      <c r="G273">
        <f>(Tabella5[[#This Row],[0]]+Tabella5[[#This Row],[2]]+Tabella5[[#This Row],[3]]+Tabella5[[#This Row],[4]])/4</f>
        <v>31.5</v>
      </c>
      <c r="H273">
        <f>(Tabella5[[#This Row],[ANDROID]]+H272)</f>
        <v>10123.25</v>
      </c>
      <c r="I273">
        <f>(Tabella5[[#This Row],[IOS]]+I272)</f>
        <v>626</v>
      </c>
      <c r="J273">
        <f>(Tabella5[[#This Row],[N_ANDROID]]/$I$25)*100</f>
        <v>41.592284067914989</v>
      </c>
      <c r="K273">
        <f>(Tabella5[[#This Row],[N_IOS]]/$L$10)*100</f>
        <v>13.526361279170269</v>
      </c>
      <c r="N273">
        <v>141</v>
      </c>
      <c r="O273">
        <v>0</v>
      </c>
      <c r="P273">
        <v>149</v>
      </c>
      <c r="Q273">
        <v>136</v>
      </c>
      <c r="R273">
        <v>146</v>
      </c>
      <c r="S273">
        <f>(Tabella6[[#This Row],[0]]+Tabella6[[#This Row],[2]]+Tabella6[[#This Row],[3]]+Tabella6[[#This Row],[4]])/4</f>
        <v>143</v>
      </c>
    </row>
    <row r="274" spans="2:19" x14ac:dyDescent="0.3">
      <c r="B274">
        <v>49</v>
      </c>
      <c r="C274">
        <v>3</v>
      </c>
      <c r="D274">
        <v>22</v>
      </c>
      <c r="E274">
        <v>22</v>
      </c>
      <c r="F274">
        <v>9</v>
      </c>
      <c r="G274">
        <f>(Tabella5[[#This Row],[0]]+Tabella5[[#This Row],[2]]+Tabella5[[#This Row],[3]]+Tabella5[[#This Row],[4]])/4</f>
        <v>25.5</v>
      </c>
      <c r="H274">
        <f>(Tabella5[[#This Row],[ANDROID]]+H273)</f>
        <v>10148.75</v>
      </c>
      <c r="I274">
        <f>(Tabella5[[#This Row],[IOS]]+I273)</f>
        <v>629</v>
      </c>
      <c r="J274">
        <f>(Tabella5[[#This Row],[N_ANDROID]]/$I$25)*100</f>
        <v>41.697053113797672</v>
      </c>
      <c r="K274">
        <f>(Tabella5[[#This Row],[N_IOS]]/$L$10)*100</f>
        <v>13.591184096802076</v>
      </c>
      <c r="N274">
        <v>142</v>
      </c>
      <c r="O274">
        <v>0</v>
      </c>
      <c r="P274">
        <v>136</v>
      </c>
      <c r="Q274">
        <v>147</v>
      </c>
      <c r="R274">
        <v>143</v>
      </c>
      <c r="S274">
        <f>(Tabella6[[#This Row],[0]]+Tabella6[[#This Row],[2]]+Tabella6[[#This Row],[3]]+Tabella6[[#This Row],[4]])/4</f>
        <v>142</v>
      </c>
    </row>
    <row r="275" spans="2:19" x14ac:dyDescent="0.3">
      <c r="B275">
        <v>18</v>
      </c>
      <c r="C275">
        <v>2</v>
      </c>
      <c r="D275">
        <v>16</v>
      </c>
      <c r="E275">
        <v>11</v>
      </c>
      <c r="F275">
        <v>6</v>
      </c>
      <c r="G275">
        <f>(Tabella5[[#This Row],[0]]+Tabella5[[#This Row],[2]]+Tabella5[[#This Row],[3]]+Tabella5[[#This Row],[4]])/4</f>
        <v>12.75</v>
      </c>
      <c r="H275">
        <f>(Tabella5[[#This Row],[ANDROID]]+H274)</f>
        <v>10161.5</v>
      </c>
      <c r="I275">
        <f>(Tabella5[[#This Row],[IOS]]+I274)</f>
        <v>631</v>
      </c>
      <c r="J275">
        <f>(Tabella5[[#This Row],[N_ANDROID]]/$I$25)*100</f>
        <v>41.74943763673901</v>
      </c>
      <c r="K275">
        <f>(Tabella5[[#This Row],[N_IOS]]/$L$10)*100</f>
        <v>13.63439930855661</v>
      </c>
      <c r="N275">
        <v>131</v>
      </c>
      <c r="O275">
        <v>0</v>
      </c>
      <c r="P275">
        <v>127</v>
      </c>
      <c r="Q275">
        <v>149</v>
      </c>
      <c r="R275">
        <v>136</v>
      </c>
      <c r="S275">
        <f>(Tabella6[[#This Row],[0]]+Tabella6[[#This Row],[2]]+Tabella6[[#This Row],[3]]+Tabella6[[#This Row],[4]])/4</f>
        <v>135.75</v>
      </c>
    </row>
    <row r="276" spans="2:19" x14ac:dyDescent="0.3">
      <c r="B276">
        <v>8</v>
      </c>
      <c r="C276">
        <v>3</v>
      </c>
      <c r="D276">
        <v>13</v>
      </c>
      <c r="E276">
        <v>10</v>
      </c>
      <c r="F276">
        <v>6</v>
      </c>
      <c r="G276">
        <f>(Tabella5[[#This Row],[0]]+Tabella5[[#This Row],[2]]+Tabella5[[#This Row],[3]]+Tabella5[[#This Row],[4]])/4</f>
        <v>9.25</v>
      </c>
      <c r="H276">
        <f>(Tabella5[[#This Row],[ANDROID]]+H275)</f>
        <v>10170.75</v>
      </c>
      <c r="I276">
        <f>(Tabella5[[#This Row],[IOS]]+I275)</f>
        <v>634</v>
      </c>
      <c r="J276">
        <f>(Tabella5[[#This Row],[N_ANDROID]]/$I$25)*100</f>
        <v>41.787442094559204</v>
      </c>
      <c r="K276">
        <f>(Tabella5[[#This Row],[N_IOS]]/$L$10)*100</f>
        <v>13.699222126188419</v>
      </c>
      <c r="N276">
        <v>122</v>
      </c>
      <c r="O276">
        <v>0</v>
      </c>
      <c r="P276">
        <v>130</v>
      </c>
      <c r="Q276">
        <v>133</v>
      </c>
      <c r="R276">
        <v>144</v>
      </c>
      <c r="S276">
        <f>(Tabella6[[#This Row],[0]]+Tabella6[[#This Row],[2]]+Tabella6[[#This Row],[3]]+Tabella6[[#This Row],[4]])/4</f>
        <v>132.25</v>
      </c>
    </row>
    <row r="277" spans="2:19" x14ac:dyDescent="0.3">
      <c r="B277">
        <v>9</v>
      </c>
      <c r="C277">
        <v>3</v>
      </c>
      <c r="D277">
        <v>6</v>
      </c>
      <c r="E277">
        <v>3</v>
      </c>
      <c r="F277">
        <v>11</v>
      </c>
      <c r="G277">
        <f>(Tabella5[[#This Row],[0]]+Tabella5[[#This Row],[2]]+Tabella5[[#This Row],[3]]+Tabella5[[#This Row],[4]])/4</f>
        <v>7.25</v>
      </c>
      <c r="H277">
        <f>(Tabella5[[#This Row],[ANDROID]]+H276)</f>
        <v>10178</v>
      </c>
      <c r="I277">
        <f>(Tabella5[[#This Row],[IOS]]+I276)</f>
        <v>637</v>
      </c>
      <c r="J277">
        <f>(Tabella5[[#This Row],[N_ANDROID]]/$I$25)*100</f>
        <v>41.817229372310152</v>
      </c>
      <c r="K277">
        <f>(Tabella5[[#This Row],[N_IOS]]/$L$10)*100</f>
        <v>13.764044943820226</v>
      </c>
      <c r="N277">
        <v>132</v>
      </c>
      <c r="O277">
        <v>0</v>
      </c>
      <c r="P277">
        <v>109</v>
      </c>
      <c r="Q277">
        <v>133</v>
      </c>
      <c r="R277">
        <v>128</v>
      </c>
      <c r="S277">
        <f>(Tabella6[[#This Row],[0]]+Tabella6[[#This Row],[2]]+Tabella6[[#This Row],[3]]+Tabella6[[#This Row],[4]])/4</f>
        <v>125.5</v>
      </c>
    </row>
    <row r="278" spans="2:19" x14ac:dyDescent="0.3">
      <c r="B278">
        <v>13</v>
      </c>
      <c r="C278">
        <v>2</v>
      </c>
      <c r="D278">
        <v>9</v>
      </c>
      <c r="E278">
        <v>1</v>
      </c>
      <c r="F278">
        <v>3</v>
      </c>
      <c r="G278">
        <f>(Tabella5[[#This Row],[0]]+Tabella5[[#This Row],[2]]+Tabella5[[#This Row],[3]]+Tabella5[[#This Row],[4]])/4</f>
        <v>6.5</v>
      </c>
      <c r="H278">
        <f>(Tabella5[[#This Row],[ANDROID]]+H277)</f>
        <v>10184.5</v>
      </c>
      <c r="I278">
        <f>(Tabella5[[#This Row],[IOS]]+I277)</f>
        <v>639</v>
      </c>
      <c r="J278">
        <f>(Tabella5[[#This Row],[N_ANDROID]]/$I$25)*100</f>
        <v>41.843935207535154</v>
      </c>
      <c r="K278">
        <f>(Tabella5[[#This Row],[N_IOS]]/$L$10)*100</f>
        <v>13.807260155574763</v>
      </c>
      <c r="N278">
        <v>135</v>
      </c>
      <c r="O278">
        <v>0</v>
      </c>
      <c r="P278">
        <v>105</v>
      </c>
      <c r="Q278">
        <v>126</v>
      </c>
      <c r="R278">
        <v>110</v>
      </c>
      <c r="S278">
        <f>(Tabella6[[#This Row],[0]]+Tabella6[[#This Row],[2]]+Tabella6[[#This Row],[3]]+Tabella6[[#This Row],[4]])/4</f>
        <v>119</v>
      </c>
    </row>
    <row r="279" spans="2:19" x14ac:dyDescent="0.3">
      <c r="B279">
        <v>9</v>
      </c>
      <c r="C279">
        <v>4</v>
      </c>
      <c r="D279">
        <v>7</v>
      </c>
      <c r="E279">
        <v>3</v>
      </c>
      <c r="F279">
        <v>4</v>
      </c>
      <c r="G279">
        <f>(Tabella5[[#This Row],[0]]+Tabella5[[#This Row],[2]]+Tabella5[[#This Row],[3]]+Tabella5[[#This Row],[4]])/4</f>
        <v>5.75</v>
      </c>
      <c r="H279">
        <f>(Tabella5[[#This Row],[ANDROID]]+H278)</f>
        <v>10190.25</v>
      </c>
      <c r="I279">
        <f>(Tabella5[[#This Row],[IOS]]+I278)</f>
        <v>643</v>
      </c>
      <c r="J279">
        <f>(Tabella5[[#This Row],[N_ANDROID]]/$I$25)*100</f>
        <v>41.867559600234188</v>
      </c>
      <c r="K279">
        <f>(Tabella5[[#This Row],[N_IOS]]/$L$10)*100</f>
        <v>13.893690579083836</v>
      </c>
      <c r="N279">
        <v>99</v>
      </c>
      <c r="O279">
        <v>0</v>
      </c>
      <c r="P279">
        <v>105</v>
      </c>
      <c r="Q279">
        <v>122</v>
      </c>
      <c r="R279">
        <v>118</v>
      </c>
      <c r="S279">
        <f>(Tabella6[[#This Row],[0]]+Tabella6[[#This Row],[2]]+Tabella6[[#This Row],[3]]+Tabella6[[#This Row],[4]])/4</f>
        <v>111</v>
      </c>
    </row>
    <row r="280" spans="2:19" x14ac:dyDescent="0.3">
      <c r="B280">
        <v>5</v>
      </c>
      <c r="C280">
        <v>0</v>
      </c>
      <c r="D280">
        <v>6</v>
      </c>
      <c r="E280">
        <v>2</v>
      </c>
      <c r="F280">
        <v>5</v>
      </c>
      <c r="G280">
        <f>(Tabella5[[#This Row],[0]]+Tabella5[[#This Row],[2]]+Tabella5[[#This Row],[3]]+Tabella5[[#This Row],[4]])/4</f>
        <v>4.5</v>
      </c>
      <c r="H280">
        <f>(Tabella5[[#This Row],[ANDROID]]+H279)</f>
        <v>10194.75</v>
      </c>
      <c r="I280">
        <f>(Tabella5[[#This Row],[IOS]]+I279)</f>
        <v>643</v>
      </c>
      <c r="J280">
        <f>(Tabella5[[#This Row],[N_ANDROID]]/$I$25)*100</f>
        <v>41.886048255389959</v>
      </c>
      <c r="K280">
        <f>(Tabella5[[#This Row],[N_IOS]]/$L$10)*100</f>
        <v>13.893690579083836</v>
      </c>
      <c r="N280">
        <v>107</v>
      </c>
      <c r="O280">
        <v>0</v>
      </c>
      <c r="P280">
        <v>107</v>
      </c>
      <c r="Q280">
        <v>109</v>
      </c>
      <c r="R280">
        <v>121</v>
      </c>
      <c r="S280">
        <f>(Tabella6[[#This Row],[0]]+Tabella6[[#This Row],[2]]+Tabella6[[#This Row],[3]]+Tabella6[[#This Row],[4]])/4</f>
        <v>111</v>
      </c>
    </row>
    <row r="281" spans="2:19" x14ac:dyDescent="0.3">
      <c r="B281">
        <v>8</v>
      </c>
      <c r="C281">
        <v>3</v>
      </c>
      <c r="D281">
        <v>7</v>
      </c>
      <c r="E281">
        <v>2</v>
      </c>
      <c r="F281">
        <v>3</v>
      </c>
      <c r="G281">
        <f>(Tabella5[[#This Row],[0]]+Tabella5[[#This Row],[2]]+Tabella5[[#This Row],[3]]+Tabella5[[#This Row],[4]])/4</f>
        <v>5</v>
      </c>
      <c r="H281">
        <f>(Tabella5[[#This Row],[ANDROID]]+H280)</f>
        <v>10199.75</v>
      </c>
      <c r="I281">
        <f>(Tabella5[[#This Row],[IOS]]+I280)</f>
        <v>646</v>
      </c>
      <c r="J281">
        <f>(Tabella5[[#This Row],[N_ANDROID]]/$I$25)*100</f>
        <v>41.906591205563032</v>
      </c>
      <c r="K281">
        <f>(Tabella5[[#This Row],[N_IOS]]/$L$10)*100</f>
        <v>13.958513396715643</v>
      </c>
      <c r="N281">
        <v>103</v>
      </c>
      <c r="O281">
        <v>0</v>
      </c>
      <c r="P281">
        <v>103</v>
      </c>
      <c r="Q281">
        <v>93</v>
      </c>
      <c r="R281">
        <v>101</v>
      </c>
      <c r="S281">
        <f>(Tabella6[[#This Row],[0]]+Tabella6[[#This Row],[2]]+Tabella6[[#This Row],[3]]+Tabella6[[#This Row],[4]])/4</f>
        <v>100</v>
      </c>
    </row>
    <row r="282" spans="2:19" x14ac:dyDescent="0.3">
      <c r="B282">
        <v>5</v>
      </c>
      <c r="C282">
        <v>3</v>
      </c>
      <c r="D282">
        <v>6</v>
      </c>
      <c r="E282">
        <v>0</v>
      </c>
      <c r="F282">
        <v>7</v>
      </c>
      <c r="G282">
        <f>(Tabella5[[#This Row],[0]]+Tabella5[[#This Row],[2]]+Tabella5[[#This Row],[3]]+Tabella5[[#This Row],[4]])/4</f>
        <v>4.5</v>
      </c>
      <c r="H282">
        <f>(Tabella5[[#This Row],[ANDROID]]+H281)</f>
        <v>10204.25</v>
      </c>
      <c r="I282">
        <f>(Tabella5[[#This Row],[IOS]]+I281)</f>
        <v>649</v>
      </c>
      <c r="J282">
        <f>(Tabella5[[#This Row],[N_ANDROID]]/$I$25)*100</f>
        <v>41.925079860718803</v>
      </c>
      <c r="K282">
        <f>(Tabella5[[#This Row],[N_IOS]]/$L$10)*100</f>
        <v>14.02333621434745</v>
      </c>
      <c r="N282">
        <v>92</v>
      </c>
      <c r="O282">
        <v>0</v>
      </c>
      <c r="P282">
        <v>93</v>
      </c>
      <c r="Q282">
        <v>103</v>
      </c>
      <c r="R282">
        <v>81</v>
      </c>
      <c r="S282">
        <f>(Tabella6[[#This Row],[0]]+Tabella6[[#This Row],[2]]+Tabella6[[#This Row],[3]]+Tabella6[[#This Row],[4]])/4</f>
        <v>92.25</v>
      </c>
    </row>
    <row r="283" spans="2:19" x14ac:dyDescent="0.3">
      <c r="B283">
        <v>8</v>
      </c>
      <c r="C283">
        <v>4</v>
      </c>
      <c r="D283">
        <v>5</v>
      </c>
      <c r="E283">
        <v>0</v>
      </c>
      <c r="F283">
        <v>10</v>
      </c>
      <c r="G283">
        <f>(Tabella5[[#This Row],[0]]+Tabella5[[#This Row],[2]]+Tabella5[[#This Row],[3]]+Tabella5[[#This Row],[4]])/4</f>
        <v>5.75</v>
      </c>
      <c r="H283">
        <f>(Tabella5[[#This Row],[ANDROID]]+H282)</f>
        <v>10210</v>
      </c>
      <c r="I283">
        <f>(Tabella5[[#This Row],[IOS]]+I282)</f>
        <v>653</v>
      </c>
      <c r="J283">
        <f>(Tabella5[[#This Row],[N_ANDROID]]/$I$25)*100</f>
        <v>41.948704253417837</v>
      </c>
      <c r="K283">
        <f>(Tabella5[[#This Row],[N_IOS]]/$L$10)*100</f>
        <v>14.109766637856524</v>
      </c>
      <c r="N283">
        <v>97</v>
      </c>
      <c r="O283">
        <v>0</v>
      </c>
      <c r="P283">
        <v>84</v>
      </c>
      <c r="Q283">
        <v>88</v>
      </c>
      <c r="R283">
        <v>91</v>
      </c>
      <c r="S283">
        <f>(Tabella6[[#This Row],[0]]+Tabella6[[#This Row],[2]]+Tabella6[[#This Row],[3]]+Tabella6[[#This Row],[4]])/4</f>
        <v>90</v>
      </c>
    </row>
    <row r="284" spans="2:19" x14ac:dyDescent="0.3">
      <c r="B284">
        <v>5</v>
      </c>
      <c r="C284">
        <v>5</v>
      </c>
      <c r="D284">
        <v>6</v>
      </c>
      <c r="E284">
        <v>0</v>
      </c>
      <c r="F284">
        <v>11</v>
      </c>
      <c r="G284">
        <f>(Tabella5[[#This Row],[0]]+Tabella5[[#This Row],[2]]+Tabella5[[#This Row],[3]]+Tabella5[[#This Row],[4]])/4</f>
        <v>5.5</v>
      </c>
      <c r="H284">
        <f>(Tabella5[[#This Row],[ANDROID]]+H283)</f>
        <v>10215.5</v>
      </c>
      <c r="I284">
        <f>(Tabella5[[#This Row],[IOS]]+I283)</f>
        <v>658</v>
      </c>
      <c r="J284">
        <f>(Tabella5[[#This Row],[N_ANDROID]]/$I$25)*100</f>
        <v>41.971301498608213</v>
      </c>
      <c r="K284">
        <f>(Tabella5[[#This Row],[N_IOS]]/$L$10)*100</f>
        <v>14.21780466724287</v>
      </c>
      <c r="N284">
        <v>80</v>
      </c>
      <c r="O284">
        <v>0</v>
      </c>
      <c r="P284">
        <v>77</v>
      </c>
      <c r="Q284">
        <v>84</v>
      </c>
      <c r="R284">
        <v>82</v>
      </c>
      <c r="S284">
        <f>(Tabella6[[#This Row],[0]]+Tabella6[[#This Row],[2]]+Tabella6[[#This Row],[3]]+Tabella6[[#This Row],[4]])/4</f>
        <v>80.75</v>
      </c>
    </row>
    <row r="285" spans="2:19" x14ac:dyDescent="0.3">
      <c r="B285">
        <v>1</v>
      </c>
      <c r="C285">
        <v>4</v>
      </c>
      <c r="D285">
        <v>8</v>
      </c>
      <c r="E285">
        <v>0</v>
      </c>
      <c r="F285">
        <v>9</v>
      </c>
      <c r="G285">
        <f>(Tabella5[[#This Row],[0]]+Tabella5[[#This Row],[2]]+Tabella5[[#This Row],[3]]+Tabella5[[#This Row],[4]])/4</f>
        <v>4.5</v>
      </c>
      <c r="H285">
        <f>(Tabella5[[#This Row],[ANDROID]]+H284)</f>
        <v>10220</v>
      </c>
      <c r="I285">
        <f>(Tabella5[[#This Row],[IOS]]+I284)</f>
        <v>662</v>
      </c>
      <c r="J285">
        <f>(Tabella5[[#This Row],[N_ANDROID]]/$I$25)*100</f>
        <v>41.989790153763984</v>
      </c>
      <c r="K285">
        <f>(Tabella5[[#This Row],[N_IOS]]/$L$10)*100</f>
        <v>14.304235090751943</v>
      </c>
      <c r="N285">
        <v>87</v>
      </c>
      <c r="O285">
        <v>0</v>
      </c>
      <c r="P285">
        <v>77</v>
      </c>
      <c r="Q285">
        <v>93</v>
      </c>
      <c r="R285">
        <v>81</v>
      </c>
      <c r="S285">
        <f>(Tabella6[[#This Row],[0]]+Tabella6[[#This Row],[2]]+Tabella6[[#This Row],[3]]+Tabella6[[#This Row],[4]])/4</f>
        <v>84.5</v>
      </c>
    </row>
    <row r="286" spans="2:19" x14ac:dyDescent="0.3">
      <c r="B286">
        <v>1</v>
      </c>
      <c r="C286">
        <v>2</v>
      </c>
      <c r="D286">
        <v>6</v>
      </c>
      <c r="E286">
        <v>1</v>
      </c>
      <c r="F286">
        <v>3</v>
      </c>
      <c r="G286">
        <f>(Tabella5[[#This Row],[0]]+Tabella5[[#This Row],[2]]+Tabella5[[#This Row],[3]]+Tabella5[[#This Row],[4]])/4</f>
        <v>2.75</v>
      </c>
      <c r="H286">
        <f>(Tabella5[[#This Row],[ANDROID]]+H285)</f>
        <v>10222.75</v>
      </c>
      <c r="I286">
        <f>(Tabella5[[#This Row],[IOS]]+I285)</f>
        <v>664</v>
      </c>
      <c r="J286">
        <f>(Tabella5[[#This Row],[N_ANDROID]]/$I$25)*100</f>
        <v>42.001088776359175</v>
      </c>
      <c r="K286">
        <f>(Tabella5[[#This Row],[N_IOS]]/$L$10)*100</f>
        <v>14.347450302506481</v>
      </c>
      <c r="N286">
        <v>74</v>
      </c>
      <c r="O286">
        <v>0</v>
      </c>
      <c r="P286">
        <v>87</v>
      </c>
      <c r="Q286">
        <v>75</v>
      </c>
      <c r="R286">
        <v>78</v>
      </c>
      <c r="S286">
        <f>(Tabella6[[#This Row],[0]]+Tabella6[[#This Row],[2]]+Tabella6[[#This Row],[3]]+Tabella6[[#This Row],[4]])/4</f>
        <v>78.5</v>
      </c>
    </row>
    <row r="287" spans="2:19" x14ac:dyDescent="0.3">
      <c r="B287">
        <v>4</v>
      </c>
      <c r="C287">
        <v>1</v>
      </c>
      <c r="D287">
        <v>5</v>
      </c>
      <c r="E287">
        <v>0</v>
      </c>
      <c r="F287">
        <v>2</v>
      </c>
      <c r="G287">
        <f>(Tabella5[[#This Row],[0]]+Tabella5[[#This Row],[2]]+Tabella5[[#This Row],[3]]+Tabella5[[#This Row],[4]])/4</f>
        <v>2.75</v>
      </c>
      <c r="H287">
        <f>(Tabella5[[#This Row],[ANDROID]]+H286)</f>
        <v>10225.5</v>
      </c>
      <c r="I287">
        <f>(Tabella5[[#This Row],[IOS]]+I286)</f>
        <v>665</v>
      </c>
      <c r="J287">
        <f>(Tabella5[[#This Row],[N_ANDROID]]/$I$25)*100</f>
        <v>42.012387398954367</v>
      </c>
      <c r="K287">
        <f>(Tabella5[[#This Row],[N_IOS]]/$L$10)*100</f>
        <v>14.36905790838375</v>
      </c>
      <c r="N287">
        <v>73</v>
      </c>
      <c r="O287">
        <v>0</v>
      </c>
      <c r="P287">
        <v>67</v>
      </c>
      <c r="Q287">
        <v>75</v>
      </c>
      <c r="R287">
        <v>77</v>
      </c>
      <c r="S287">
        <f>(Tabella6[[#This Row],[0]]+Tabella6[[#This Row],[2]]+Tabella6[[#This Row],[3]]+Tabella6[[#This Row],[4]])/4</f>
        <v>73</v>
      </c>
    </row>
    <row r="288" spans="2:19" x14ac:dyDescent="0.3">
      <c r="B288">
        <v>2</v>
      </c>
      <c r="C288">
        <v>1</v>
      </c>
      <c r="D288">
        <v>3</v>
      </c>
      <c r="E288">
        <v>0</v>
      </c>
      <c r="F288">
        <v>1</v>
      </c>
      <c r="G288">
        <f>(Tabella5[[#This Row],[0]]+Tabella5[[#This Row],[2]]+Tabella5[[#This Row],[3]]+Tabella5[[#This Row],[4]])/4</f>
        <v>1.5</v>
      </c>
      <c r="H288">
        <f>(Tabella5[[#This Row],[ANDROID]]+H287)</f>
        <v>10227</v>
      </c>
      <c r="I288">
        <f>(Tabella5[[#This Row],[IOS]]+I287)</f>
        <v>666</v>
      </c>
      <c r="J288">
        <f>(Tabella5[[#This Row],[N_ANDROID]]/$I$25)*100</f>
        <v>42.018550284006281</v>
      </c>
      <c r="K288">
        <f>(Tabella5[[#This Row],[N_IOS]]/$L$10)*100</f>
        <v>14.39066551426102</v>
      </c>
      <c r="N288">
        <v>56</v>
      </c>
      <c r="O288">
        <v>0</v>
      </c>
      <c r="P288">
        <v>80</v>
      </c>
      <c r="Q288">
        <v>78</v>
      </c>
      <c r="R288">
        <v>88</v>
      </c>
      <c r="S288">
        <f>(Tabella6[[#This Row],[0]]+Tabella6[[#This Row],[2]]+Tabella6[[#This Row],[3]]+Tabella6[[#This Row],[4]])/4</f>
        <v>75.5</v>
      </c>
    </row>
    <row r="289" spans="2:19" x14ac:dyDescent="0.3">
      <c r="B289">
        <v>3</v>
      </c>
      <c r="C289">
        <v>0</v>
      </c>
      <c r="D289">
        <v>5</v>
      </c>
      <c r="E289">
        <v>1</v>
      </c>
      <c r="F289">
        <v>6</v>
      </c>
      <c r="G289">
        <f>(Tabella5[[#This Row],[0]]+Tabella5[[#This Row],[2]]+Tabella5[[#This Row],[3]]+Tabella5[[#This Row],[4]])/4</f>
        <v>3.75</v>
      </c>
      <c r="H289">
        <f>(Tabella5[[#This Row],[ANDROID]]+H288)</f>
        <v>10230.75</v>
      </c>
      <c r="I289">
        <f>(Tabella5[[#This Row],[IOS]]+I288)</f>
        <v>666</v>
      </c>
      <c r="J289">
        <f>(Tabella5[[#This Row],[N_ANDROID]]/$I$25)*100</f>
        <v>42.033957496636091</v>
      </c>
      <c r="K289">
        <f>(Tabella5[[#This Row],[N_IOS]]/$L$10)*100</f>
        <v>14.39066551426102</v>
      </c>
      <c r="N289">
        <v>82</v>
      </c>
      <c r="O289">
        <v>0</v>
      </c>
      <c r="P289">
        <v>74</v>
      </c>
      <c r="Q289">
        <v>63</v>
      </c>
      <c r="R289">
        <v>79</v>
      </c>
      <c r="S289">
        <f>(Tabella6[[#This Row],[0]]+Tabella6[[#This Row],[2]]+Tabella6[[#This Row],[3]]+Tabella6[[#This Row],[4]])/4</f>
        <v>74.5</v>
      </c>
    </row>
    <row r="290" spans="2:19" x14ac:dyDescent="0.3">
      <c r="B290">
        <v>2</v>
      </c>
      <c r="C290">
        <v>1</v>
      </c>
      <c r="D290">
        <v>1</v>
      </c>
      <c r="E290">
        <v>0</v>
      </c>
      <c r="F290">
        <v>4</v>
      </c>
      <c r="G290">
        <f>(Tabella5[[#This Row],[0]]+Tabella5[[#This Row],[2]]+Tabella5[[#This Row],[3]]+Tabella5[[#This Row],[4]])/4</f>
        <v>1.75</v>
      </c>
      <c r="H290">
        <f>(Tabella5[[#This Row],[ANDROID]]+H289)</f>
        <v>10232.5</v>
      </c>
      <c r="I290">
        <f>(Tabella5[[#This Row],[IOS]]+I289)</f>
        <v>667</v>
      </c>
      <c r="J290">
        <f>(Tabella5[[#This Row],[N_ANDROID]]/$I$25)*100</f>
        <v>42.041147529196664</v>
      </c>
      <c r="K290">
        <f>(Tabella5[[#This Row],[N_IOS]]/$L$10)*100</f>
        <v>14.412273120138289</v>
      </c>
      <c r="N290">
        <v>58</v>
      </c>
      <c r="O290">
        <v>0</v>
      </c>
      <c r="P290">
        <v>59</v>
      </c>
      <c r="Q290">
        <v>85</v>
      </c>
      <c r="R290">
        <v>66</v>
      </c>
      <c r="S290">
        <f>(Tabella6[[#This Row],[0]]+Tabella6[[#This Row],[2]]+Tabella6[[#This Row],[3]]+Tabella6[[#This Row],[4]])/4</f>
        <v>67</v>
      </c>
    </row>
    <row r="291" spans="2:19" x14ac:dyDescent="0.3">
      <c r="B291">
        <v>1</v>
      </c>
      <c r="C291">
        <v>1</v>
      </c>
      <c r="D291">
        <v>3</v>
      </c>
      <c r="E291">
        <v>0</v>
      </c>
      <c r="F291">
        <v>1</v>
      </c>
      <c r="G291">
        <f>(Tabella5[[#This Row],[0]]+Tabella5[[#This Row],[2]]+Tabella5[[#This Row],[3]]+Tabella5[[#This Row],[4]])/4</f>
        <v>1.25</v>
      </c>
      <c r="H291">
        <f>(Tabella5[[#This Row],[ANDROID]]+H290)</f>
        <v>10233.75</v>
      </c>
      <c r="I291">
        <f>(Tabella5[[#This Row],[IOS]]+I290)</f>
        <v>668</v>
      </c>
      <c r="J291">
        <f>(Tabella5[[#This Row],[N_ANDROID]]/$I$25)*100</f>
        <v>42.046283266739934</v>
      </c>
      <c r="K291">
        <f>(Tabella5[[#This Row],[N_IOS]]/$L$10)*100</f>
        <v>14.433880726015557</v>
      </c>
      <c r="N291">
        <v>70</v>
      </c>
      <c r="O291">
        <v>0</v>
      </c>
      <c r="P291">
        <v>63</v>
      </c>
      <c r="Q291">
        <v>71</v>
      </c>
      <c r="R291">
        <v>63</v>
      </c>
      <c r="S291">
        <f>(Tabella6[[#This Row],[0]]+Tabella6[[#This Row],[2]]+Tabella6[[#This Row],[3]]+Tabella6[[#This Row],[4]])/4</f>
        <v>66.75</v>
      </c>
    </row>
    <row r="292" spans="2:19" x14ac:dyDescent="0.3">
      <c r="B292">
        <v>0</v>
      </c>
      <c r="C292">
        <v>4</v>
      </c>
      <c r="D292">
        <v>2</v>
      </c>
      <c r="E292">
        <v>0</v>
      </c>
      <c r="F292">
        <v>0</v>
      </c>
      <c r="G292">
        <f>(Tabella5[[#This Row],[0]]+Tabella5[[#This Row],[2]]+Tabella5[[#This Row],[3]]+Tabella5[[#This Row],[4]])/4</f>
        <v>0.5</v>
      </c>
      <c r="H292">
        <f>(Tabella5[[#This Row],[ANDROID]]+H291)</f>
        <v>10234.25</v>
      </c>
      <c r="I292">
        <f>(Tabella5[[#This Row],[IOS]]+I291)</f>
        <v>672</v>
      </c>
      <c r="J292">
        <f>(Tabella5[[#This Row],[N_ANDROID]]/$I$25)*100</f>
        <v>42.048337561757243</v>
      </c>
      <c r="K292">
        <f>(Tabella5[[#This Row],[N_IOS]]/$L$10)*100</f>
        <v>14.520311149524634</v>
      </c>
      <c r="N292">
        <v>57</v>
      </c>
      <c r="O292">
        <v>0</v>
      </c>
      <c r="P292">
        <v>64</v>
      </c>
      <c r="Q292">
        <v>60</v>
      </c>
      <c r="R292">
        <v>57</v>
      </c>
      <c r="S292">
        <f>(Tabella6[[#This Row],[0]]+Tabella6[[#This Row],[2]]+Tabella6[[#This Row],[3]]+Tabella6[[#This Row],[4]])/4</f>
        <v>59.5</v>
      </c>
    </row>
    <row r="293" spans="2:19" x14ac:dyDescent="0.3">
      <c r="B293">
        <v>2</v>
      </c>
      <c r="C293">
        <v>4</v>
      </c>
      <c r="D293">
        <v>3</v>
      </c>
      <c r="E293">
        <v>0</v>
      </c>
      <c r="F293">
        <v>0</v>
      </c>
      <c r="G293">
        <f>(Tabella5[[#This Row],[0]]+Tabella5[[#This Row],[2]]+Tabella5[[#This Row],[3]]+Tabella5[[#This Row],[4]])/4</f>
        <v>1.25</v>
      </c>
      <c r="H293">
        <f>(Tabella5[[#This Row],[ANDROID]]+H292)</f>
        <v>10235.5</v>
      </c>
      <c r="I293">
        <f>(Tabella5[[#This Row],[IOS]]+I292)</f>
        <v>676</v>
      </c>
      <c r="J293">
        <f>(Tabella5[[#This Row],[N_ANDROID]]/$I$25)*100</f>
        <v>42.053473299300514</v>
      </c>
      <c r="K293">
        <f>(Tabella5[[#This Row],[N_IOS]]/$L$10)*100</f>
        <v>14.606741573033707</v>
      </c>
      <c r="N293">
        <v>58</v>
      </c>
      <c r="O293">
        <v>0</v>
      </c>
      <c r="P293">
        <v>60</v>
      </c>
      <c r="Q293">
        <v>67</v>
      </c>
      <c r="R293">
        <v>47</v>
      </c>
      <c r="S293">
        <f>(Tabella6[[#This Row],[0]]+Tabella6[[#This Row],[2]]+Tabella6[[#This Row],[3]]+Tabella6[[#This Row],[4]])/4</f>
        <v>58</v>
      </c>
    </row>
    <row r="294" spans="2:19" x14ac:dyDescent="0.3">
      <c r="N294">
        <v>55</v>
      </c>
      <c r="O294">
        <v>0</v>
      </c>
      <c r="P294">
        <v>46</v>
      </c>
      <c r="Q294">
        <v>53</v>
      </c>
      <c r="R294">
        <v>46</v>
      </c>
      <c r="S294">
        <f>(Tabella6[[#This Row],[0]]+Tabella6[[#This Row],[2]]+Tabella6[[#This Row],[3]]+Tabella6[[#This Row],[4]])/4</f>
        <v>50</v>
      </c>
    </row>
    <row r="295" spans="2:19" x14ac:dyDescent="0.3">
      <c r="N295">
        <v>62</v>
      </c>
      <c r="O295">
        <v>0</v>
      </c>
      <c r="P295">
        <v>50</v>
      </c>
      <c r="Q295">
        <v>52</v>
      </c>
      <c r="R295">
        <v>57</v>
      </c>
      <c r="S295">
        <f>(Tabella6[[#This Row],[0]]+Tabella6[[#This Row],[2]]+Tabella6[[#This Row],[3]]+Tabella6[[#This Row],[4]])/4</f>
        <v>55.25</v>
      </c>
    </row>
    <row r="296" spans="2:19" x14ac:dyDescent="0.3">
      <c r="N296">
        <v>49</v>
      </c>
      <c r="O296">
        <v>0</v>
      </c>
      <c r="P296">
        <v>57</v>
      </c>
      <c r="Q296">
        <v>48</v>
      </c>
      <c r="R296">
        <v>45</v>
      </c>
      <c r="S296">
        <f>(Tabella6[[#This Row],[0]]+Tabella6[[#This Row],[2]]+Tabella6[[#This Row],[3]]+Tabella6[[#This Row],[4]])/4</f>
        <v>49.75</v>
      </c>
    </row>
    <row r="297" spans="2:19" x14ac:dyDescent="0.3">
      <c r="N297">
        <v>49</v>
      </c>
      <c r="O297">
        <v>0</v>
      </c>
      <c r="P297">
        <v>38</v>
      </c>
      <c r="Q297">
        <v>53</v>
      </c>
      <c r="R297">
        <v>58</v>
      </c>
      <c r="S297">
        <f>(Tabella6[[#This Row],[0]]+Tabella6[[#This Row],[2]]+Tabella6[[#This Row],[3]]+Tabella6[[#This Row],[4]])/4</f>
        <v>49.5</v>
      </c>
    </row>
    <row r="298" spans="2:19" x14ac:dyDescent="0.3">
      <c r="N298">
        <v>32</v>
      </c>
      <c r="O298">
        <v>0</v>
      </c>
      <c r="P298">
        <v>39</v>
      </c>
      <c r="Q298">
        <v>42</v>
      </c>
      <c r="R298">
        <v>41</v>
      </c>
      <c r="S298">
        <f>(Tabella6[[#This Row],[0]]+Tabella6[[#This Row],[2]]+Tabella6[[#This Row],[3]]+Tabella6[[#This Row],[4]])/4</f>
        <v>38.5</v>
      </c>
    </row>
    <row r="299" spans="2:19" x14ac:dyDescent="0.3">
      <c r="N299">
        <v>31</v>
      </c>
      <c r="O299">
        <v>0</v>
      </c>
      <c r="P299">
        <v>46</v>
      </c>
      <c r="Q299">
        <v>53</v>
      </c>
      <c r="R299">
        <v>38</v>
      </c>
      <c r="S299">
        <f>(Tabella6[[#This Row],[0]]+Tabella6[[#This Row],[2]]+Tabella6[[#This Row],[3]]+Tabella6[[#This Row],[4]])/4</f>
        <v>42</v>
      </c>
    </row>
    <row r="300" spans="2:19" x14ac:dyDescent="0.3">
      <c r="N300">
        <v>43</v>
      </c>
      <c r="O300">
        <v>0</v>
      </c>
      <c r="P300">
        <v>52</v>
      </c>
      <c r="Q300">
        <v>46</v>
      </c>
      <c r="R300">
        <v>37</v>
      </c>
      <c r="S300">
        <f>(Tabella6[[#This Row],[0]]+Tabella6[[#This Row],[2]]+Tabella6[[#This Row],[3]]+Tabella6[[#This Row],[4]])/4</f>
        <v>44.5</v>
      </c>
    </row>
    <row r="301" spans="2:19" x14ac:dyDescent="0.3">
      <c r="N301">
        <v>47</v>
      </c>
      <c r="O301">
        <v>0</v>
      </c>
      <c r="P301">
        <v>33</v>
      </c>
      <c r="Q301">
        <v>32</v>
      </c>
      <c r="R301">
        <v>37</v>
      </c>
      <c r="S301">
        <f>(Tabella6[[#This Row],[0]]+Tabella6[[#This Row],[2]]+Tabella6[[#This Row],[3]]+Tabella6[[#This Row],[4]])/4</f>
        <v>37.25</v>
      </c>
    </row>
    <row r="302" spans="2:19" x14ac:dyDescent="0.3">
      <c r="N302">
        <v>29</v>
      </c>
      <c r="O302">
        <v>0</v>
      </c>
      <c r="P302">
        <v>33</v>
      </c>
      <c r="Q302">
        <v>33</v>
      </c>
      <c r="R302">
        <v>30</v>
      </c>
      <c r="S302">
        <f>(Tabella6[[#This Row],[0]]+Tabella6[[#This Row],[2]]+Tabella6[[#This Row],[3]]+Tabella6[[#This Row],[4]])/4</f>
        <v>31.25</v>
      </c>
    </row>
    <row r="303" spans="2:19" x14ac:dyDescent="0.3">
      <c r="N303">
        <v>23</v>
      </c>
      <c r="O303">
        <v>0</v>
      </c>
      <c r="P303">
        <v>40</v>
      </c>
      <c r="Q303">
        <v>43</v>
      </c>
      <c r="R303">
        <v>29</v>
      </c>
      <c r="S303">
        <f>(Tabella6[[#This Row],[0]]+Tabella6[[#This Row],[2]]+Tabella6[[#This Row],[3]]+Tabella6[[#This Row],[4]])/4</f>
        <v>33.75</v>
      </c>
    </row>
    <row r="304" spans="2:19" x14ac:dyDescent="0.3">
      <c r="N304">
        <v>31</v>
      </c>
      <c r="O304">
        <v>0</v>
      </c>
      <c r="P304">
        <v>25</v>
      </c>
      <c r="Q304">
        <v>28</v>
      </c>
      <c r="R304">
        <v>39</v>
      </c>
      <c r="S304">
        <f>(Tabella6[[#This Row],[0]]+Tabella6[[#This Row],[2]]+Tabella6[[#This Row],[3]]+Tabella6[[#This Row],[4]])/4</f>
        <v>30.75</v>
      </c>
    </row>
    <row r="305" spans="14:19" x14ac:dyDescent="0.3">
      <c r="N305">
        <v>34</v>
      </c>
      <c r="O305">
        <v>0</v>
      </c>
      <c r="P305">
        <v>30</v>
      </c>
      <c r="Q305">
        <v>24</v>
      </c>
      <c r="R305">
        <v>38</v>
      </c>
      <c r="S305">
        <f>(Tabella6[[#This Row],[0]]+Tabella6[[#This Row],[2]]+Tabella6[[#This Row],[3]]+Tabella6[[#This Row],[4]])/4</f>
        <v>31.5</v>
      </c>
    </row>
    <row r="306" spans="14:19" x14ac:dyDescent="0.3">
      <c r="N306">
        <v>24</v>
      </c>
      <c r="O306">
        <v>0</v>
      </c>
      <c r="P306">
        <v>30</v>
      </c>
      <c r="Q306">
        <v>25</v>
      </c>
      <c r="R306">
        <v>35</v>
      </c>
      <c r="S306">
        <f>(Tabella6[[#This Row],[0]]+Tabella6[[#This Row],[2]]+Tabella6[[#This Row],[3]]+Tabella6[[#This Row],[4]])/4</f>
        <v>28.5</v>
      </c>
    </row>
    <row r="307" spans="14:19" x14ac:dyDescent="0.3">
      <c r="N307">
        <v>27</v>
      </c>
      <c r="O307">
        <v>0</v>
      </c>
      <c r="P307">
        <v>24</v>
      </c>
      <c r="Q307">
        <v>29</v>
      </c>
      <c r="R307">
        <v>25</v>
      </c>
      <c r="S307">
        <f>(Tabella6[[#This Row],[0]]+Tabella6[[#This Row],[2]]+Tabella6[[#This Row],[3]]+Tabella6[[#This Row],[4]])/4</f>
        <v>26.25</v>
      </c>
    </row>
    <row r="308" spans="14:19" x14ac:dyDescent="0.3">
      <c r="N308">
        <v>31</v>
      </c>
      <c r="O308">
        <v>0</v>
      </c>
      <c r="P308">
        <v>22</v>
      </c>
      <c r="Q308">
        <v>25</v>
      </c>
      <c r="R308">
        <v>25</v>
      </c>
      <c r="S308">
        <f>(Tabella6[[#This Row],[0]]+Tabella6[[#This Row],[2]]+Tabella6[[#This Row],[3]]+Tabella6[[#This Row],[4]])/4</f>
        <v>25.75</v>
      </c>
    </row>
    <row r="309" spans="14:19" x14ac:dyDescent="0.3">
      <c r="N309">
        <v>23</v>
      </c>
      <c r="O309">
        <v>0</v>
      </c>
      <c r="P309">
        <v>24</v>
      </c>
      <c r="Q309">
        <v>19</v>
      </c>
      <c r="R309">
        <v>25</v>
      </c>
      <c r="S309">
        <f>(Tabella6[[#This Row],[0]]+Tabella6[[#This Row],[2]]+Tabella6[[#This Row],[3]]+Tabella6[[#This Row],[4]])/4</f>
        <v>22.75</v>
      </c>
    </row>
    <row r="310" spans="14:19" x14ac:dyDescent="0.3">
      <c r="N310">
        <v>19</v>
      </c>
      <c r="O310">
        <v>0</v>
      </c>
      <c r="P310">
        <v>20</v>
      </c>
      <c r="Q310">
        <v>28</v>
      </c>
      <c r="R310">
        <v>27</v>
      </c>
      <c r="S310">
        <f>(Tabella6[[#This Row],[0]]+Tabella6[[#This Row],[2]]+Tabella6[[#This Row],[3]]+Tabella6[[#This Row],[4]])/4</f>
        <v>23.5</v>
      </c>
    </row>
    <row r="311" spans="14:19" x14ac:dyDescent="0.3">
      <c r="N311">
        <v>17</v>
      </c>
      <c r="O311">
        <v>0</v>
      </c>
      <c r="P311">
        <v>20</v>
      </c>
      <c r="Q311">
        <v>24</v>
      </c>
      <c r="R311">
        <v>17</v>
      </c>
      <c r="S311">
        <f>(Tabella6[[#This Row],[0]]+Tabella6[[#This Row],[2]]+Tabella6[[#This Row],[3]]+Tabella6[[#This Row],[4]])/4</f>
        <v>19.5</v>
      </c>
    </row>
    <row r="312" spans="14:19" x14ac:dyDescent="0.3">
      <c r="N312">
        <v>24</v>
      </c>
      <c r="O312">
        <v>0</v>
      </c>
      <c r="P312">
        <v>22</v>
      </c>
      <c r="Q312">
        <v>13</v>
      </c>
      <c r="R312">
        <v>20</v>
      </c>
      <c r="S312">
        <f>(Tabella6[[#This Row],[0]]+Tabella6[[#This Row],[2]]+Tabella6[[#This Row],[3]]+Tabella6[[#This Row],[4]])/4</f>
        <v>19.75</v>
      </c>
    </row>
    <row r="313" spans="14:19" x14ac:dyDescent="0.3">
      <c r="N313">
        <v>22</v>
      </c>
      <c r="O313">
        <v>0</v>
      </c>
      <c r="P313">
        <v>22</v>
      </c>
      <c r="Q313">
        <v>20</v>
      </c>
      <c r="R313">
        <v>26</v>
      </c>
      <c r="S313">
        <f>(Tabella6[[#This Row],[0]]+Tabella6[[#This Row],[2]]+Tabella6[[#This Row],[3]]+Tabella6[[#This Row],[4]])/4</f>
        <v>22.5</v>
      </c>
    </row>
    <row r="314" spans="14:19" x14ac:dyDescent="0.3">
      <c r="N314">
        <v>17</v>
      </c>
      <c r="O314">
        <v>0</v>
      </c>
      <c r="P314">
        <v>22</v>
      </c>
      <c r="Q314">
        <v>24</v>
      </c>
      <c r="R314">
        <v>23</v>
      </c>
      <c r="S314">
        <f>(Tabella6[[#This Row],[0]]+Tabella6[[#This Row],[2]]+Tabella6[[#This Row],[3]]+Tabella6[[#This Row],[4]])/4</f>
        <v>21.5</v>
      </c>
    </row>
    <row r="315" spans="14:19" x14ac:dyDescent="0.3">
      <c r="N315">
        <v>21</v>
      </c>
      <c r="O315">
        <v>0</v>
      </c>
      <c r="P315">
        <v>22</v>
      </c>
      <c r="Q315">
        <v>25</v>
      </c>
      <c r="R315">
        <v>15</v>
      </c>
      <c r="S315">
        <f>(Tabella6[[#This Row],[0]]+Tabella6[[#This Row],[2]]+Tabella6[[#This Row],[3]]+Tabella6[[#This Row],[4]])/4</f>
        <v>20.75</v>
      </c>
    </row>
    <row r="316" spans="14:19" x14ac:dyDescent="0.3">
      <c r="N316">
        <v>18</v>
      </c>
      <c r="O316">
        <v>0</v>
      </c>
      <c r="P316">
        <v>12</v>
      </c>
      <c r="Q316">
        <v>16</v>
      </c>
      <c r="R316">
        <v>17</v>
      </c>
      <c r="S316">
        <f>(Tabella6[[#This Row],[0]]+Tabella6[[#This Row],[2]]+Tabella6[[#This Row],[3]]+Tabella6[[#This Row],[4]])/4</f>
        <v>15.75</v>
      </c>
    </row>
    <row r="317" spans="14:19" x14ac:dyDescent="0.3">
      <c r="N317">
        <v>20</v>
      </c>
      <c r="O317">
        <v>0</v>
      </c>
      <c r="P317">
        <v>9</v>
      </c>
      <c r="Q317">
        <v>6</v>
      </c>
      <c r="R317">
        <v>16</v>
      </c>
      <c r="S317">
        <f>(Tabella6[[#This Row],[0]]+Tabella6[[#This Row],[2]]+Tabella6[[#This Row],[3]]+Tabella6[[#This Row],[4]])/4</f>
        <v>12.75</v>
      </c>
    </row>
    <row r="318" spans="14:19" x14ac:dyDescent="0.3">
      <c r="N318">
        <v>20</v>
      </c>
      <c r="O318">
        <v>0</v>
      </c>
      <c r="P318">
        <v>15</v>
      </c>
      <c r="Q318">
        <v>17</v>
      </c>
      <c r="R318">
        <v>13</v>
      </c>
      <c r="S318">
        <f>(Tabella6[[#This Row],[0]]+Tabella6[[#This Row],[2]]+Tabella6[[#This Row],[3]]+Tabella6[[#This Row],[4]])/4</f>
        <v>16.25</v>
      </c>
    </row>
    <row r="319" spans="14:19" x14ac:dyDescent="0.3">
      <c r="N319">
        <v>17</v>
      </c>
      <c r="O319">
        <v>0</v>
      </c>
      <c r="P319">
        <v>10</v>
      </c>
      <c r="Q319">
        <v>12</v>
      </c>
      <c r="R319">
        <v>13</v>
      </c>
      <c r="S319">
        <f>(Tabella6[[#This Row],[0]]+Tabella6[[#This Row],[2]]+Tabella6[[#This Row],[3]]+Tabella6[[#This Row],[4]])/4</f>
        <v>13</v>
      </c>
    </row>
    <row r="320" spans="14:19" x14ac:dyDescent="0.3">
      <c r="N320">
        <v>18</v>
      </c>
      <c r="O320">
        <v>0</v>
      </c>
      <c r="P320">
        <v>9</v>
      </c>
      <c r="Q320">
        <v>13</v>
      </c>
      <c r="R320">
        <v>14</v>
      </c>
      <c r="S320">
        <f>(Tabella6[[#This Row],[0]]+Tabella6[[#This Row],[2]]+Tabella6[[#This Row],[3]]+Tabella6[[#This Row],[4]])/4</f>
        <v>13.5</v>
      </c>
    </row>
    <row r="321" spans="14:19" x14ac:dyDescent="0.3">
      <c r="N321">
        <v>8</v>
      </c>
      <c r="O321">
        <v>0</v>
      </c>
      <c r="P321">
        <v>13</v>
      </c>
      <c r="Q321">
        <v>17</v>
      </c>
      <c r="R321">
        <v>12</v>
      </c>
      <c r="S321">
        <f>(Tabella6[[#This Row],[0]]+Tabella6[[#This Row],[2]]+Tabella6[[#This Row],[3]]+Tabella6[[#This Row],[4]])/4</f>
        <v>12.5</v>
      </c>
    </row>
    <row r="322" spans="14:19" x14ac:dyDescent="0.3">
      <c r="N322">
        <v>19</v>
      </c>
      <c r="O322">
        <v>0</v>
      </c>
      <c r="P322">
        <v>11</v>
      </c>
      <c r="Q322">
        <v>10</v>
      </c>
      <c r="R322">
        <v>11</v>
      </c>
      <c r="S322">
        <f>(Tabella6[[#This Row],[0]]+Tabella6[[#This Row],[2]]+Tabella6[[#This Row],[3]]+Tabella6[[#This Row],[4]])/4</f>
        <v>12.75</v>
      </c>
    </row>
    <row r="323" spans="14:19" x14ac:dyDescent="0.3">
      <c r="N323">
        <v>15</v>
      </c>
      <c r="O323">
        <v>0</v>
      </c>
      <c r="P323">
        <v>12</v>
      </c>
      <c r="Q323">
        <v>13</v>
      </c>
      <c r="R323">
        <v>9</v>
      </c>
      <c r="S323">
        <f>(Tabella6[[#This Row],[0]]+Tabella6[[#This Row],[2]]+Tabella6[[#This Row],[3]]+Tabella6[[#This Row],[4]])/4</f>
        <v>12.25</v>
      </c>
    </row>
    <row r="324" spans="14:19" x14ac:dyDescent="0.3">
      <c r="N324">
        <v>9</v>
      </c>
      <c r="O324">
        <v>0</v>
      </c>
      <c r="P324">
        <v>6</v>
      </c>
      <c r="Q324">
        <v>13</v>
      </c>
      <c r="R324">
        <v>8</v>
      </c>
      <c r="S324">
        <f>(Tabella6[[#This Row],[0]]+Tabella6[[#This Row],[2]]+Tabella6[[#This Row],[3]]+Tabella6[[#This Row],[4]])/4</f>
        <v>9</v>
      </c>
    </row>
    <row r="325" spans="14:19" x14ac:dyDescent="0.3">
      <c r="N325">
        <v>9</v>
      </c>
      <c r="O325">
        <v>0</v>
      </c>
      <c r="P325">
        <v>8</v>
      </c>
      <c r="Q325">
        <v>13</v>
      </c>
      <c r="R325">
        <v>10</v>
      </c>
      <c r="S325">
        <f>(Tabella6[[#This Row],[0]]+Tabella6[[#This Row],[2]]+Tabella6[[#This Row],[3]]+Tabella6[[#This Row],[4]])/4</f>
        <v>10</v>
      </c>
    </row>
    <row r="326" spans="14:19" x14ac:dyDescent="0.3">
      <c r="N326">
        <v>6</v>
      </c>
      <c r="O326">
        <v>0</v>
      </c>
      <c r="P326">
        <v>9</v>
      </c>
      <c r="Q326">
        <v>12</v>
      </c>
      <c r="R326">
        <v>7</v>
      </c>
      <c r="S326">
        <f>(Tabella6[[#This Row],[0]]+Tabella6[[#This Row],[2]]+Tabella6[[#This Row],[3]]+Tabella6[[#This Row],[4]])/4</f>
        <v>8.5</v>
      </c>
    </row>
    <row r="327" spans="14:19" x14ac:dyDescent="0.3">
      <c r="N327">
        <v>11</v>
      </c>
      <c r="O327">
        <v>0</v>
      </c>
      <c r="P327">
        <v>18</v>
      </c>
      <c r="Q327">
        <v>13</v>
      </c>
      <c r="R327">
        <v>5</v>
      </c>
      <c r="S327">
        <f>(Tabella6[[#This Row],[0]]+Tabella6[[#This Row],[2]]+Tabella6[[#This Row],[3]]+Tabella6[[#This Row],[4]])/4</f>
        <v>11.75</v>
      </c>
    </row>
    <row r="328" spans="14:19" x14ac:dyDescent="0.3">
      <c r="N328">
        <v>6</v>
      </c>
      <c r="O328">
        <v>0</v>
      </c>
      <c r="P328">
        <v>8</v>
      </c>
      <c r="Q328">
        <v>9</v>
      </c>
      <c r="R328">
        <v>9</v>
      </c>
      <c r="S328">
        <f>(Tabella6[[#This Row],[0]]+Tabella6[[#This Row],[2]]+Tabella6[[#This Row],[3]]+Tabella6[[#This Row],[4]])/4</f>
        <v>8</v>
      </c>
    </row>
    <row r="329" spans="14:19" x14ac:dyDescent="0.3">
      <c r="N329">
        <v>11</v>
      </c>
      <c r="O329">
        <v>0</v>
      </c>
      <c r="P329">
        <v>10</v>
      </c>
      <c r="Q329">
        <v>13</v>
      </c>
      <c r="R329">
        <v>5</v>
      </c>
      <c r="S329">
        <f>(Tabella6[[#This Row],[0]]+Tabella6[[#This Row],[2]]+Tabella6[[#This Row],[3]]+Tabella6[[#This Row],[4]])/4</f>
        <v>9.75</v>
      </c>
    </row>
    <row r="330" spans="14:19" x14ac:dyDescent="0.3">
      <c r="N330">
        <v>7</v>
      </c>
      <c r="O330">
        <v>0</v>
      </c>
      <c r="P330">
        <v>9</v>
      </c>
      <c r="Q330">
        <v>4</v>
      </c>
      <c r="R330">
        <v>7</v>
      </c>
      <c r="S330">
        <f>(Tabella6[[#This Row],[0]]+Tabella6[[#This Row],[2]]+Tabella6[[#This Row],[3]]+Tabella6[[#This Row],[4]])/4</f>
        <v>6.75</v>
      </c>
    </row>
    <row r="331" spans="14:19" x14ac:dyDescent="0.3">
      <c r="N331">
        <v>10</v>
      </c>
      <c r="O331">
        <v>0</v>
      </c>
      <c r="P331">
        <v>6</v>
      </c>
      <c r="Q331">
        <v>3</v>
      </c>
      <c r="R331">
        <v>12</v>
      </c>
      <c r="S331">
        <f>(Tabella6[[#This Row],[0]]+Tabella6[[#This Row],[2]]+Tabella6[[#This Row],[3]]+Tabella6[[#This Row],[4]])/4</f>
        <v>7.75</v>
      </c>
    </row>
    <row r="332" spans="14:19" x14ac:dyDescent="0.3">
      <c r="N332">
        <v>13</v>
      </c>
      <c r="O332">
        <v>0</v>
      </c>
      <c r="P332">
        <v>8</v>
      </c>
      <c r="Q332">
        <v>8</v>
      </c>
      <c r="R332">
        <v>11</v>
      </c>
      <c r="S332">
        <f>(Tabella6[[#This Row],[0]]+Tabella6[[#This Row],[2]]+Tabella6[[#This Row],[3]]+Tabella6[[#This Row],[4]])/4</f>
        <v>10</v>
      </c>
    </row>
    <row r="333" spans="14:19" x14ac:dyDescent="0.3">
      <c r="N333">
        <v>9</v>
      </c>
      <c r="O333">
        <v>0</v>
      </c>
      <c r="P333">
        <v>4</v>
      </c>
      <c r="Q333">
        <v>8</v>
      </c>
      <c r="R333">
        <v>3</v>
      </c>
      <c r="S333">
        <f>(Tabella6[[#This Row],[0]]+Tabella6[[#This Row],[2]]+Tabella6[[#This Row],[3]]+Tabella6[[#This Row],[4]])/4</f>
        <v>6</v>
      </c>
    </row>
    <row r="334" spans="14:19" x14ac:dyDescent="0.3">
      <c r="N334">
        <v>1</v>
      </c>
      <c r="O334">
        <v>0</v>
      </c>
      <c r="P334">
        <v>3</v>
      </c>
      <c r="Q334">
        <v>5</v>
      </c>
      <c r="R334">
        <v>10</v>
      </c>
      <c r="S334">
        <f>(Tabella6[[#This Row],[0]]+Tabella6[[#This Row],[2]]+Tabella6[[#This Row],[3]]+Tabella6[[#This Row],[4]])/4</f>
        <v>4.75</v>
      </c>
    </row>
    <row r="335" spans="14:19" x14ac:dyDescent="0.3">
      <c r="N335">
        <v>1</v>
      </c>
      <c r="O335">
        <v>0</v>
      </c>
      <c r="P335">
        <v>5</v>
      </c>
      <c r="Q335">
        <v>11</v>
      </c>
      <c r="R335">
        <v>4</v>
      </c>
      <c r="S335">
        <f>(Tabella6[[#This Row],[0]]+Tabella6[[#This Row],[2]]+Tabella6[[#This Row],[3]]+Tabella6[[#This Row],[4]])/4</f>
        <v>5.25</v>
      </c>
    </row>
    <row r="336" spans="14:19" x14ac:dyDescent="0.3">
      <c r="N336">
        <v>3</v>
      </c>
      <c r="O336">
        <v>0</v>
      </c>
      <c r="P336">
        <v>5</v>
      </c>
      <c r="Q336">
        <v>4</v>
      </c>
      <c r="R336">
        <v>4</v>
      </c>
      <c r="S336">
        <f>(Tabella6[[#This Row],[0]]+Tabella6[[#This Row],[2]]+Tabella6[[#This Row],[3]]+Tabella6[[#This Row],[4]])/4</f>
        <v>4</v>
      </c>
    </row>
    <row r="337" spans="14:19" x14ac:dyDescent="0.3">
      <c r="N337">
        <v>5</v>
      </c>
      <c r="O337">
        <v>0</v>
      </c>
      <c r="P337">
        <v>4</v>
      </c>
      <c r="Q337">
        <v>3</v>
      </c>
      <c r="R337">
        <v>7</v>
      </c>
      <c r="S337">
        <f>(Tabella6[[#This Row],[0]]+Tabella6[[#This Row],[2]]+Tabella6[[#This Row],[3]]+Tabella6[[#This Row],[4]])/4</f>
        <v>4.75</v>
      </c>
    </row>
    <row r="338" spans="14:19" x14ac:dyDescent="0.3">
      <c r="N338">
        <v>5</v>
      </c>
      <c r="O338">
        <v>0</v>
      </c>
      <c r="P338">
        <v>3</v>
      </c>
      <c r="Q338">
        <v>6</v>
      </c>
      <c r="R338">
        <v>2</v>
      </c>
      <c r="S338">
        <f>(Tabella6[[#This Row],[0]]+Tabella6[[#This Row],[2]]+Tabella6[[#This Row],[3]]+Tabella6[[#This Row],[4]])/4</f>
        <v>4</v>
      </c>
    </row>
    <row r="339" spans="14:19" x14ac:dyDescent="0.3">
      <c r="N339">
        <v>1</v>
      </c>
      <c r="O339">
        <v>0</v>
      </c>
      <c r="P339">
        <v>1</v>
      </c>
      <c r="Q339">
        <v>6</v>
      </c>
      <c r="R339">
        <v>7</v>
      </c>
      <c r="S339">
        <f>(Tabella6[[#This Row],[0]]+Tabella6[[#This Row],[2]]+Tabella6[[#This Row],[3]]+Tabella6[[#This Row],[4]])/4</f>
        <v>3.75</v>
      </c>
    </row>
    <row r="340" spans="14:19" x14ac:dyDescent="0.3">
      <c r="N340">
        <v>8</v>
      </c>
      <c r="O340">
        <v>0</v>
      </c>
      <c r="P340">
        <v>2</v>
      </c>
      <c r="Q340">
        <v>4</v>
      </c>
      <c r="R340">
        <v>4</v>
      </c>
      <c r="S340">
        <f>(Tabella6[[#This Row],[0]]+Tabella6[[#This Row],[2]]+Tabella6[[#This Row],[3]]+Tabella6[[#This Row],[4]])/4</f>
        <v>4.5</v>
      </c>
    </row>
    <row r="341" spans="14:19" x14ac:dyDescent="0.3">
      <c r="N341">
        <v>3</v>
      </c>
      <c r="O341">
        <v>0</v>
      </c>
      <c r="P341">
        <v>6</v>
      </c>
      <c r="Q341">
        <v>6</v>
      </c>
      <c r="R341">
        <v>3</v>
      </c>
      <c r="S341">
        <f>(Tabella6[[#This Row],[0]]+Tabella6[[#This Row],[2]]+Tabella6[[#This Row],[3]]+Tabella6[[#This Row],[4]])/4</f>
        <v>4.5</v>
      </c>
    </row>
    <row r="342" spans="14:19" x14ac:dyDescent="0.3">
      <c r="N342">
        <v>6</v>
      </c>
      <c r="O342">
        <v>0</v>
      </c>
      <c r="P342">
        <v>6</v>
      </c>
      <c r="Q342">
        <v>8</v>
      </c>
      <c r="R342">
        <v>3</v>
      </c>
      <c r="S342">
        <f>(Tabella6[[#This Row],[0]]+Tabella6[[#This Row],[2]]+Tabella6[[#This Row],[3]]+Tabella6[[#This Row],[4]])/4</f>
        <v>5.75</v>
      </c>
    </row>
    <row r="343" spans="14:19" x14ac:dyDescent="0.3">
      <c r="N343">
        <v>5</v>
      </c>
      <c r="O343">
        <v>0</v>
      </c>
      <c r="P343">
        <v>4</v>
      </c>
      <c r="Q343">
        <v>3</v>
      </c>
      <c r="R343">
        <v>5</v>
      </c>
      <c r="S343">
        <f>(Tabella6[[#This Row],[0]]+Tabella6[[#This Row],[2]]+Tabella6[[#This Row],[3]]+Tabella6[[#This Row],[4]])/4</f>
        <v>4.25</v>
      </c>
    </row>
    <row r="344" spans="14:19" x14ac:dyDescent="0.3">
      <c r="N344">
        <v>3</v>
      </c>
      <c r="O344">
        <v>0</v>
      </c>
      <c r="P344">
        <v>5</v>
      </c>
      <c r="Q344">
        <v>2</v>
      </c>
      <c r="R344">
        <v>5</v>
      </c>
      <c r="S344">
        <f>(Tabella6[[#This Row],[0]]+Tabella6[[#This Row],[2]]+Tabella6[[#This Row],[3]]+Tabella6[[#This Row],[4]])/4</f>
        <v>3.75</v>
      </c>
    </row>
    <row r="345" spans="14:19" x14ac:dyDescent="0.3">
      <c r="N345">
        <v>2</v>
      </c>
      <c r="O345">
        <v>0</v>
      </c>
      <c r="P345">
        <v>3</v>
      </c>
      <c r="Q345">
        <v>3</v>
      </c>
      <c r="R345">
        <v>7</v>
      </c>
      <c r="S345">
        <f>(Tabella6[[#This Row],[0]]+Tabella6[[#This Row],[2]]+Tabella6[[#This Row],[3]]+Tabella6[[#This Row],[4]])/4</f>
        <v>3.75</v>
      </c>
    </row>
    <row r="346" spans="14:19" x14ac:dyDescent="0.3">
      <c r="N346">
        <v>0</v>
      </c>
      <c r="O346">
        <v>0</v>
      </c>
      <c r="P346">
        <v>1</v>
      </c>
      <c r="Q346">
        <v>3</v>
      </c>
      <c r="R346">
        <v>2</v>
      </c>
      <c r="S346">
        <f>(Tabella6[[#This Row],[0]]+Tabella6[[#This Row],[2]]+Tabella6[[#This Row],[3]]+Tabella6[[#This Row],[4]])/4</f>
        <v>1.5</v>
      </c>
    </row>
    <row r="347" spans="14:19" x14ac:dyDescent="0.3">
      <c r="N347">
        <v>3</v>
      </c>
      <c r="O347">
        <v>0</v>
      </c>
      <c r="P347">
        <v>2</v>
      </c>
      <c r="Q347">
        <v>4</v>
      </c>
      <c r="R347">
        <v>2</v>
      </c>
      <c r="S347">
        <f>(Tabella6[[#This Row],[0]]+Tabella6[[#This Row],[2]]+Tabella6[[#This Row],[3]]+Tabella6[[#This Row],[4]])/4</f>
        <v>2.75</v>
      </c>
    </row>
    <row r="348" spans="14:19" x14ac:dyDescent="0.3">
      <c r="N348">
        <v>5</v>
      </c>
      <c r="O348">
        <v>0</v>
      </c>
      <c r="P348">
        <v>1</v>
      </c>
      <c r="Q348">
        <v>7</v>
      </c>
      <c r="R348">
        <v>1</v>
      </c>
      <c r="S348">
        <f>(Tabella6[[#This Row],[0]]+Tabella6[[#This Row],[2]]+Tabella6[[#This Row],[3]]+Tabella6[[#This Row],[4]])/4</f>
        <v>3.5</v>
      </c>
    </row>
    <row r="349" spans="14:19" x14ac:dyDescent="0.3">
      <c r="N349">
        <v>6</v>
      </c>
      <c r="O349">
        <v>0</v>
      </c>
      <c r="P349">
        <v>2</v>
      </c>
      <c r="Q349">
        <v>1</v>
      </c>
      <c r="R349">
        <v>4</v>
      </c>
      <c r="S349">
        <f>(Tabella6[[#This Row],[0]]+Tabella6[[#This Row],[2]]+Tabella6[[#This Row],[3]]+Tabella6[[#This Row],[4]])/4</f>
        <v>3.25</v>
      </c>
    </row>
    <row r="350" spans="14:19" x14ac:dyDescent="0.3">
      <c r="N350">
        <v>0</v>
      </c>
      <c r="O350">
        <v>0</v>
      </c>
      <c r="P350">
        <v>1</v>
      </c>
      <c r="Q350">
        <v>6</v>
      </c>
      <c r="R350">
        <v>1</v>
      </c>
      <c r="S350">
        <f>(Tabella6[[#This Row],[0]]+Tabella6[[#This Row],[2]]+Tabella6[[#This Row],[3]]+Tabella6[[#This Row],[4]])/4</f>
        <v>2</v>
      </c>
    </row>
    <row r="351" spans="14:19" x14ac:dyDescent="0.3">
      <c r="N351">
        <v>4</v>
      </c>
      <c r="O351">
        <v>0</v>
      </c>
      <c r="P351">
        <v>0</v>
      </c>
      <c r="Q351">
        <v>2</v>
      </c>
      <c r="R351">
        <v>1</v>
      </c>
      <c r="S351">
        <f>(Tabella6[[#This Row],[0]]+Tabella6[[#This Row],[2]]+Tabella6[[#This Row],[3]]+Tabella6[[#This Row],[4]])/4</f>
        <v>1.75</v>
      </c>
    </row>
    <row r="352" spans="14:19" x14ac:dyDescent="0.3">
      <c r="N352">
        <v>5</v>
      </c>
      <c r="O352">
        <v>0</v>
      </c>
      <c r="P352">
        <v>1</v>
      </c>
      <c r="Q352">
        <v>1</v>
      </c>
      <c r="R352">
        <v>4</v>
      </c>
      <c r="S352">
        <f>(Tabella6[[#This Row],[0]]+Tabella6[[#This Row],[2]]+Tabella6[[#This Row],[3]]+Tabella6[[#This Row],[4]])/4</f>
        <v>2.75</v>
      </c>
    </row>
    <row r="353" spans="14:19" x14ac:dyDescent="0.3">
      <c r="N353">
        <v>3</v>
      </c>
      <c r="O353">
        <v>0</v>
      </c>
      <c r="P353">
        <v>0</v>
      </c>
      <c r="Q353">
        <v>1</v>
      </c>
      <c r="R353">
        <v>2</v>
      </c>
      <c r="S353">
        <f>(Tabella6[[#This Row],[0]]+Tabella6[[#This Row],[2]]+Tabella6[[#This Row],[3]]+Tabella6[[#This Row],[4]])/4</f>
        <v>1.5</v>
      </c>
    </row>
    <row r="354" spans="14:19" x14ac:dyDescent="0.3">
      <c r="N354">
        <v>2</v>
      </c>
      <c r="O354">
        <v>0</v>
      </c>
      <c r="P354">
        <v>2</v>
      </c>
      <c r="Q354">
        <v>0</v>
      </c>
      <c r="R354">
        <v>2</v>
      </c>
      <c r="S354">
        <f>(Tabella6[[#This Row],[0]]+Tabella6[[#This Row],[2]]+Tabella6[[#This Row],[3]]+Tabella6[[#This Row],[4]])/4</f>
        <v>1.5</v>
      </c>
    </row>
    <row r="355" spans="14:19" x14ac:dyDescent="0.3">
      <c r="N355">
        <v>2</v>
      </c>
      <c r="O355">
        <v>0</v>
      </c>
      <c r="P355">
        <v>1</v>
      </c>
      <c r="Q355">
        <v>1</v>
      </c>
      <c r="R355">
        <v>3</v>
      </c>
      <c r="S355">
        <f>(Tabella6[[#This Row],[0]]+Tabella6[[#This Row],[2]]+Tabella6[[#This Row],[3]]+Tabella6[[#This Row],[4]])/4</f>
        <v>1.75</v>
      </c>
    </row>
    <row r="356" spans="14:19" x14ac:dyDescent="0.3">
      <c r="S356">
        <f>(Tabella6[[#This Row],[0]]+Tabella6[[#This Row],[2]]+Tabella6[[#This Row],[3]]+Tabella6[[#This Row],[4]])/4</f>
        <v>0</v>
      </c>
    </row>
    <row r="357" spans="14:19" x14ac:dyDescent="0.3">
      <c r="S357">
        <f>(Tabella6[[#This Row],[0]]+Tabella6[[#This Row],[2]]+Tabella6[[#This Row],[3]]+Tabella6[[#This Row],[4]])/4</f>
        <v>0</v>
      </c>
    </row>
    <row r="358" spans="14:19" x14ac:dyDescent="0.3">
      <c r="S358">
        <f>(Tabella6[[#This Row],[0]]+Tabella6[[#This Row],[2]]+Tabella6[[#This Row],[3]]+Tabella6[[#This Row],[4]])/4</f>
        <v>0</v>
      </c>
    </row>
    <row r="359" spans="14:19" x14ac:dyDescent="0.3">
      <c r="S359">
        <f>(Tabella6[[#This Row],[0]]+Tabella6[[#This Row],[2]]+Tabella6[[#This Row],[3]]+Tabella6[[#This Row],[4]])/4</f>
        <v>0</v>
      </c>
    </row>
    <row r="360" spans="14:19" x14ac:dyDescent="0.3">
      <c r="S360">
        <f>(Tabella6[[#This Row],[0]]+Tabella6[[#This Row],[2]]+Tabella6[[#This Row],[3]]+Tabella6[[#This Row],[4]])/4</f>
        <v>0</v>
      </c>
    </row>
    <row r="361" spans="14:19" x14ac:dyDescent="0.3">
      <c r="S361">
        <f>(Tabella6[[#This Row],[0]]+Tabella6[[#This Row],[2]]+Tabella6[[#This Row],[3]]+Tabella6[[#This Row],[4]])/4</f>
        <v>0</v>
      </c>
    </row>
    <row r="362" spans="14:19" x14ac:dyDescent="0.3">
      <c r="S362">
        <f>(Tabella6[[#This Row],[0]]+Tabella6[[#This Row],[2]]+Tabella6[[#This Row],[3]]+Tabella6[[#This Row],[4]])/4</f>
        <v>0</v>
      </c>
    </row>
    <row r="363" spans="14:19" x14ac:dyDescent="0.3">
      <c r="S363">
        <f>(Tabella6[[#This Row],[0]]+Tabella6[[#This Row],[2]]+Tabella6[[#This Row],[3]]+Tabella6[[#This Row],[4]])/4</f>
        <v>0</v>
      </c>
    </row>
    <row r="364" spans="14:19" x14ac:dyDescent="0.3">
      <c r="S364">
        <f>(Tabella6[[#This Row],[0]]+Tabella6[[#This Row],[2]]+Tabella6[[#This Row],[3]]+Tabella6[[#This Row],[4]])/4</f>
        <v>0</v>
      </c>
    </row>
    <row r="365" spans="14:19" x14ac:dyDescent="0.3">
      <c r="S365">
        <f>(Tabella6[[#This Row],[0]]+Tabella6[[#This Row],[2]]+Tabella6[[#This Row],[3]]+Tabella6[[#This Row],[4]])/4</f>
        <v>0</v>
      </c>
    </row>
    <row r="366" spans="14:19" x14ac:dyDescent="0.3">
      <c r="S366">
        <f>(Tabella6[[#This Row],[0]]+Tabella6[[#This Row],[2]]+Tabella6[[#This Row],[3]]+Tabella6[[#This Row],[4]])/4</f>
        <v>0</v>
      </c>
    </row>
    <row r="367" spans="14:19" x14ac:dyDescent="0.3">
      <c r="S367">
        <f>(Tabella6[[#This Row],[0]]+Tabella6[[#This Row],[2]]+Tabella6[[#This Row],[3]]+Tabella6[[#This Row],[4]])/4</f>
        <v>0</v>
      </c>
    </row>
    <row r="368" spans="14:19" x14ac:dyDescent="0.3">
      <c r="S368">
        <f>(Tabella6[[#This Row],[0]]+Tabella6[[#This Row],[2]]+Tabella6[[#This Row],[3]]+Tabella6[[#This Row],[4]])/4</f>
        <v>0</v>
      </c>
    </row>
    <row r="369" spans="19:19" x14ac:dyDescent="0.3">
      <c r="S369">
        <f>(Tabella6[[#This Row],[0]]+Tabella6[[#This Row],[2]]+Tabella6[[#This Row],[3]]+Tabella6[[#This Row],[4]])/4</f>
        <v>0</v>
      </c>
    </row>
    <row r="370" spans="19:19" x14ac:dyDescent="0.3">
      <c r="S370">
        <f>(Tabella6[[#This Row],[0]]+Tabella6[[#This Row],[2]]+Tabella6[[#This Row],[3]]+Tabella6[[#This Row],[4]])/4</f>
        <v>0</v>
      </c>
    </row>
    <row r="371" spans="19:19" x14ac:dyDescent="0.3">
      <c r="S371">
        <f>(Tabella6[[#This Row],[0]]+Tabella6[[#This Row],[2]]+Tabella6[[#This Row],[3]]+Tabella6[[#This Row],[4]])/4</f>
        <v>0</v>
      </c>
    </row>
    <row r="372" spans="19:19" x14ac:dyDescent="0.3">
      <c r="S372">
        <f>(Tabella6[[#This Row],[0]]+Tabella6[[#This Row],[2]]+Tabella6[[#This Row],[3]]+Tabella6[[#This Row],[4]])/4</f>
        <v>0</v>
      </c>
    </row>
    <row r="373" spans="19:19" x14ac:dyDescent="0.3">
      <c r="S373">
        <f>(Tabella6[[#This Row],[0]]+Tabella6[[#This Row],[2]]+Tabella6[[#This Row],[3]]+Tabella6[[#This Row],[4]])/4</f>
        <v>0</v>
      </c>
    </row>
    <row r="374" spans="19:19" x14ac:dyDescent="0.3">
      <c r="S374">
        <f>(Tabella6[[#This Row],[0]]+Tabella6[[#This Row],[2]]+Tabella6[[#This Row],[3]]+Tabella6[[#This Row],[4]])/4</f>
        <v>0</v>
      </c>
    </row>
    <row r="375" spans="19:19" x14ac:dyDescent="0.3">
      <c r="S375">
        <f>(Tabella6[[#This Row],[0]]+Tabella6[[#This Row],[2]]+Tabella6[[#This Row],[3]]+Tabella6[[#This Row],[4]])/4</f>
        <v>0</v>
      </c>
    </row>
    <row r="376" spans="19:19" x14ac:dyDescent="0.3">
      <c r="S376">
        <f>(Tabella6[[#This Row],[0]]+Tabella6[[#This Row],[2]]+Tabella6[[#This Row],[3]]+Tabella6[[#This Row],[4]])/4</f>
        <v>0</v>
      </c>
    </row>
    <row r="377" spans="19:19" x14ac:dyDescent="0.3">
      <c r="S377">
        <f>(Tabella6[[#This Row],[0]]+Tabella6[[#This Row],[2]]+Tabella6[[#This Row],[3]]+Tabella6[[#This Row],[4]])/4</f>
        <v>0</v>
      </c>
    </row>
    <row r="378" spans="19:19" x14ac:dyDescent="0.3">
      <c r="S378">
        <f>(Tabella6[[#This Row],[0]]+Tabella6[[#This Row],[2]]+Tabella6[[#This Row],[3]]+Tabella6[[#This Row],[4]])/4</f>
        <v>0</v>
      </c>
    </row>
    <row r="379" spans="19:19" x14ac:dyDescent="0.3">
      <c r="S379">
        <f>(Tabella6[[#This Row],[0]]+Tabella6[[#This Row],[2]]+Tabella6[[#This Row],[3]]+Tabella6[[#This Row],[4]])/4</f>
        <v>0</v>
      </c>
    </row>
    <row r="380" spans="19:19" x14ac:dyDescent="0.3">
      <c r="S380">
        <f>(Tabella6[[#This Row],[0]]+Tabella6[[#This Row],[2]]+Tabella6[[#This Row],[3]]+Tabella6[[#This Row],[4]])/4</f>
        <v>0</v>
      </c>
    </row>
    <row r="381" spans="19:19" x14ac:dyDescent="0.3">
      <c r="S381">
        <f>(Tabella6[[#This Row],[0]]+Tabella6[[#This Row],[2]]+Tabella6[[#This Row],[3]]+Tabella6[[#This Row],[4]])/4</f>
        <v>0</v>
      </c>
    </row>
    <row r="382" spans="19:19" x14ac:dyDescent="0.3">
      <c r="S382">
        <f>(Tabella6[[#This Row],[0]]+Tabella6[[#This Row],[2]]+Tabella6[[#This Row],[3]]+Tabella6[[#This Row],[4]])/4</f>
        <v>0</v>
      </c>
    </row>
    <row r="383" spans="19:19" x14ac:dyDescent="0.3">
      <c r="S383">
        <f>(Tabella6[[#This Row],[0]]+Tabella6[[#This Row],[2]]+Tabella6[[#This Row],[3]]+Tabella6[[#This Row],[4]])/4</f>
        <v>0</v>
      </c>
    </row>
    <row r="384" spans="19:19" x14ac:dyDescent="0.3">
      <c r="S384">
        <f>(Tabella6[[#This Row],[0]]+Tabella6[[#This Row],[2]]+Tabella6[[#This Row],[3]]+Tabella6[[#This Row],[4]])/4</f>
        <v>0</v>
      </c>
    </row>
    <row r="385" spans="19:19" x14ac:dyDescent="0.3">
      <c r="S385">
        <f>(Tabella6[[#This Row],[0]]+Tabella6[[#This Row],[2]]+Tabella6[[#This Row],[3]]+Tabella6[[#This Row],[4]])/4</f>
        <v>0</v>
      </c>
    </row>
    <row r="386" spans="19:19" x14ac:dyDescent="0.3">
      <c r="S386">
        <f>(Tabella6[[#This Row],[0]]+Tabella6[[#This Row],[2]]+Tabella6[[#This Row],[3]]+Tabella6[[#This Row],[4]])/4</f>
        <v>0</v>
      </c>
    </row>
    <row r="387" spans="19:19" x14ac:dyDescent="0.3">
      <c r="S387">
        <f>(Tabella6[[#This Row],[0]]+Tabella6[[#This Row],[2]]+Tabella6[[#This Row],[3]]+Tabella6[[#This Row],[4]])/4</f>
        <v>0</v>
      </c>
    </row>
    <row r="388" spans="19:19" x14ac:dyDescent="0.3">
      <c r="S388">
        <f>(Tabella6[[#This Row],[0]]+Tabella6[[#This Row],[2]]+Tabella6[[#This Row],[3]]+Tabella6[[#This Row],[4]])/4</f>
        <v>0</v>
      </c>
    </row>
    <row r="389" spans="19:19" x14ac:dyDescent="0.3">
      <c r="S389">
        <f>(Tabella6[[#This Row],[0]]+Tabella6[[#This Row],[2]]+Tabella6[[#This Row],[3]]+Tabella6[[#This Row],[4]])/4</f>
        <v>0</v>
      </c>
    </row>
    <row r="390" spans="19:19" x14ac:dyDescent="0.3">
      <c r="S390">
        <f>(Tabella6[[#This Row],[0]]+Tabella6[[#This Row],[2]]+Tabella6[[#This Row],[3]]+Tabella6[[#This Row],[4]])/4</f>
        <v>0</v>
      </c>
    </row>
    <row r="391" spans="19:19" x14ac:dyDescent="0.3">
      <c r="S391">
        <f>(Tabella6[[#This Row],[0]]+Tabella6[[#This Row],[2]]+Tabella6[[#This Row],[3]]+Tabella6[[#This Row],[4]])/4</f>
        <v>0</v>
      </c>
    </row>
    <row r="392" spans="19:19" x14ac:dyDescent="0.3">
      <c r="S392">
        <f>(Tabella6[[#This Row],[0]]+Tabella6[[#This Row],[2]]+Tabella6[[#This Row],[3]]+Tabella6[[#This Row],[4]])/4</f>
        <v>0</v>
      </c>
    </row>
    <row r="393" spans="19:19" x14ac:dyDescent="0.3">
      <c r="S393">
        <f>(Tabella6[[#This Row],[0]]+Tabella6[[#This Row],[2]]+Tabella6[[#This Row],[3]]+Tabella6[[#This Row],[4]])/4</f>
        <v>0</v>
      </c>
    </row>
    <row r="394" spans="19:19" x14ac:dyDescent="0.3">
      <c r="S394">
        <f>(Tabella6[[#This Row],[0]]+Tabella6[[#This Row],[2]]+Tabella6[[#This Row],[3]]+Tabella6[[#This Row],[4]])/4</f>
        <v>0</v>
      </c>
    </row>
    <row r="395" spans="19:19" x14ac:dyDescent="0.3">
      <c r="S395">
        <f>(Tabella6[[#This Row],[0]]+Tabella6[[#This Row],[2]]+Tabella6[[#This Row],[3]]+Tabella6[[#This Row],[4]])/4</f>
        <v>0</v>
      </c>
    </row>
    <row r="396" spans="19:19" x14ac:dyDescent="0.3">
      <c r="S396">
        <f>(Tabella6[[#This Row],[0]]+Tabella6[[#This Row],[2]]+Tabella6[[#This Row],[3]]+Tabella6[[#This Row],[4]])/4</f>
        <v>0</v>
      </c>
    </row>
    <row r="397" spans="19:19" x14ac:dyDescent="0.3">
      <c r="S397">
        <f>(Tabella6[[#This Row],[0]]+Tabella6[[#This Row],[2]]+Tabella6[[#This Row],[3]]+Tabella6[[#This Row],[4]])/4</f>
        <v>0</v>
      </c>
    </row>
    <row r="398" spans="19:19" x14ac:dyDescent="0.3">
      <c r="S398">
        <f>(Tabella6[[#This Row],[0]]+Tabella6[[#This Row],[2]]+Tabella6[[#This Row],[3]]+Tabella6[[#This Row],[4]])/4</f>
        <v>0</v>
      </c>
    </row>
    <row r="399" spans="19:19" x14ac:dyDescent="0.3">
      <c r="S399">
        <f>(Tabella6[[#This Row],[0]]+Tabella6[[#This Row],[2]]+Tabella6[[#This Row],[3]]+Tabella6[[#This Row],[4]])/4</f>
        <v>0</v>
      </c>
    </row>
    <row r="400" spans="19:19" x14ac:dyDescent="0.3">
      <c r="S400">
        <f>(Tabella6[[#This Row],[0]]+Tabella6[[#This Row],[2]]+Tabella6[[#This Row],[3]]+Tabella6[[#This Row],[4]])/4</f>
        <v>0</v>
      </c>
    </row>
    <row r="401" spans="19:19" x14ac:dyDescent="0.3">
      <c r="S401">
        <f>(Tabella6[[#This Row],[0]]+Tabella6[[#This Row],[2]]+Tabella6[[#This Row],[3]]+Tabella6[[#This Row],[4]])/4</f>
        <v>0</v>
      </c>
    </row>
    <row r="402" spans="19:19" x14ac:dyDescent="0.3">
      <c r="S402">
        <f>(Tabella6[[#This Row],[0]]+Tabella6[[#This Row],[2]]+Tabella6[[#This Row],[3]]+Tabella6[[#This Row],[4]])/4</f>
        <v>0</v>
      </c>
    </row>
    <row r="403" spans="19:19" x14ac:dyDescent="0.3">
      <c r="S403">
        <f>(Tabella6[[#This Row],[0]]+Tabella6[[#This Row],[2]]+Tabella6[[#This Row],[3]]+Tabella6[[#This Row],[4]])/4</f>
        <v>0</v>
      </c>
    </row>
    <row r="404" spans="19:19" x14ac:dyDescent="0.3">
      <c r="S404">
        <f>(Tabella6[[#This Row],[0]]+Tabella6[[#This Row],[2]]+Tabella6[[#This Row],[3]]+Tabella6[[#This Row],[4]])/4</f>
        <v>0</v>
      </c>
    </row>
    <row r="405" spans="19:19" x14ac:dyDescent="0.3">
      <c r="S405">
        <f>(Tabella6[[#This Row],[0]]+Tabella6[[#This Row],[2]]+Tabella6[[#This Row],[3]]+Tabella6[[#This Row],[4]])/4</f>
        <v>0</v>
      </c>
    </row>
    <row r="406" spans="19:19" x14ac:dyDescent="0.3">
      <c r="S406">
        <f>(Tabella6[[#This Row],[0]]+Tabella6[[#This Row],[2]]+Tabella6[[#This Row],[3]]+Tabella6[[#This Row],[4]])/4</f>
        <v>0</v>
      </c>
    </row>
    <row r="407" spans="19:19" x14ac:dyDescent="0.3">
      <c r="S407">
        <f>(Tabella6[[#This Row],[0]]+Tabella6[[#This Row],[2]]+Tabella6[[#This Row],[3]]+Tabella6[[#This Row],[4]])/4</f>
        <v>0</v>
      </c>
    </row>
    <row r="408" spans="19:19" x14ac:dyDescent="0.3">
      <c r="S408">
        <f>(Tabella6[[#This Row],[0]]+Tabella6[[#This Row],[2]]+Tabella6[[#This Row],[3]]+Tabella6[[#This Row],[4]])/4</f>
        <v>0</v>
      </c>
    </row>
    <row r="409" spans="19:19" x14ac:dyDescent="0.3">
      <c r="S409">
        <f>(Tabella6[[#This Row],[0]]+Tabella6[[#This Row],[2]]+Tabella6[[#This Row],[3]]+Tabella6[[#This Row],[4]])/4</f>
        <v>0</v>
      </c>
    </row>
    <row r="410" spans="19:19" x14ac:dyDescent="0.3">
      <c r="S410">
        <f>(Tabella6[[#This Row],[0]]+Tabella6[[#This Row],[2]]+Tabella6[[#This Row],[3]]+Tabella6[[#This Row],[4]])/4</f>
        <v>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Paoletti</dc:creator>
  <cp:lastModifiedBy>Riccardo Paoletti</cp:lastModifiedBy>
  <dcterms:created xsi:type="dcterms:W3CDTF">2015-06-05T18:19:34Z</dcterms:created>
  <dcterms:modified xsi:type="dcterms:W3CDTF">2020-07-22T09:22:52Z</dcterms:modified>
</cp:coreProperties>
</file>