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ricca\Desktop\P2P Progettone\SourceCode\P2PFinalProject\Python\MexicoCity\"/>
    </mc:Choice>
  </mc:AlternateContent>
  <xr:revisionPtr revIDLastSave="0" documentId="13_ncr:1_{43832D97-92D2-4557-B824-91244B445EBB}" xr6:coauthVersionLast="45" xr6:coauthVersionMax="45" xr10:uidLastSave="{00000000-0000-0000-0000-000000000000}"/>
  <bookViews>
    <workbookView xWindow="1152" yWindow="1152" windowWidth="17280" windowHeight="8964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4" i="1" l="1"/>
  <c r="G23" i="1"/>
  <c r="G22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S21" i="1"/>
  <c r="I232" i="1"/>
  <c r="I233" i="1" s="1"/>
  <c r="I234" i="1" s="1"/>
  <c r="I235" i="1" s="1"/>
  <c r="I236" i="1" s="1"/>
  <c r="I237" i="1" s="1"/>
  <c r="I238" i="1" s="1"/>
  <c r="I239" i="1" s="1"/>
  <c r="I240" i="1" s="1"/>
  <c r="I241" i="1" s="1"/>
  <c r="I242" i="1" s="1"/>
  <c r="I243" i="1" s="1"/>
  <c r="I244" i="1" s="1"/>
  <c r="I245" i="1" s="1"/>
  <c r="I246" i="1" s="1"/>
  <c r="I247" i="1" s="1"/>
  <c r="I248" i="1" s="1"/>
  <c r="I249" i="1" s="1"/>
  <c r="I250" i="1" s="1"/>
  <c r="I251" i="1" s="1"/>
  <c r="I252" i="1" s="1"/>
  <c r="I253" i="1" s="1"/>
  <c r="I254" i="1" s="1"/>
  <c r="I255" i="1" s="1"/>
  <c r="I256" i="1" s="1"/>
  <c r="I257" i="1" s="1"/>
  <c r="I258" i="1" s="1"/>
  <c r="I259" i="1" s="1"/>
  <c r="I260" i="1" s="1"/>
  <c r="I261" i="1" s="1"/>
  <c r="I262" i="1" s="1"/>
  <c r="I263" i="1" s="1"/>
  <c r="I264" i="1" s="1"/>
  <c r="I265" i="1" s="1"/>
  <c r="I266" i="1" s="1"/>
  <c r="I267" i="1" s="1"/>
  <c r="I268" i="1" s="1"/>
  <c r="I269" i="1" s="1"/>
  <c r="I270" i="1" s="1"/>
  <c r="I271" i="1" s="1"/>
  <c r="I272" i="1" s="1"/>
  <c r="I273" i="1" s="1"/>
  <c r="I274" i="1" s="1"/>
  <c r="I275" i="1" s="1"/>
  <c r="I276" i="1" s="1"/>
  <c r="I277" i="1" s="1"/>
  <c r="I278" i="1" s="1"/>
  <c r="I279" i="1" s="1"/>
  <c r="I280" i="1" s="1"/>
  <c r="I281" i="1" s="1"/>
  <c r="I282" i="1" s="1"/>
  <c r="I283" i="1" s="1"/>
  <c r="I284" i="1" s="1"/>
  <c r="I285" i="1" s="1"/>
  <c r="I286" i="1" s="1"/>
  <c r="I287" i="1" s="1"/>
  <c r="I288" i="1" s="1"/>
  <c r="I289" i="1" s="1"/>
  <c r="I290" i="1" s="1"/>
  <c r="I291" i="1" s="1"/>
  <c r="H231" i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I164" i="1"/>
  <c r="I165" i="1" s="1"/>
  <c r="I166" i="1" s="1"/>
  <c r="I167" i="1" s="1"/>
  <c r="I168" i="1" s="1"/>
  <c r="I169" i="1" s="1"/>
  <c r="I170" i="1" s="1"/>
  <c r="I171" i="1" s="1"/>
  <c r="I172" i="1" s="1"/>
  <c r="I173" i="1" s="1"/>
  <c r="I174" i="1" s="1"/>
  <c r="I175" i="1" s="1"/>
  <c r="I176" i="1" s="1"/>
  <c r="I177" i="1" s="1"/>
  <c r="I178" i="1" s="1"/>
  <c r="I179" i="1" s="1"/>
  <c r="I180" i="1" s="1"/>
  <c r="I181" i="1" s="1"/>
  <c r="I182" i="1" s="1"/>
  <c r="I183" i="1" s="1"/>
  <c r="I184" i="1" s="1"/>
  <c r="I185" i="1" s="1"/>
  <c r="I186" i="1" s="1"/>
  <c r="I187" i="1" s="1"/>
  <c r="I188" i="1" s="1"/>
  <c r="I189" i="1" s="1"/>
  <c r="I190" i="1" s="1"/>
  <c r="I191" i="1" s="1"/>
  <c r="I192" i="1" s="1"/>
  <c r="I193" i="1" s="1"/>
  <c r="I194" i="1" s="1"/>
  <c r="I195" i="1" s="1"/>
  <c r="I196" i="1" s="1"/>
  <c r="I197" i="1" s="1"/>
  <c r="I198" i="1" s="1"/>
  <c r="I199" i="1" s="1"/>
  <c r="I200" i="1" s="1"/>
  <c r="I201" i="1" s="1"/>
  <c r="I202" i="1" s="1"/>
  <c r="I203" i="1" s="1"/>
  <c r="I204" i="1" s="1"/>
  <c r="I205" i="1" s="1"/>
  <c r="I206" i="1" s="1"/>
  <c r="I207" i="1" s="1"/>
  <c r="I208" i="1" s="1"/>
  <c r="I209" i="1" s="1"/>
  <c r="I210" i="1" s="1"/>
  <c r="I211" i="1" s="1"/>
  <c r="I212" i="1" s="1"/>
  <c r="I213" i="1" s="1"/>
  <c r="I214" i="1" s="1"/>
  <c r="I215" i="1" s="1"/>
  <c r="I216" i="1" s="1"/>
  <c r="I217" i="1" s="1"/>
  <c r="I218" i="1" s="1"/>
  <c r="I219" i="1" s="1"/>
  <c r="I220" i="1" s="1"/>
  <c r="I221" i="1" s="1"/>
  <c r="I222" i="1" s="1"/>
  <c r="I223" i="1" s="1"/>
  <c r="I224" i="1" s="1"/>
  <c r="H164" i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P23" i="1"/>
  <c r="P21" i="1"/>
  <c r="K31" i="1"/>
  <c r="M21" i="1"/>
  <c r="I32" i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K91" i="1" s="1"/>
  <c r="H31" i="1"/>
  <c r="J31" i="1" s="1"/>
  <c r="K38" i="1" l="1"/>
  <c r="K69" i="1"/>
  <c r="K37" i="1"/>
  <c r="K84" i="1"/>
  <c r="K76" i="1"/>
  <c r="K68" i="1"/>
  <c r="K60" i="1"/>
  <c r="K52" i="1"/>
  <c r="K44" i="1"/>
  <c r="K36" i="1"/>
  <c r="K70" i="1"/>
  <c r="K62" i="1"/>
  <c r="K85" i="1"/>
  <c r="K61" i="1"/>
  <c r="K45" i="1"/>
  <c r="K83" i="1"/>
  <c r="K75" i="1"/>
  <c r="K67" i="1"/>
  <c r="K59" i="1"/>
  <c r="K51" i="1"/>
  <c r="K43" i="1"/>
  <c r="K35" i="1"/>
  <c r="K66" i="1"/>
  <c r="K58" i="1"/>
  <c r="K50" i="1"/>
  <c r="K42" i="1"/>
  <c r="K34" i="1"/>
  <c r="K82" i="1"/>
  <c r="K89" i="1"/>
  <c r="K81" i="1"/>
  <c r="K73" i="1"/>
  <c r="K65" i="1"/>
  <c r="K57" i="1"/>
  <c r="K49" i="1"/>
  <c r="K41" i="1"/>
  <c r="K33" i="1"/>
  <c r="K78" i="1"/>
  <c r="K54" i="1"/>
  <c r="K53" i="1"/>
  <c r="K90" i="1"/>
  <c r="K74" i="1"/>
  <c r="K88" i="1"/>
  <c r="K80" i="1"/>
  <c r="K72" i="1"/>
  <c r="K64" i="1"/>
  <c r="K56" i="1"/>
  <c r="K48" i="1"/>
  <c r="K40" i="1"/>
  <c r="K32" i="1"/>
  <c r="K86" i="1"/>
  <c r="K46" i="1"/>
  <c r="K77" i="1"/>
  <c r="K87" i="1"/>
  <c r="K79" i="1"/>
  <c r="K71" i="1"/>
  <c r="K63" i="1"/>
  <c r="K55" i="1"/>
  <c r="K47" i="1"/>
  <c r="K39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K164" i="1" l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31" i="1" l="1"/>
  <c r="G32" i="1"/>
  <c r="H32" i="1" s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H33" i="1" l="1"/>
  <c r="J32" i="1"/>
  <c r="P164" i="1"/>
  <c r="H34" i="1" l="1"/>
  <c r="J33" i="1"/>
  <c r="F24" i="1"/>
  <c r="F23" i="1"/>
  <c r="F22" i="1"/>
  <c r="D24" i="1"/>
  <c r="D23" i="1"/>
  <c r="D22" i="1"/>
  <c r="H35" i="1" l="1"/>
  <c r="J34" i="1"/>
  <c r="H36" i="1" l="1"/>
  <c r="J35" i="1"/>
  <c r="H37" i="1" l="1"/>
  <c r="J36" i="1"/>
  <c r="H38" i="1" l="1"/>
  <c r="J37" i="1"/>
  <c r="H39" i="1" l="1"/>
  <c r="J38" i="1"/>
  <c r="H40" i="1" l="1"/>
  <c r="J39" i="1"/>
  <c r="H41" i="1" l="1"/>
  <c r="J40" i="1"/>
  <c r="H42" i="1" l="1"/>
  <c r="J41" i="1"/>
  <c r="H43" i="1" l="1"/>
  <c r="J42" i="1"/>
  <c r="H44" i="1" l="1"/>
  <c r="J43" i="1"/>
  <c r="H45" i="1" l="1"/>
  <c r="J44" i="1"/>
  <c r="H46" i="1" l="1"/>
  <c r="J45" i="1"/>
  <c r="H47" i="1" l="1"/>
  <c r="J46" i="1"/>
  <c r="H48" i="1" l="1"/>
  <c r="J47" i="1"/>
  <c r="H49" i="1" l="1"/>
  <c r="J48" i="1"/>
  <c r="H50" i="1" l="1"/>
  <c r="J49" i="1"/>
  <c r="H51" i="1" l="1"/>
  <c r="J50" i="1"/>
  <c r="H52" i="1" l="1"/>
  <c r="J51" i="1"/>
  <c r="H53" i="1" l="1"/>
  <c r="J52" i="1"/>
  <c r="H54" i="1" l="1"/>
  <c r="J53" i="1"/>
  <c r="H55" i="1" l="1"/>
  <c r="J54" i="1"/>
  <c r="H56" i="1" l="1"/>
  <c r="J55" i="1"/>
  <c r="H57" i="1" l="1"/>
  <c r="J56" i="1"/>
  <c r="H58" i="1" l="1"/>
  <c r="J57" i="1"/>
  <c r="H59" i="1" l="1"/>
  <c r="J58" i="1"/>
  <c r="H60" i="1" l="1"/>
  <c r="J59" i="1"/>
  <c r="H61" i="1" l="1"/>
  <c r="J60" i="1"/>
  <c r="H62" i="1" l="1"/>
  <c r="J61" i="1"/>
  <c r="H63" i="1" l="1"/>
  <c r="J62" i="1"/>
  <c r="H64" i="1" l="1"/>
  <c r="J63" i="1"/>
  <c r="H65" i="1" l="1"/>
  <c r="J64" i="1"/>
  <c r="H66" i="1" l="1"/>
  <c r="J65" i="1"/>
  <c r="H67" i="1" l="1"/>
  <c r="J66" i="1"/>
  <c r="H68" i="1" l="1"/>
  <c r="J67" i="1"/>
  <c r="H69" i="1" l="1"/>
  <c r="J68" i="1"/>
  <c r="H70" i="1" l="1"/>
  <c r="J69" i="1"/>
  <c r="H71" i="1" l="1"/>
  <c r="J70" i="1"/>
  <c r="H72" i="1" l="1"/>
  <c r="J71" i="1"/>
  <c r="H73" i="1" l="1"/>
  <c r="J72" i="1"/>
  <c r="H74" i="1" l="1"/>
  <c r="J73" i="1"/>
  <c r="H75" i="1" l="1"/>
  <c r="J74" i="1"/>
  <c r="H76" i="1" l="1"/>
  <c r="J75" i="1"/>
  <c r="H77" i="1" l="1"/>
  <c r="J76" i="1"/>
  <c r="H78" i="1" l="1"/>
  <c r="J77" i="1"/>
  <c r="H79" i="1" l="1"/>
  <c r="J78" i="1"/>
  <c r="H80" i="1" l="1"/>
  <c r="J79" i="1"/>
  <c r="H81" i="1" l="1"/>
  <c r="J80" i="1"/>
  <c r="H82" i="1" l="1"/>
  <c r="J81" i="1"/>
  <c r="H83" i="1" l="1"/>
  <c r="J82" i="1"/>
  <c r="H84" i="1" l="1"/>
  <c r="J83" i="1"/>
  <c r="H85" i="1" l="1"/>
  <c r="J84" i="1"/>
  <c r="H86" i="1" l="1"/>
  <c r="J85" i="1"/>
  <c r="H87" i="1" l="1"/>
  <c r="J86" i="1"/>
  <c r="H88" i="1" l="1"/>
  <c r="J87" i="1"/>
  <c r="H89" i="1" l="1"/>
  <c r="J88" i="1"/>
  <c r="H90" i="1" l="1"/>
  <c r="J89" i="1"/>
  <c r="H91" i="1" l="1"/>
  <c r="J91" i="1" s="1"/>
  <c r="J90" i="1"/>
</calcChain>
</file>

<file path=xl/sharedStrings.xml><?xml version="1.0" encoding="utf-8"?>
<sst xmlns="http://schemas.openxmlformats.org/spreadsheetml/2006/main" count="125" uniqueCount="36">
  <si>
    <t>Iteration</t>
  </si>
  <si>
    <t>Illness</t>
  </si>
  <si>
    <t>AVG node degree</t>
  </si>
  <si>
    <t>AVG clustering</t>
  </si>
  <si>
    <t>Edge density</t>
  </si>
  <si>
    <t>INFECTED OS</t>
  </si>
  <si>
    <t>INFECTABLE POPULATION</t>
  </si>
  <si>
    <t>TOTAL INFECTED</t>
  </si>
  <si>
    <t>TOTAL RECOVERED</t>
  </si>
  <si>
    <t>COVID</t>
  </si>
  <si>
    <t>HIV-AIDS</t>
  </si>
  <si>
    <t>SPANISH FLU</t>
  </si>
  <si>
    <t>AVERAGE</t>
  </si>
  <si>
    <t>ANDROID</t>
  </si>
  <si>
    <t>IOS</t>
  </si>
  <si>
    <t>INFECTED</t>
  </si>
  <si>
    <t>0</t>
  </si>
  <si>
    <t>1</t>
  </si>
  <si>
    <t>2</t>
  </si>
  <si>
    <t>3</t>
  </si>
  <si>
    <t>4</t>
  </si>
  <si>
    <t>RECOVERED</t>
  </si>
  <si>
    <t>1-IOS</t>
  </si>
  <si>
    <t>3-A</t>
  </si>
  <si>
    <t>2-A</t>
  </si>
  <si>
    <t>0-IOS</t>
  </si>
  <si>
    <t>4-A</t>
  </si>
  <si>
    <t>N_ANDROID</t>
  </si>
  <si>
    <t>N_IOS</t>
  </si>
  <si>
    <t>%ANDROID</t>
  </si>
  <si>
    <t>%IOS</t>
  </si>
  <si>
    <t>COVID ANDROID MEAN</t>
  </si>
  <si>
    <t>HIV ANDROID MEAN</t>
  </si>
  <si>
    <t>HIV IOS MEAN</t>
  </si>
  <si>
    <t>SPANISH FLU ANDROID MEAN</t>
  </si>
  <si>
    <t>Diameter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</si>
</sst>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0" fillId="0" borderId="0" xfId="0" applyNumberFormat="1"/>
  </cellXfs>
  <cellStyles count="1">
    <cellStyle name="Normale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MEXICO CITY-COVID PERCENTAGE</a:t>
            </a:r>
            <a:r>
              <a:rPr lang="en-GB" sz="2400" baseline="0">
                <a:solidFill>
                  <a:schemeClr val="tx1"/>
                </a:solidFill>
              </a:rPr>
              <a:t> OF INFECTION</a:t>
            </a:r>
            <a:r>
              <a:rPr lang="en-GB" sz="2400">
                <a:solidFill>
                  <a:schemeClr val="tx1"/>
                </a:solidFill>
              </a:rPr>
              <a:t>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Foglio1!$J$30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Foglio1!$J$31:$J$91</c:f>
              <c:numCache>
                <c:formatCode>General</c:formatCode>
                <c:ptCount val="61"/>
                <c:pt idx="0">
                  <c:v>0.54689023201403786</c:v>
                </c:pt>
                <c:pt idx="1">
                  <c:v>2.3713199454084619</c:v>
                </c:pt>
                <c:pt idx="2">
                  <c:v>4.0617079352700332</c:v>
                </c:pt>
                <c:pt idx="3">
                  <c:v>6.830278806784948</c:v>
                </c:pt>
                <c:pt idx="4">
                  <c:v>10.273932540456229</c:v>
                </c:pt>
                <c:pt idx="5">
                  <c:v>13.682491713784364</c:v>
                </c:pt>
                <c:pt idx="6">
                  <c:v>16.833690777929423</c:v>
                </c:pt>
                <c:pt idx="7">
                  <c:v>19.813803860401638</c:v>
                </c:pt>
                <c:pt idx="8">
                  <c:v>22.039871319945409</c:v>
                </c:pt>
                <c:pt idx="9">
                  <c:v>24.403879898615717</c:v>
                </c:pt>
                <c:pt idx="10">
                  <c:v>26.346753753168262</c:v>
                </c:pt>
                <c:pt idx="11">
                  <c:v>28.232111522713982</c:v>
                </c:pt>
                <c:pt idx="12">
                  <c:v>30.141840514720219</c:v>
                </c:pt>
                <c:pt idx="13">
                  <c:v>32.322577500487427</c:v>
                </c:pt>
                <c:pt idx="14">
                  <c:v>34.516962370832523</c:v>
                </c:pt>
                <c:pt idx="15">
                  <c:v>36.627022811464222</c:v>
                </c:pt>
                <c:pt idx="16">
                  <c:v>38.810196919477477</c:v>
                </c:pt>
                <c:pt idx="17">
                  <c:v>40.341684538896473</c:v>
                </c:pt>
                <c:pt idx="18">
                  <c:v>41.458373952037434</c:v>
                </c:pt>
                <c:pt idx="19">
                  <c:v>42.230454279586667</c:v>
                </c:pt>
                <c:pt idx="20">
                  <c:v>43.300838370052638</c:v>
                </c:pt>
                <c:pt idx="21">
                  <c:v>44.463345681419383</c:v>
                </c:pt>
                <c:pt idx="22">
                  <c:v>45.202281146422301</c:v>
                </c:pt>
                <c:pt idx="23">
                  <c:v>45.793039578865276</c:v>
                </c:pt>
                <c:pt idx="24">
                  <c:v>46.310196919477484</c:v>
                </c:pt>
                <c:pt idx="25">
                  <c:v>46.738643010333398</c:v>
                </c:pt>
                <c:pt idx="26">
                  <c:v>47.028173133164358</c:v>
                </c:pt>
                <c:pt idx="27">
                  <c:v>47.5</c:v>
                </c:pt>
                <c:pt idx="28">
                  <c:v>47.880678494833298</c:v>
                </c:pt>
                <c:pt idx="29">
                  <c:v>48.311074283486057</c:v>
                </c:pt>
                <c:pt idx="30">
                  <c:v>48.659095340222265</c:v>
                </c:pt>
                <c:pt idx="31">
                  <c:v>48.797523883798007</c:v>
                </c:pt>
                <c:pt idx="32">
                  <c:v>48.899395593682982</c:v>
                </c:pt>
                <c:pt idx="33">
                  <c:v>49.086079157730552</c:v>
                </c:pt>
                <c:pt idx="34">
                  <c:v>49.211834665626832</c:v>
                </c:pt>
                <c:pt idx="35">
                  <c:v>49.261551959446287</c:v>
                </c:pt>
                <c:pt idx="36">
                  <c:v>49.320530317800745</c:v>
                </c:pt>
                <c:pt idx="37">
                  <c:v>49.341002144667577</c:v>
                </c:pt>
                <c:pt idx="38">
                  <c:v>49.39315656073309</c:v>
                </c:pt>
                <c:pt idx="39">
                  <c:v>49.423376876584129</c:v>
                </c:pt>
                <c:pt idx="40">
                  <c:v>49.433125365568337</c:v>
                </c:pt>
                <c:pt idx="41">
                  <c:v>49.439949307857283</c:v>
                </c:pt>
                <c:pt idx="42">
                  <c:v>49.443361279001756</c:v>
                </c:pt>
                <c:pt idx="43">
                  <c:v>49.443361279001756</c:v>
                </c:pt>
                <c:pt idx="44">
                  <c:v>49.443848703450968</c:v>
                </c:pt>
                <c:pt idx="45">
                  <c:v>49.443848703450968</c:v>
                </c:pt>
                <c:pt idx="46">
                  <c:v>49.443848703450968</c:v>
                </c:pt>
                <c:pt idx="47">
                  <c:v>49.443848703450968</c:v>
                </c:pt>
                <c:pt idx="48">
                  <c:v>49.443848703450968</c:v>
                </c:pt>
                <c:pt idx="49">
                  <c:v>49.443848703450968</c:v>
                </c:pt>
                <c:pt idx="50">
                  <c:v>49.443848703450968</c:v>
                </c:pt>
                <c:pt idx="51">
                  <c:v>49.443848703450968</c:v>
                </c:pt>
                <c:pt idx="52">
                  <c:v>49.443848703450968</c:v>
                </c:pt>
                <c:pt idx="53">
                  <c:v>49.443848703450968</c:v>
                </c:pt>
                <c:pt idx="54">
                  <c:v>49.443848703450968</c:v>
                </c:pt>
                <c:pt idx="55">
                  <c:v>49.443848703450968</c:v>
                </c:pt>
                <c:pt idx="56">
                  <c:v>49.443848703450968</c:v>
                </c:pt>
                <c:pt idx="57">
                  <c:v>49.443848703450968</c:v>
                </c:pt>
                <c:pt idx="58">
                  <c:v>49.443848703450968</c:v>
                </c:pt>
                <c:pt idx="59">
                  <c:v>49.443848703450968</c:v>
                </c:pt>
                <c:pt idx="60">
                  <c:v>49.443848703450968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F2-45FA-B8FE-6410C9ACD795}"/>
            </c:ext>
          </c:extLst>
        </c:ser>
        <c:ser>
          <c:idx val="1"/>
          <c:order val="1"/>
          <c:tx>
            <c:strRef>
              <c:f>Foglio1!$K$30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Foglio1!$K$31:$K$91</c:f>
              <c:numCache>
                <c:formatCode>General</c:formatCode>
                <c:ptCount val="61"/>
                <c:pt idx="0">
                  <c:v>0.51722111202539089</c:v>
                </c:pt>
                <c:pt idx="1">
                  <c:v>2.1394145997413894</c:v>
                </c:pt>
                <c:pt idx="2">
                  <c:v>3.9614435171035618</c:v>
                </c:pt>
                <c:pt idx="3">
                  <c:v>5.254496297167039</c:v>
                </c:pt>
                <c:pt idx="4">
                  <c:v>6.5005289761372982</c:v>
                </c:pt>
                <c:pt idx="5">
                  <c:v>8.616433525332079</c:v>
                </c:pt>
                <c:pt idx="6">
                  <c:v>11.026213706359469</c:v>
                </c:pt>
                <c:pt idx="7">
                  <c:v>13.001057952274596</c:v>
                </c:pt>
                <c:pt idx="8">
                  <c:v>15.422593158575291</c:v>
                </c:pt>
                <c:pt idx="9">
                  <c:v>17.902903491242505</c:v>
                </c:pt>
                <c:pt idx="10">
                  <c:v>20.312683672269895</c:v>
                </c:pt>
                <c:pt idx="11">
                  <c:v>22.322792994004935</c:v>
                </c:pt>
                <c:pt idx="12">
                  <c:v>24.732573175032329</c:v>
                </c:pt>
                <c:pt idx="13">
                  <c:v>26.507581991301283</c:v>
                </c:pt>
                <c:pt idx="14">
                  <c:v>27.941695074644414</c:v>
                </c:pt>
                <c:pt idx="15">
                  <c:v>28.717526742682498</c:v>
                </c:pt>
                <c:pt idx="16">
                  <c:v>29.446338309627368</c:v>
                </c:pt>
                <c:pt idx="17">
                  <c:v>30.927471494063713</c:v>
                </c:pt>
                <c:pt idx="18">
                  <c:v>32.302809451040318</c:v>
                </c:pt>
                <c:pt idx="19">
                  <c:v>33.325496649817801</c:v>
                </c:pt>
                <c:pt idx="20">
                  <c:v>34.066063242035973</c:v>
                </c:pt>
                <c:pt idx="21">
                  <c:v>34.536264252968145</c:v>
                </c:pt>
                <c:pt idx="22">
                  <c:v>34.924180086987192</c:v>
                </c:pt>
                <c:pt idx="23">
                  <c:v>35.664746679205365</c:v>
                </c:pt>
                <c:pt idx="24">
                  <c:v>36.934289408722229</c:v>
                </c:pt>
                <c:pt idx="25">
                  <c:v>37.768896203126836</c:v>
                </c:pt>
                <c:pt idx="26">
                  <c:v>38.59174797225814</c:v>
                </c:pt>
                <c:pt idx="27">
                  <c:v>39.579170095215702</c:v>
                </c:pt>
                <c:pt idx="28">
                  <c:v>41.025038203832139</c:v>
                </c:pt>
                <c:pt idx="29">
                  <c:v>41.62454449277066</c:v>
                </c:pt>
                <c:pt idx="30">
                  <c:v>42.118255554249437</c:v>
                </c:pt>
                <c:pt idx="31">
                  <c:v>42.517926413541787</c:v>
                </c:pt>
                <c:pt idx="32">
                  <c:v>42.847067121194307</c:v>
                </c:pt>
                <c:pt idx="33">
                  <c:v>42.999882449747268</c:v>
                </c:pt>
                <c:pt idx="34">
                  <c:v>43.07041260138709</c:v>
                </c:pt>
                <c:pt idx="35">
                  <c:v>43.105677677207005</c:v>
                </c:pt>
                <c:pt idx="36">
                  <c:v>43.223227929940052</c:v>
                </c:pt>
                <c:pt idx="37">
                  <c:v>43.387798283766308</c:v>
                </c:pt>
                <c:pt idx="38">
                  <c:v>43.434818384859526</c:v>
                </c:pt>
                <c:pt idx="39">
                  <c:v>43.47008346067944</c:v>
                </c:pt>
                <c:pt idx="40">
                  <c:v>43.493593511226045</c:v>
                </c:pt>
                <c:pt idx="41">
                  <c:v>43.505348536499355</c:v>
                </c:pt>
                <c:pt idx="42">
                  <c:v>43.505348536499355</c:v>
                </c:pt>
                <c:pt idx="43">
                  <c:v>43.52885858704596</c:v>
                </c:pt>
                <c:pt idx="44">
                  <c:v>43.54061361231927</c:v>
                </c:pt>
                <c:pt idx="45">
                  <c:v>43.552368637592572</c:v>
                </c:pt>
                <c:pt idx="46">
                  <c:v>43.575878688139177</c:v>
                </c:pt>
                <c:pt idx="47">
                  <c:v>43.575878688139177</c:v>
                </c:pt>
                <c:pt idx="48">
                  <c:v>43.575878688139177</c:v>
                </c:pt>
                <c:pt idx="49">
                  <c:v>43.58763371341248</c:v>
                </c:pt>
                <c:pt idx="50">
                  <c:v>43.58763371341248</c:v>
                </c:pt>
                <c:pt idx="51">
                  <c:v>43.58763371341248</c:v>
                </c:pt>
                <c:pt idx="52">
                  <c:v>43.58763371341248</c:v>
                </c:pt>
                <c:pt idx="53">
                  <c:v>43.58763371341248</c:v>
                </c:pt>
                <c:pt idx="54">
                  <c:v>43.58763371341248</c:v>
                </c:pt>
                <c:pt idx="55">
                  <c:v>43.611143763959092</c:v>
                </c:pt>
                <c:pt idx="56">
                  <c:v>43.622898789232394</c:v>
                </c:pt>
                <c:pt idx="57">
                  <c:v>43.622898789232394</c:v>
                </c:pt>
                <c:pt idx="58">
                  <c:v>43.622898789232394</c:v>
                </c:pt>
                <c:pt idx="59">
                  <c:v>43.622898789232394</c:v>
                </c:pt>
                <c:pt idx="60">
                  <c:v>43.622898789232394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22F2-45FA-B8FE-6410C9ACD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5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MEXICO CITY-HIV/AIDS PERCENTAGE OF INFECTION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Foglio1!$J$163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Foglio1!$J$164:$J$224</c:f>
              <c:numCache>
                <c:formatCode>General</c:formatCode>
                <c:ptCount val="61"/>
                <c:pt idx="0">
                  <c:v>2.0798128168464838E-2</c:v>
                </c:pt>
                <c:pt idx="1">
                  <c:v>7.0193682568568838E-2</c:v>
                </c:pt>
                <c:pt idx="2">
                  <c:v>0.41271285584297418</c:v>
                </c:pt>
                <c:pt idx="3">
                  <c:v>1.2361887430131289</c:v>
                </c:pt>
                <c:pt idx="4">
                  <c:v>2.0161185493305602</c:v>
                </c:pt>
                <c:pt idx="5">
                  <c:v>2.9754322111010012</c:v>
                </c:pt>
                <c:pt idx="6">
                  <c:v>4.1303782659560646</c:v>
                </c:pt>
                <c:pt idx="7">
                  <c:v>5.7922786949174583</c:v>
                </c:pt>
                <c:pt idx="8">
                  <c:v>7.6049655531002225</c:v>
                </c:pt>
                <c:pt idx="9">
                  <c:v>9.1765241128298474</c:v>
                </c:pt>
                <c:pt idx="10">
                  <c:v>10.675289223969845</c:v>
                </c:pt>
                <c:pt idx="11">
                  <c:v>11.793838554530096</c:v>
                </c:pt>
                <c:pt idx="12">
                  <c:v>12.840894319511248</c:v>
                </c:pt>
                <c:pt idx="13">
                  <c:v>14.019238268555833</c:v>
                </c:pt>
                <c:pt idx="14">
                  <c:v>14.966203041726247</c:v>
                </c:pt>
                <c:pt idx="15">
                  <c:v>15.698687118159368</c:v>
                </c:pt>
                <c:pt idx="16">
                  <c:v>16.408423241908235</c:v>
                </c:pt>
                <c:pt idx="17">
                  <c:v>17.155855972962438</c:v>
                </c:pt>
                <c:pt idx="18">
                  <c:v>17.621864032237106</c:v>
                </c:pt>
                <c:pt idx="19">
                  <c:v>17.995580397764208</c:v>
                </c:pt>
                <c:pt idx="20">
                  <c:v>18.530482256596915</c:v>
                </c:pt>
                <c:pt idx="21">
                  <c:v>19.03288704016639</c:v>
                </c:pt>
                <c:pt idx="22">
                  <c:v>19.41050305472508</c:v>
                </c:pt>
                <c:pt idx="23">
                  <c:v>19.747172754452102</c:v>
                </c:pt>
                <c:pt idx="24">
                  <c:v>20.089041986221247</c:v>
                </c:pt>
                <c:pt idx="25">
                  <c:v>20.472507474327315</c:v>
                </c:pt>
                <c:pt idx="26">
                  <c:v>20.928116469517747</c:v>
                </c:pt>
                <c:pt idx="27">
                  <c:v>21.270635642792151</c:v>
                </c:pt>
                <c:pt idx="28">
                  <c:v>21.533212010919016</c:v>
                </c:pt>
                <c:pt idx="29">
                  <c:v>21.787339139477449</c:v>
                </c:pt>
                <c:pt idx="30">
                  <c:v>22.079162875341218</c:v>
                </c:pt>
                <c:pt idx="31">
                  <c:v>22.400883920447161</c:v>
                </c:pt>
                <c:pt idx="32">
                  <c:v>22.712205901468867</c:v>
                </c:pt>
                <c:pt idx="33">
                  <c:v>22.992980631743144</c:v>
                </c:pt>
                <c:pt idx="34">
                  <c:v>23.254907058364747</c:v>
                </c:pt>
                <c:pt idx="35">
                  <c:v>23.486286234238918</c:v>
                </c:pt>
                <c:pt idx="36">
                  <c:v>23.697517223449889</c:v>
                </c:pt>
                <c:pt idx="37">
                  <c:v>23.913297803197711</c:v>
                </c:pt>
                <c:pt idx="38">
                  <c:v>24.07708306252437</c:v>
                </c:pt>
                <c:pt idx="39">
                  <c:v>24.203171714545686</c:v>
                </c:pt>
                <c:pt idx="40">
                  <c:v>24.321461068503829</c:v>
                </c:pt>
                <c:pt idx="41">
                  <c:v>24.447549720525146</c:v>
                </c:pt>
                <c:pt idx="42">
                  <c:v>24.572988431041203</c:v>
                </c:pt>
                <c:pt idx="43">
                  <c:v>24.680228779409848</c:v>
                </c:pt>
                <c:pt idx="44">
                  <c:v>24.778369946704796</c:v>
                </c:pt>
                <c:pt idx="45">
                  <c:v>24.884960353568175</c:v>
                </c:pt>
                <c:pt idx="46">
                  <c:v>24.977252047315741</c:v>
                </c:pt>
                <c:pt idx="47">
                  <c:v>25.077343039126475</c:v>
                </c:pt>
                <c:pt idx="48">
                  <c:v>25.156635902768748</c:v>
                </c:pt>
                <c:pt idx="49">
                  <c:v>25.213180813726758</c:v>
                </c:pt>
                <c:pt idx="50">
                  <c:v>25.272325490705832</c:v>
                </c:pt>
                <c:pt idx="51">
                  <c:v>25.308072273495384</c:v>
                </c:pt>
                <c:pt idx="52">
                  <c:v>25.348368646821783</c:v>
                </c:pt>
                <c:pt idx="53">
                  <c:v>25.391914727674507</c:v>
                </c:pt>
                <c:pt idx="54">
                  <c:v>25.436760691537764</c:v>
                </c:pt>
                <c:pt idx="55">
                  <c:v>25.49850513453789</c:v>
                </c:pt>
                <c:pt idx="56">
                  <c:v>25.549200571948521</c:v>
                </c:pt>
                <c:pt idx="57">
                  <c:v>25.585597296243336</c:v>
                </c:pt>
                <c:pt idx="58">
                  <c:v>25.61939425451709</c:v>
                </c:pt>
                <c:pt idx="59">
                  <c:v>25.644092031717143</c:v>
                </c:pt>
                <c:pt idx="60">
                  <c:v>25.66359027687508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7D-4B87-A5EE-845EC651ECD8}"/>
            </c:ext>
          </c:extLst>
        </c:ser>
        <c:ser>
          <c:idx val="2"/>
          <c:order val="2"/>
          <c:tx>
            <c:strRef>
              <c:f>Foglio1!$L$163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Foglio1!$L$164:$L$224</c:f>
              <c:numCache>
                <c:formatCode>General</c:formatCode>
                <c:ptCount val="61"/>
                <c:pt idx="0">
                  <c:v>1.7548990933021352E-2</c:v>
                </c:pt>
                <c:pt idx="1">
                  <c:v>5.2646972799064051E-2</c:v>
                </c:pt>
                <c:pt idx="2">
                  <c:v>0.13454226381983037</c:v>
                </c:pt>
                <c:pt idx="3">
                  <c:v>0.26323486399532026</c:v>
                </c:pt>
                <c:pt idx="4">
                  <c:v>0.3919274641708102</c:v>
                </c:pt>
                <c:pt idx="5">
                  <c:v>0.56741737350102373</c:v>
                </c:pt>
                <c:pt idx="6">
                  <c:v>0.69610997367651362</c:v>
                </c:pt>
                <c:pt idx="7">
                  <c:v>0.84820122842936529</c:v>
                </c:pt>
                <c:pt idx="8">
                  <c:v>0.98859315589353602</c:v>
                </c:pt>
                <c:pt idx="9">
                  <c:v>1.1640830652237497</c:v>
                </c:pt>
                <c:pt idx="10">
                  <c:v>1.3161743199766014</c:v>
                </c:pt>
                <c:pt idx="11">
                  <c:v>1.4565662474407721</c:v>
                </c:pt>
                <c:pt idx="12">
                  <c:v>1.6320561567709855</c:v>
                </c:pt>
                <c:pt idx="13">
                  <c:v>1.7899970751681777</c:v>
                </c:pt>
                <c:pt idx="14">
                  <c:v>1.9830359754314126</c:v>
                </c:pt>
                <c:pt idx="15">
                  <c:v>2.1292775665399239</c:v>
                </c:pt>
                <c:pt idx="16">
                  <c:v>2.2638198303597545</c:v>
                </c:pt>
                <c:pt idx="17">
                  <c:v>2.4276104124012869</c:v>
                </c:pt>
                <c:pt idx="18">
                  <c:v>2.6791459491079266</c:v>
                </c:pt>
                <c:pt idx="19">
                  <c:v>2.8487861947937994</c:v>
                </c:pt>
                <c:pt idx="20">
                  <c:v>3.1295700497221413</c:v>
                </c:pt>
                <c:pt idx="21">
                  <c:v>3.3869552500731213</c:v>
                </c:pt>
                <c:pt idx="22">
                  <c:v>3.6267914594910793</c:v>
                </c:pt>
                <c:pt idx="23">
                  <c:v>3.854928341620357</c:v>
                </c:pt>
                <c:pt idx="24">
                  <c:v>4.0362679145949105</c:v>
                </c:pt>
                <c:pt idx="25">
                  <c:v>4.2410061421468273</c:v>
                </c:pt>
                <c:pt idx="26">
                  <c:v>4.4340450424100615</c:v>
                </c:pt>
                <c:pt idx="27">
                  <c:v>4.5919859608072535</c:v>
                </c:pt>
                <c:pt idx="28">
                  <c:v>4.7499268792044456</c:v>
                </c:pt>
                <c:pt idx="29">
                  <c:v>4.9020181339572977</c:v>
                </c:pt>
                <c:pt idx="30">
                  <c:v>5.0541093887101489</c:v>
                </c:pt>
                <c:pt idx="31">
                  <c:v>5.130155016086575</c:v>
                </c:pt>
                <c:pt idx="32">
                  <c:v>5.2178999707516818</c:v>
                </c:pt>
                <c:pt idx="33">
                  <c:v>5.3816905527932137</c:v>
                </c:pt>
                <c:pt idx="34">
                  <c:v>5.4986838256800237</c:v>
                </c:pt>
                <c:pt idx="35">
                  <c:v>5.685873062298918</c:v>
                </c:pt>
                <c:pt idx="36">
                  <c:v>5.8204153261187486</c:v>
                </c:pt>
                <c:pt idx="37">
                  <c:v>5.9783562445159397</c:v>
                </c:pt>
                <c:pt idx="38">
                  <c:v>6.1304474992687918</c:v>
                </c:pt>
                <c:pt idx="39">
                  <c:v>6.282538754021644</c:v>
                </c:pt>
                <c:pt idx="40">
                  <c:v>6.3936823632641122</c:v>
                </c:pt>
                <c:pt idx="41">
                  <c:v>6.5048259725065813</c:v>
                </c:pt>
                <c:pt idx="42">
                  <c:v>6.5808715998830065</c:v>
                </c:pt>
                <c:pt idx="43">
                  <c:v>6.6861655454811348</c:v>
                </c:pt>
                <c:pt idx="44">
                  <c:v>6.8090084820122838</c:v>
                </c:pt>
                <c:pt idx="45">
                  <c:v>6.9201520912547529</c:v>
                </c:pt>
                <c:pt idx="46">
                  <c:v>7.0078970459198597</c:v>
                </c:pt>
                <c:pt idx="47">
                  <c:v>7.1131909915179881</c:v>
                </c:pt>
                <c:pt idx="48">
                  <c:v>7.200935946183094</c:v>
                </c:pt>
                <c:pt idx="49">
                  <c:v>7.2418835916934778</c:v>
                </c:pt>
                <c:pt idx="50">
                  <c:v>7.2945305644925424</c:v>
                </c:pt>
                <c:pt idx="51">
                  <c:v>7.3120795554255631</c:v>
                </c:pt>
                <c:pt idx="52">
                  <c:v>7.3647265282246268</c:v>
                </c:pt>
                <c:pt idx="53">
                  <c:v>7.3881251828019883</c:v>
                </c:pt>
                <c:pt idx="54">
                  <c:v>7.4056741737350107</c:v>
                </c:pt>
                <c:pt idx="55">
                  <c:v>7.4407721556010529</c:v>
                </c:pt>
                <c:pt idx="56">
                  <c:v>7.4934191284001166</c:v>
                </c:pt>
                <c:pt idx="57">
                  <c:v>7.510968119333139</c:v>
                </c:pt>
                <c:pt idx="58">
                  <c:v>7.5694647557765435</c:v>
                </c:pt>
                <c:pt idx="59">
                  <c:v>7.5870137467095642</c:v>
                </c:pt>
                <c:pt idx="60">
                  <c:v>7.6045627376425857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D-42AF-928A-2A32BA426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Foglio1!$K$163</c15:sqref>
                        </c15:formulaRef>
                      </c:ext>
                    </c:extLst>
                    <c:strCache>
                      <c:ptCount val="1"/>
                      <c:pt idx="0">
                        <c:v>IOS</c:v>
                      </c:pt>
                    </c:strCache>
                  </c:strRef>
                </c:tx>
                <c:spPr>
                  <a:ln w="22225" cap="rnd" cmpd="sng" algn="ctr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Foglio1!$K$164:$K$224</c15:sqref>
                        </c15:formulaRef>
                      </c:ext>
                    </c:extLst>
                    <c:numCache>
                      <c:formatCode>General</c:formatCode>
                      <c:ptCount val="61"/>
                      <c:pt idx="0">
                        <c:v>1.5</c:v>
                      </c:pt>
                      <c:pt idx="1">
                        <c:v>3</c:v>
                      </c:pt>
                      <c:pt idx="2">
                        <c:v>7</c:v>
                      </c:pt>
                      <c:pt idx="3">
                        <c:v>11</c:v>
                      </c:pt>
                      <c:pt idx="4">
                        <c:v>11</c:v>
                      </c:pt>
                      <c:pt idx="5">
                        <c:v>15</c:v>
                      </c:pt>
                      <c:pt idx="6">
                        <c:v>11</c:v>
                      </c:pt>
                      <c:pt idx="7">
                        <c:v>13</c:v>
                      </c:pt>
                      <c:pt idx="8">
                        <c:v>12</c:v>
                      </c:pt>
                      <c:pt idx="9">
                        <c:v>15</c:v>
                      </c:pt>
                      <c:pt idx="10">
                        <c:v>13</c:v>
                      </c:pt>
                      <c:pt idx="11">
                        <c:v>12</c:v>
                      </c:pt>
                      <c:pt idx="12">
                        <c:v>15</c:v>
                      </c:pt>
                      <c:pt idx="13">
                        <c:v>13.5</c:v>
                      </c:pt>
                      <c:pt idx="14">
                        <c:v>16.5</c:v>
                      </c:pt>
                      <c:pt idx="15">
                        <c:v>12.5</c:v>
                      </c:pt>
                      <c:pt idx="16">
                        <c:v>11.5</c:v>
                      </c:pt>
                      <c:pt idx="17">
                        <c:v>14</c:v>
                      </c:pt>
                      <c:pt idx="18">
                        <c:v>21.5</c:v>
                      </c:pt>
                      <c:pt idx="19">
                        <c:v>14.5</c:v>
                      </c:pt>
                      <c:pt idx="20">
                        <c:v>24</c:v>
                      </c:pt>
                      <c:pt idx="21">
                        <c:v>22</c:v>
                      </c:pt>
                      <c:pt idx="22">
                        <c:v>20.5</c:v>
                      </c:pt>
                      <c:pt idx="23">
                        <c:v>19.5</c:v>
                      </c:pt>
                      <c:pt idx="24">
                        <c:v>15.5</c:v>
                      </c:pt>
                      <c:pt idx="25">
                        <c:v>17.5</c:v>
                      </c:pt>
                      <c:pt idx="26">
                        <c:v>16.5</c:v>
                      </c:pt>
                      <c:pt idx="27">
                        <c:v>13.5</c:v>
                      </c:pt>
                      <c:pt idx="28">
                        <c:v>13.5</c:v>
                      </c:pt>
                      <c:pt idx="29">
                        <c:v>13</c:v>
                      </c:pt>
                      <c:pt idx="30">
                        <c:v>13</c:v>
                      </c:pt>
                      <c:pt idx="31">
                        <c:v>6.5</c:v>
                      </c:pt>
                      <c:pt idx="32">
                        <c:v>7.5</c:v>
                      </c:pt>
                      <c:pt idx="33">
                        <c:v>14</c:v>
                      </c:pt>
                      <c:pt idx="34">
                        <c:v>10</c:v>
                      </c:pt>
                      <c:pt idx="35">
                        <c:v>16</c:v>
                      </c:pt>
                      <c:pt idx="36">
                        <c:v>11.5</c:v>
                      </c:pt>
                      <c:pt idx="37">
                        <c:v>13.5</c:v>
                      </c:pt>
                      <c:pt idx="38">
                        <c:v>13</c:v>
                      </c:pt>
                      <c:pt idx="39">
                        <c:v>13</c:v>
                      </c:pt>
                      <c:pt idx="40">
                        <c:v>9.5</c:v>
                      </c:pt>
                      <c:pt idx="41">
                        <c:v>9.5</c:v>
                      </c:pt>
                      <c:pt idx="42">
                        <c:v>6.5</c:v>
                      </c:pt>
                      <c:pt idx="43">
                        <c:v>9</c:v>
                      </c:pt>
                      <c:pt idx="44">
                        <c:v>10.5</c:v>
                      </c:pt>
                      <c:pt idx="45">
                        <c:v>9.5</c:v>
                      </c:pt>
                      <c:pt idx="46">
                        <c:v>7.5</c:v>
                      </c:pt>
                      <c:pt idx="47">
                        <c:v>9</c:v>
                      </c:pt>
                      <c:pt idx="48">
                        <c:v>7.5</c:v>
                      </c:pt>
                      <c:pt idx="49">
                        <c:v>3.5</c:v>
                      </c:pt>
                      <c:pt idx="50">
                        <c:v>4.5</c:v>
                      </c:pt>
                      <c:pt idx="51">
                        <c:v>1.5</c:v>
                      </c:pt>
                      <c:pt idx="52">
                        <c:v>4.5</c:v>
                      </c:pt>
                      <c:pt idx="53">
                        <c:v>2</c:v>
                      </c:pt>
                      <c:pt idx="54">
                        <c:v>1.5</c:v>
                      </c:pt>
                      <c:pt idx="55">
                        <c:v>3</c:v>
                      </c:pt>
                      <c:pt idx="56">
                        <c:v>4.5</c:v>
                      </c:pt>
                      <c:pt idx="57">
                        <c:v>1.5</c:v>
                      </c:pt>
                      <c:pt idx="58">
                        <c:v>5</c:v>
                      </c:pt>
                      <c:pt idx="59">
                        <c:v>1.5</c:v>
                      </c:pt>
                      <c:pt idx="60">
                        <c:v>1.5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337D-4B87-A5EE-845EC651ECD8}"/>
                  </c:ext>
                </c:extLst>
              </c15:ser>
            </c15:filteredLineSeries>
          </c:ext>
        </c:extLst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3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400">
                <a:solidFill>
                  <a:schemeClr val="tx1"/>
                </a:solidFill>
              </a:rPr>
              <a:t>MEXICO CITY-SPANISH FLU INFECTED PEERS PER CYCLE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469180524007249"/>
          <c:y val="0.12919146825396827"/>
          <c:w val="0.76858826204335895"/>
          <c:h val="0.69670568522684673"/>
        </c:manualLayout>
      </c:layout>
      <c:lineChart>
        <c:grouping val="standard"/>
        <c:varyColors val="0"/>
        <c:ser>
          <c:idx val="0"/>
          <c:order val="0"/>
          <c:tx>
            <c:strRef>
              <c:f>Foglio1!$J$230</c:f>
              <c:strCache>
                <c:ptCount val="1"/>
                <c:pt idx="0">
                  <c:v>%ANDROID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Foglio1!$J$231:$J$291</c:f>
              <c:numCache>
                <c:formatCode>General</c:formatCode>
                <c:ptCount val="61"/>
                <c:pt idx="0">
                  <c:v>0.18930338306612934</c:v>
                </c:pt>
                <c:pt idx="1">
                  <c:v>1.2690157199871197</c:v>
                </c:pt>
                <c:pt idx="2">
                  <c:v>2.4765566300094655</c:v>
                </c:pt>
                <c:pt idx="3">
                  <c:v>4.4027673422390494</c:v>
                </c:pt>
                <c:pt idx="4">
                  <c:v>7.3677071847464415</c:v>
                </c:pt>
                <c:pt idx="5">
                  <c:v>10.23311638254896</c:v>
                </c:pt>
                <c:pt idx="6">
                  <c:v>12.91654062704306</c:v>
                </c:pt>
                <c:pt idx="7">
                  <c:v>15.26429289331681</c:v>
                </c:pt>
                <c:pt idx="8">
                  <c:v>17.342239049189605</c:v>
                </c:pt>
                <c:pt idx="9">
                  <c:v>19.272352923956639</c:v>
                </c:pt>
                <c:pt idx="10">
                  <c:v>21.189781520476966</c:v>
                </c:pt>
                <c:pt idx="11">
                  <c:v>23.144290161103033</c:v>
                </c:pt>
                <c:pt idx="12">
                  <c:v>24.751905231213591</c:v>
                </c:pt>
                <c:pt idx="13">
                  <c:v>26.195099579434238</c:v>
                </c:pt>
                <c:pt idx="14">
                  <c:v>27.805154126130699</c:v>
                </c:pt>
                <c:pt idx="15">
                  <c:v>29.404962871166362</c:v>
                </c:pt>
                <c:pt idx="16">
                  <c:v>30.816444023770263</c:v>
                </c:pt>
                <c:pt idx="17">
                  <c:v>31.831754178823392</c:v>
                </c:pt>
                <c:pt idx="18">
                  <c:v>32.642148300660608</c:v>
                </c:pt>
                <c:pt idx="19">
                  <c:v>33.620866306925187</c:v>
                </c:pt>
                <c:pt idx="20">
                  <c:v>34.801085079185412</c:v>
                </c:pt>
                <c:pt idx="21">
                  <c:v>35.978864374859732</c:v>
                </c:pt>
                <c:pt idx="22">
                  <c:v>36.697046281749792</c:v>
                </c:pt>
                <c:pt idx="23">
                  <c:v>37.359120227164063</c:v>
                </c:pt>
                <c:pt idx="24">
                  <c:v>38.356378255481502</c:v>
                </c:pt>
                <c:pt idx="25">
                  <c:v>39.123837589406818</c:v>
                </c:pt>
                <c:pt idx="26">
                  <c:v>39.645397683473035</c:v>
                </c:pt>
                <c:pt idx="27">
                  <c:v>40.094749270596502</c:v>
                </c:pt>
                <c:pt idx="28">
                  <c:v>40.373337496706711</c:v>
                </c:pt>
                <c:pt idx="29">
                  <c:v>40.562640879772836</c:v>
                </c:pt>
                <c:pt idx="30">
                  <c:v>40.829031722953523</c:v>
                </c:pt>
                <c:pt idx="31">
                  <c:v>41.099325728671651</c:v>
                </c:pt>
                <c:pt idx="32">
                  <c:v>41.294971750861137</c:v>
                </c:pt>
                <c:pt idx="33">
                  <c:v>41.547213629843583</c:v>
                </c:pt>
                <c:pt idx="34">
                  <c:v>41.787746021213692</c:v>
                </c:pt>
                <c:pt idx="35">
                  <c:v>41.949727266517698</c:v>
                </c:pt>
                <c:pt idx="36">
                  <c:v>42.169280159249034</c:v>
                </c:pt>
                <c:pt idx="37">
                  <c:v>42.316624545037619</c:v>
                </c:pt>
                <c:pt idx="38">
                  <c:v>42.435183107112536</c:v>
                </c:pt>
                <c:pt idx="39">
                  <c:v>42.581063806949579</c:v>
                </c:pt>
                <c:pt idx="40">
                  <c:v>42.701573950293223</c:v>
                </c:pt>
                <c:pt idx="41">
                  <c:v>42.765976132161079</c:v>
                </c:pt>
                <c:pt idx="42">
                  <c:v>42.815253559196336</c:v>
                </c:pt>
                <c:pt idx="43">
                  <c:v>42.873313101940845</c:v>
                </c:pt>
                <c:pt idx="44">
                  <c:v>42.92844527278227</c:v>
                </c:pt>
                <c:pt idx="45">
                  <c:v>42.966013212205191</c:v>
                </c:pt>
                <c:pt idx="46">
                  <c:v>42.9860169202096</c:v>
                </c:pt>
                <c:pt idx="47">
                  <c:v>43.002605360993748</c:v>
                </c:pt>
                <c:pt idx="48">
                  <c:v>43.013826953288905</c:v>
                </c:pt>
                <c:pt idx="49">
                  <c:v>43.021145383046616</c:v>
                </c:pt>
                <c:pt idx="50">
                  <c:v>43.031879080024588</c:v>
                </c:pt>
                <c:pt idx="51">
                  <c:v>43.038221719147941</c:v>
                </c:pt>
                <c:pt idx="52">
                  <c:v>43.044076462954109</c:v>
                </c:pt>
                <c:pt idx="53">
                  <c:v>43.052858578663361</c:v>
                </c:pt>
                <c:pt idx="54">
                  <c:v>43.056761741200802</c:v>
                </c:pt>
                <c:pt idx="55">
                  <c:v>43.063104380324155</c:v>
                </c:pt>
                <c:pt idx="56">
                  <c:v>43.067007542861603</c:v>
                </c:pt>
                <c:pt idx="57">
                  <c:v>43.067495438178781</c:v>
                </c:pt>
                <c:pt idx="58">
                  <c:v>43.070910705399051</c:v>
                </c:pt>
                <c:pt idx="59">
                  <c:v>43.072374391350593</c:v>
                </c:pt>
                <c:pt idx="60">
                  <c:v>43.074325972619313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DE-4C84-A3D9-E11D347D4A1B}"/>
            </c:ext>
          </c:extLst>
        </c:ser>
        <c:ser>
          <c:idx val="1"/>
          <c:order val="1"/>
          <c:tx>
            <c:strRef>
              <c:f>Foglio1!$K$230</c:f>
              <c:strCache>
                <c:ptCount val="1"/>
                <c:pt idx="0">
                  <c:v>%IOS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Foglio1!$K$231:$K$291</c:f>
              <c:numCache>
                <c:formatCode>General</c:formatCode>
                <c:ptCount val="61"/>
                <c:pt idx="0">
                  <c:v>0.23118714599468268</c:v>
                </c:pt>
                <c:pt idx="1">
                  <c:v>0.75135822448271872</c:v>
                </c:pt>
                <c:pt idx="2">
                  <c:v>1.1674950872731475</c:v>
                </c:pt>
                <c:pt idx="3">
                  <c:v>1.4449196624667668</c:v>
                </c:pt>
                <c:pt idx="4">
                  <c:v>1.8610565252571956</c:v>
                </c:pt>
                <c:pt idx="5">
                  <c:v>2.381227603745232</c:v>
                </c:pt>
                <c:pt idx="6">
                  <c:v>3.3637729742226332</c:v>
                </c:pt>
                <c:pt idx="7">
                  <c:v>5.5253727892729163</c:v>
                </c:pt>
                <c:pt idx="8">
                  <c:v>7.2592763842330363</c:v>
                </c:pt>
                <c:pt idx="9">
                  <c:v>8.7504334758987401</c:v>
                </c:pt>
                <c:pt idx="10">
                  <c:v>9.4555542711825211</c:v>
                </c:pt>
                <c:pt idx="11">
                  <c:v>9.964165992370825</c:v>
                </c:pt>
                <c:pt idx="12">
                  <c:v>10.634608715755405</c:v>
                </c:pt>
                <c:pt idx="13">
                  <c:v>11.536238585134667</c:v>
                </c:pt>
                <c:pt idx="14">
                  <c:v>13.166107964397181</c:v>
                </c:pt>
                <c:pt idx="15">
                  <c:v>14.657265056062881</c:v>
                </c:pt>
                <c:pt idx="16">
                  <c:v>15.570454282741879</c:v>
                </c:pt>
                <c:pt idx="17">
                  <c:v>16.599237082418217</c:v>
                </c:pt>
                <c:pt idx="18">
                  <c:v>17.697376025892961</c:v>
                </c:pt>
                <c:pt idx="19">
                  <c:v>18.367818749277539</c:v>
                </c:pt>
                <c:pt idx="20">
                  <c:v>18.864871113166107</c:v>
                </c:pt>
                <c:pt idx="21">
                  <c:v>19.038261472662121</c:v>
                </c:pt>
                <c:pt idx="22">
                  <c:v>19.176973760258932</c:v>
                </c:pt>
                <c:pt idx="23">
                  <c:v>19.304126690556007</c:v>
                </c:pt>
                <c:pt idx="24">
                  <c:v>19.465957692752283</c:v>
                </c:pt>
                <c:pt idx="25">
                  <c:v>19.639348052248295</c:v>
                </c:pt>
                <c:pt idx="26">
                  <c:v>19.92833198474165</c:v>
                </c:pt>
                <c:pt idx="27">
                  <c:v>20.356028204831812</c:v>
                </c:pt>
                <c:pt idx="28">
                  <c:v>20.575655993526759</c:v>
                </c:pt>
                <c:pt idx="29">
                  <c:v>20.783724424921974</c:v>
                </c:pt>
                <c:pt idx="30">
                  <c:v>21.003352213616925</c:v>
                </c:pt>
                <c:pt idx="31">
                  <c:v>21.199861287712405</c:v>
                </c:pt>
                <c:pt idx="32">
                  <c:v>21.303895503410011</c:v>
                </c:pt>
                <c:pt idx="33">
                  <c:v>21.477285862906022</c:v>
                </c:pt>
                <c:pt idx="34">
                  <c:v>21.592879435903363</c:v>
                </c:pt>
                <c:pt idx="35">
                  <c:v>21.650676222402033</c:v>
                </c:pt>
                <c:pt idx="36">
                  <c:v>21.720032366200439</c:v>
                </c:pt>
                <c:pt idx="37">
                  <c:v>21.847185296497514</c:v>
                </c:pt>
                <c:pt idx="38">
                  <c:v>22.101491157091665</c:v>
                </c:pt>
                <c:pt idx="39">
                  <c:v>22.413593804184487</c:v>
                </c:pt>
                <c:pt idx="40">
                  <c:v>22.737255808577043</c:v>
                </c:pt>
                <c:pt idx="41">
                  <c:v>22.991561669171194</c:v>
                </c:pt>
                <c:pt idx="42">
                  <c:v>23.211189457866144</c:v>
                </c:pt>
                <c:pt idx="43">
                  <c:v>23.39613917466189</c:v>
                </c:pt>
                <c:pt idx="44">
                  <c:v>23.45393596116056</c:v>
                </c:pt>
                <c:pt idx="45">
                  <c:v>23.511732747659231</c:v>
                </c:pt>
                <c:pt idx="46">
                  <c:v>23.557970176858166</c:v>
                </c:pt>
                <c:pt idx="47">
                  <c:v>23.604207606057102</c:v>
                </c:pt>
                <c:pt idx="48">
                  <c:v>23.673563749855507</c:v>
                </c:pt>
                <c:pt idx="49">
                  <c:v>23.731360536354178</c:v>
                </c:pt>
                <c:pt idx="50">
                  <c:v>23.812276037452317</c:v>
                </c:pt>
                <c:pt idx="51">
                  <c:v>23.858513466651253</c:v>
                </c:pt>
                <c:pt idx="52">
                  <c:v>23.870072823950988</c:v>
                </c:pt>
                <c:pt idx="53">
                  <c:v>23.904750895850192</c:v>
                </c:pt>
                <c:pt idx="54">
                  <c:v>23.927869610449658</c:v>
                </c:pt>
                <c:pt idx="55">
                  <c:v>23.974107039648594</c:v>
                </c:pt>
                <c:pt idx="56">
                  <c:v>23.997225754248063</c:v>
                </c:pt>
                <c:pt idx="57">
                  <c:v>24.055022540746734</c:v>
                </c:pt>
                <c:pt idx="58">
                  <c:v>24.078141255346203</c:v>
                </c:pt>
                <c:pt idx="59">
                  <c:v>24.135938041844874</c:v>
                </c:pt>
                <c:pt idx="60">
                  <c:v>24.170616113744074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6DE-4C84-A3D9-E11D347D4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920442464"/>
        <c:axId val="917313024"/>
        <c:extLst/>
      </c:lineChart>
      <c:catAx>
        <c:axId val="920442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7313024"/>
        <c:crosses val="autoZero"/>
        <c:auto val="1"/>
        <c:lblAlgn val="ctr"/>
        <c:lblOffset val="100"/>
        <c:noMultiLvlLbl val="0"/>
      </c:catAx>
      <c:valAx>
        <c:axId val="917313024"/>
        <c:scaling>
          <c:orientation val="minMax"/>
          <c:max val="45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0442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68580</xdr:colOff>
      <xdr:row>27</xdr:row>
      <xdr:rowOff>15240</xdr:rowOff>
    </xdr:from>
    <xdr:to>
      <xdr:col>36</xdr:col>
      <xdr:colOff>281940</xdr:colOff>
      <xdr:row>55</xdr:row>
      <xdr:rowOff>22860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F0811E9-7AF1-479A-B2A0-EC0CB104B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304800</xdr:colOff>
      <xdr:row>164</xdr:row>
      <xdr:rowOff>167640</xdr:rowOff>
    </xdr:from>
    <xdr:to>
      <xdr:col>28</xdr:col>
      <xdr:colOff>381000</xdr:colOff>
      <xdr:row>192</xdr:row>
      <xdr:rowOff>175260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689DAFF-2AA2-4F7B-B00F-C8149EC7AB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228</xdr:row>
      <xdr:rowOff>0</xdr:rowOff>
    </xdr:from>
    <xdr:to>
      <xdr:col>37</xdr:col>
      <xdr:colOff>213360</xdr:colOff>
      <xdr:row>256</xdr:row>
      <xdr:rowOff>7620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A20104B-2647-43C8-B270-2D24FD665F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14BC17-25BC-4E66-93EC-1E5494C757DF}" name="Tabella1" displayName="Tabella1" ref="B30:K91" totalsRowShown="0">
  <autoFilter ref="B30:K91" xr:uid="{621E13D2-6214-4930-A687-5F2D53A614EA}"/>
  <tableColumns count="10">
    <tableColumn id="1" xr3:uid="{2B0E9911-FAD4-4BCD-AB80-EB40B79240DC}" name="IOS"/>
    <tableColumn id="2" xr3:uid="{8A446717-E599-425C-9CA2-3112C310B8AE}" name="1"/>
    <tableColumn id="3" xr3:uid="{7205BD5F-CD18-495D-A22E-5F985F7C9B5C}" name="2"/>
    <tableColumn id="4" xr3:uid="{2FA0DFE9-C235-45C5-B4E4-0ED3652B3A19}" name="3"/>
    <tableColumn id="5" xr3:uid="{38773E69-A57C-41BA-84E1-6CB092F9D615}" name="4"/>
    <tableColumn id="6" xr3:uid="{86EB9976-8678-46BD-89A0-BD2BF92E4C1B}" name="ANDROID" dataDxfId="17">
      <calculatedColumnFormula>(Tabella1[[#This Row],[1]]+Tabella1[[#This Row],[2]]+Tabella1[[#This Row],[3]]+Tabella1[[#This Row],[4]])/4</calculatedColumnFormula>
    </tableColumn>
    <tableColumn id="7" xr3:uid="{E5EAB8B4-0D6B-4B7B-9660-E05398EABE11}" name="N_ANDROID" dataDxfId="16">
      <calculatedColumnFormula>(H30+Tabella1[[#This Row],[ANDROID]])</calculatedColumnFormula>
    </tableColumn>
    <tableColumn id="8" xr3:uid="{09993AE8-82E1-401F-A8C8-1D4E5543F52E}" name="N_IOS" dataDxfId="15">
      <calculatedColumnFormula>(Tabella1[[#This Row],[IOS]]+I30)</calculatedColumnFormula>
    </tableColumn>
    <tableColumn id="9" xr3:uid="{1C74A3BC-6DC3-402B-A060-F5D532D5AC75}" name="%ANDROID" dataDxfId="14">
      <calculatedColumnFormula>(Tabella1[[#This Row],[N_ANDROID]]/$M$21)*100</calculatedColumnFormula>
    </tableColumn>
    <tableColumn id="10" xr3:uid="{2C391A2C-71A4-427D-80B0-3432F0F2F106}" name="%IOS" dataDxfId="13">
      <calculatedColumnFormula>(Tabella1[[#This Row],[N_IOS]]/$R$4)*100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2CA21F-7B06-41D0-94C9-1CB770814C64}" name="Tabella2" displayName="Tabella2" ref="O30:S161" totalsRowShown="0">
  <autoFilter ref="O30:S161" xr:uid="{B1219267-EE03-4637-A56B-EE4C9428BAA7}"/>
  <tableColumns count="5">
    <tableColumn id="1" xr3:uid="{1B2D5F81-BEE7-4D14-BFC4-9B8BD41008A6}" name="IOS" dataDxfId="12"/>
    <tableColumn id="2" xr3:uid="{786B4300-9C8D-4233-9993-D07BC5B0D5E4}" name="1"/>
    <tableColumn id="3" xr3:uid="{21847506-D940-49EA-8A45-169961D654A8}" name="2"/>
    <tableColumn id="4" xr3:uid="{EA9DDE37-0831-451A-ABA2-EF3045CB324F}" name="3"/>
    <tableColumn id="5" xr3:uid="{2087E08D-2E91-4DF3-AD77-C06311EE3A5F}" name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0F1A341-700C-49DC-AB55-A97047ACB05A}" name="Tabella3" displayName="Tabella3" ref="B163:L224" totalsRowShown="0">
  <autoFilter ref="B163:L224" xr:uid="{2648F4D4-A0CA-4F2C-80A5-277FD9CC690D}"/>
  <tableColumns count="11">
    <tableColumn id="1" xr3:uid="{852C8AC8-6855-447A-A052-633F771F9BE7}" name="0-IOS"/>
    <tableColumn id="2" xr3:uid="{8464F23D-3724-4712-A29D-EEAC5A5B4FA3}" name="1-IOS"/>
    <tableColumn id="3" xr3:uid="{49C7C957-5AD4-4E7A-9F29-7F18DB2DF2A2}" name="2-A"/>
    <tableColumn id="4" xr3:uid="{3649E8FC-621F-429C-8875-A64B7C334653}" name="3-A"/>
    <tableColumn id="5" xr3:uid="{4F19EE81-CB39-4149-9B44-4059643186CD}" name="4-A"/>
    <tableColumn id="6" xr3:uid="{7BDC1115-8ED5-41E1-BA90-0D33E171E23D}" name="ANDROID" dataDxfId="11">
      <calculatedColumnFormula>(Tabella3[[#This Row],[2-A]]+Tabella3[[#This Row],[3-A]]+Tabella3[[#This Row],[4-A]])/3</calculatedColumnFormula>
    </tableColumn>
    <tableColumn id="10" xr3:uid="{A8ECD6A6-241F-435D-8657-69F249E1E591}" name="N_ANDROID" dataDxfId="10">
      <calculatedColumnFormula>(Tabella3[[#This Row],[ANDROID]]+H163)</calculatedColumnFormula>
    </tableColumn>
    <tableColumn id="9" xr3:uid="{9479EC3F-4E8E-4A01-BF20-DD0478A6B607}" name="N_IOS" dataDxfId="9">
      <calculatedColumnFormula>(Tabella3[[#This Row],[IOS]]+I163)</calculatedColumnFormula>
    </tableColumn>
    <tableColumn id="8" xr3:uid="{576D4B6C-5A55-4C53-954E-D1CEF23AF3E6}" name="%ANDROID" dataDxfId="8">
      <calculatedColumnFormula>(Tabella3[[#This Row],[N_ANDROID]]/$P$21)*100</calculatedColumnFormula>
    </tableColumn>
    <tableColumn id="7" xr3:uid="{E0651364-FF57-445A-93DD-346CDC5E122F}" name="IOS" dataDxfId="7">
      <calculatedColumnFormula>(Tabella3[[#This Row],[0-IOS]]+Tabella3[[#This Row],[1-IOS]])/2</calculatedColumnFormula>
    </tableColumn>
    <tableColumn id="11" xr3:uid="{E28435BF-6C3D-4FF1-BE17-C93248C421CA}" name="%IOS" dataDxfId="6">
      <calculatedColumnFormula>(Tabella3[[#This Row],[N_IOS]]/$P$23)*100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90B583-A5A9-4A66-9ECC-1B613D845A78}" name="Tabella4" displayName="Tabella4" ref="O163:S164" totalsRowShown="0">
  <autoFilter ref="O163:S164" xr:uid="{AEED13CC-D8DE-48CD-9EAB-50D799D59F8D}"/>
  <tableColumns count="5">
    <tableColumn id="1" xr3:uid="{E9933715-6486-4346-B130-A0D421AB63BB}" name="0-IOS"/>
    <tableColumn id="2" xr3:uid="{7A7B8E52-C1F4-45F9-9B2F-C56FFD90477F}" name="1-IOS">
      <calculatedColumnFormula>0</calculatedColumnFormula>
    </tableColumn>
    <tableColumn id="3" xr3:uid="{0E6CFAD7-E1F5-43D9-BCA7-C13E5B173392}" name="2-A"/>
    <tableColumn id="4" xr3:uid="{D793DD8B-1BE9-4637-88D3-A8BE79A7C357}" name="3-A"/>
    <tableColumn id="5" xr3:uid="{069BE652-CE96-4751-BF1B-7FC55CB53F7D}" name="4-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1896297-FBE5-4DAC-A4DD-09B6729C342B}" name="Tabella5" displayName="Tabella5" ref="B230:K291" totalsRowShown="0">
  <autoFilter ref="B230:K291" xr:uid="{B86E2F99-6449-4C93-BBD9-53EA391BAFCB}"/>
  <tableColumns count="10">
    <tableColumn id="1" xr3:uid="{B16DC253-2DE2-4F9A-A1F5-B6719D02E7EE}" name="0"/>
    <tableColumn id="2" xr3:uid="{A654A80D-1F10-4D54-9F2C-8C54CB945038}" name="1"/>
    <tableColumn id="3" xr3:uid="{83E4E29C-359F-41DB-9013-7B64F69D4E28}" name="2"/>
    <tableColumn id="4" xr3:uid="{40EE5DC4-3351-4E61-AAFE-959E2E9EB247}" name="3"/>
    <tableColumn id="5" xr3:uid="{EB6A8D90-B6DB-44C8-B0AE-94D0B7EC5351}" name="IOS"/>
    <tableColumn id="6" xr3:uid="{FCC74A49-0840-457D-BCE5-682626C91873}" name="ANDROID" dataDxfId="5">
      <calculatedColumnFormula>(Tabella5[[#This Row],[0]]+Tabella5[[#This Row],[1]]+Tabella5[[#This Row],[2]]+Tabella5[[#This Row],[3]])/4</calculatedColumnFormula>
    </tableColumn>
    <tableColumn id="7" xr3:uid="{D1E0F0A7-880B-4012-A6B6-E2451BD80E0D}" name="N_ANDROID" dataDxfId="4">
      <calculatedColumnFormula>(Tabella5[[#This Row],[ANDROID]]+H230)</calculatedColumnFormula>
    </tableColumn>
    <tableColumn id="8" xr3:uid="{1BED513C-8760-4519-A006-877785A5F798}" name="N_IOS" dataDxfId="3">
      <calculatedColumnFormula>(Tabella5[[#This Row],[IOS]]+I230)</calculatedColumnFormula>
    </tableColumn>
    <tableColumn id="9" xr3:uid="{2DFB54E5-42EE-4A02-8401-D922D940520D}" name="%ANDROID" dataDxfId="2">
      <calculatedColumnFormula>(Tabella5[[#This Row],[N_ANDROID]]/$S$21)*100</calculatedColumnFormula>
    </tableColumn>
    <tableColumn id="10" xr3:uid="{71296859-7621-438F-B596-E421AC8BF489}" name="%IOS" dataDxfId="1">
      <calculatedColumnFormula>(Tabella5[[#This Row],[N_IOS]]/$R$18)*100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193DC5D-F947-4A66-898D-D8944E874D96}" name="Tabella6" displayName="Tabella6" ref="O230:S371" totalsRowShown="0">
  <autoFilter ref="O230:S371" xr:uid="{9C6AEDB9-88E0-4CE5-B280-BD83D6EA1978}"/>
  <tableColumns count="5">
    <tableColumn id="1" xr3:uid="{7669DC68-3F88-4A28-8AA0-74A49B9EA931}" name="0"/>
    <tableColumn id="2" xr3:uid="{0D26E9D5-1B1B-4512-9952-46B83B8A570F}" name="1"/>
    <tableColumn id="3" xr3:uid="{6B7474C1-5C02-4109-81E0-CB0C255F1F5D}" name="2"/>
    <tableColumn id="4" xr3:uid="{08407D60-D605-4C44-9DD4-2438FA9C8ECF}" name="3"/>
    <tableColumn id="5" xr3:uid="{A5FC0C0C-B3EE-4A21-B48D-B05E041B0052}" name="IO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371"/>
  <sheetViews>
    <sheetView tabSelected="1" workbookViewId="0">
      <selection activeCell="B19" sqref="B19"/>
    </sheetView>
  </sheetViews>
  <sheetFormatPr defaultRowHeight="14.4" x14ac:dyDescent="0.3"/>
  <cols>
    <col min="2" max="2" width="10.88671875" customWidth="1"/>
    <col min="6" max="12" width="11" customWidth="1"/>
    <col min="15" max="15" width="10.88671875" customWidth="1"/>
  </cols>
  <sheetData>
    <row r="3" spans="2:20" x14ac:dyDescent="0.3"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35</v>
      </c>
      <c r="O3" t="s">
        <v>0</v>
      </c>
      <c r="P3" t="s">
        <v>1</v>
      </c>
      <c r="Q3" t="s">
        <v>5</v>
      </c>
      <c r="R3" t="s">
        <v>6</v>
      </c>
      <c r="S3" t="s">
        <v>7</v>
      </c>
      <c r="T3" t="s">
        <v>8</v>
      </c>
    </row>
    <row r="4" spans="2:20" x14ac:dyDescent="0.3">
      <c r="B4">
        <v>0</v>
      </c>
      <c r="C4" t="s">
        <v>9</v>
      </c>
      <c r="D4">
        <v>1.9999</v>
      </c>
      <c r="E4">
        <v>0</v>
      </c>
      <c r="F4">
        <v>6.9999999999999994E-5</v>
      </c>
      <c r="G4">
        <v>49</v>
      </c>
      <c r="O4">
        <v>0</v>
      </c>
      <c r="P4" t="s">
        <v>9</v>
      </c>
      <c r="Q4" t="s">
        <v>14</v>
      </c>
      <c r="R4">
        <v>8507</v>
      </c>
      <c r="S4">
        <v>3714</v>
      </c>
      <c r="T4">
        <v>3714</v>
      </c>
    </row>
    <row r="5" spans="2:20" x14ac:dyDescent="0.3">
      <c r="C5" t="s">
        <v>10</v>
      </c>
      <c r="D5">
        <v>2</v>
      </c>
      <c r="E5">
        <v>0</v>
      </c>
      <c r="F5">
        <v>3.0000000000000001E-3</v>
      </c>
      <c r="G5">
        <v>25</v>
      </c>
      <c r="P5" t="s">
        <v>10</v>
      </c>
      <c r="Q5" t="s">
        <v>14</v>
      </c>
      <c r="R5">
        <v>8513</v>
      </c>
      <c r="S5">
        <v>721</v>
      </c>
      <c r="T5">
        <v>0</v>
      </c>
    </row>
    <row r="6" spans="2:20" x14ac:dyDescent="0.3">
      <c r="C6" t="s">
        <v>11</v>
      </c>
      <c r="D6">
        <v>1.9999</v>
      </c>
      <c r="E6">
        <v>0</v>
      </c>
      <c r="F6">
        <v>8.0000000000000007E-5</v>
      </c>
      <c r="G6">
        <v>53</v>
      </c>
      <c r="P6" t="s">
        <v>11</v>
      </c>
      <c r="Q6" t="s">
        <v>13</v>
      </c>
      <c r="R6">
        <v>51125</v>
      </c>
      <c r="S6">
        <v>25908</v>
      </c>
      <c r="T6">
        <v>25908</v>
      </c>
    </row>
    <row r="7" spans="2:20" x14ac:dyDescent="0.3">
      <c r="B7">
        <v>1</v>
      </c>
      <c r="C7" t="s">
        <v>9</v>
      </c>
      <c r="D7">
        <v>2</v>
      </c>
      <c r="E7">
        <v>0</v>
      </c>
      <c r="F7">
        <v>1E-4</v>
      </c>
      <c r="G7">
        <v>61</v>
      </c>
      <c r="O7">
        <v>1</v>
      </c>
      <c r="P7" t="s">
        <v>9</v>
      </c>
      <c r="Q7" t="s">
        <v>13</v>
      </c>
      <c r="R7">
        <v>51248</v>
      </c>
      <c r="S7">
        <v>19838</v>
      </c>
      <c r="T7">
        <v>19832</v>
      </c>
    </row>
    <row r="8" spans="2:20" x14ac:dyDescent="0.3">
      <c r="C8" t="s">
        <v>10</v>
      </c>
      <c r="D8">
        <v>2</v>
      </c>
      <c r="E8">
        <v>0</v>
      </c>
      <c r="F8">
        <v>3.0000000000000001E-3</v>
      </c>
      <c r="G8">
        <v>27</v>
      </c>
      <c r="P8" t="s">
        <v>10</v>
      </c>
      <c r="Q8" t="s">
        <v>14</v>
      </c>
      <c r="R8">
        <v>8582</v>
      </c>
      <c r="S8">
        <v>638</v>
      </c>
      <c r="T8">
        <v>0</v>
      </c>
    </row>
    <row r="9" spans="2:20" x14ac:dyDescent="0.3">
      <c r="C9" t="s">
        <v>11</v>
      </c>
      <c r="D9">
        <v>2</v>
      </c>
      <c r="E9">
        <v>0</v>
      </c>
      <c r="F9">
        <v>1.1E-4</v>
      </c>
      <c r="G9">
        <v>69</v>
      </c>
      <c r="P9" t="s">
        <v>11</v>
      </c>
      <c r="Q9" t="s">
        <v>13</v>
      </c>
      <c r="R9">
        <v>51240</v>
      </c>
      <c r="S9">
        <v>18179</v>
      </c>
      <c r="T9">
        <v>18179</v>
      </c>
    </row>
    <row r="10" spans="2:20" x14ac:dyDescent="0.3">
      <c r="B10">
        <v>2</v>
      </c>
      <c r="C10" t="s">
        <v>9</v>
      </c>
      <c r="D10">
        <v>1.9999</v>
      </c>
      <c r="E10">
        <v>0</v>
      </c>
      <c r="F10">
        <v>6.9999999999999994E-5</v>
      </c>
      <c r="G10">
        <v>53</v>
      </c>
      <c r="O10">
        <v>2</v>
      </c>
      <c r="P10" t="s">
        <v>9</v>
      </c>
      <c r="Q10" t="s">
        <v>13</v>
      </c>
      <c r="R10">
        <v>51275</v>
      </c>
      <c r="S10">
        <v>28653</v>
      </c>
      <c r="T10">
        <v>28652</v>
      </c>
    </row>
    <row r="11" spans="2:20" x14ac:dyDescent="0.3">
      <c r="C11" t="s">
        <v>10</v>
      </c>
      <c r="D11">
        <v>2</v>
      </c>
      <c r="E11">
        <v>0</v>
      </c>
      <c r="F11">
        <v>1.2E-4</v>
      </c>
      <c r="G11">
        <v>54</v>
      </c>
      <c r="P11" t="s">
        <v>10</v>
      </c>
      <c r="Q11" t="s">
        <v>13</v>
      </c>
      <c r="R11">
        <v>51266</v>
      </c>
      <c r="S11">
        <v>16144</v>
      </c>
      <c r="T11">
        <v>0</v>
      </c>
    </row>
    <row r="12" spans="2:20" x14ac:dyDescent="0.3">
      <c r="C12" t="s">
        <v>11</v>
      </c>
      <c r="D12">
        <v>2</v>
      </c>
      <c r="E12">
        <v>0</v>
      </c>
      <c r="F12">
        <v>1E-4</v>
      </c>
      <c r="G12">
        <v>67</v>
      </c>
      <c r="P12" t="s">
        <v>11</v>
      </c>
      <c r="Q12" t="s">
        <v>13</v>
      </c>
      <c r="R12">
        <v>51249</v>
      </c>
      <c r="S12">
        <v>19647</v>
      </c>
      <c r="T12">
        <v>19645</v>
      </c>
    </row>
    <row r="13" spans="2:20" x14ac:dyDescent="0.3">
      <c r="B13">
        <v>3</v>
      </c>
      <c r="C13" t="s">
        <v>9</v>
      </c>
      <c r="D13">
        <v>1.9999</v>
      </c>
      <c r="E13">
        <v>0</v>
      </c>
      <c r="F13">
        <v>6.9999999999999994E-5</v>
      </c>
      <c r="G13">
        <v>59</v>
      </c>
      <c r="O13">
        <v>3</v>
      </c>
      <c r="P13" t="s">
        <v>9</v>
      </c>
      <c r="Q13" t="s">
        <v>13</v>
      </c>
      <c r="R13">
        <v>51289</v>
      </c>
      <c r="S13">
        <v>25367</v>
      </c>
      <c r="T13">
        <v>25366</v>
      </c>
    </row>
    <row r="14" spans="2:20" x14ac:dyDescent="0.3">
      <c r="C14" t="s">
        <v>10</v>
      </c>
      <c r="D14">
        <v>2</v>
      </c>
      <c r="E14">
        <v>0</v>
      </c>
      <c r="F14">
        <v>1.7000000000000001E-4</v>
      </c>
      <c r="G14">
        <v>56</v>
      </c>
      <c r="P14" t="s">
        <v>10</v>
      </c>
      <c r="Q14" t="s">
        <v>13</v>
      </c>
      <c r="R14">
        <v>51291</v>
      </c>
      <c r="S14">
        <v>11483</v>
      </c>
      <c r="T14">
        <v>0</v>
      </c>
    </row>
    <row r="15" spans="2:20" x14ac:dyDescent="0.3">
      <c r="C15" t="s">
        <v>11</v>
      </c>
      <c r="D15">
        <v>1.9999</v>
      </c>
      <c r="E15">
        <v>0</v>
      </c>
      <c r="F15">
        <v>8.0000000000000007E-5</v>
      </c>
      <c r="G15">
        <v>66</v>
      </c>
      <c r="P15" t="s">
        <v>11</v>
      </c>
      <c r="Q15" t="s">
        <v>13</v>
      </c>
      <c r="R15">
        <v>51348</v>
      </c>
      <c r="S15">
        <v>24577</v>
      </c>
      <c r="T15">
        <v>24576</v>
      </c>
    </row>
    <row r="16" spans="2:20" x14ac:dyDescent="0.3">
      <c r="B16">
        <v>4</v>
      </c>
      <c r="C16" t="s">
        <v>9</v>
      </c>
      <c r="D16">
        <v>1.9999</v>
      </c>
      <c r="E16">
        <v>0</v>
      </c>
      <c r="F16">
        <v>6.9999999999999994E-5</v>
      </c>
      <c r="G16">
        <v>52</v>
      </c>
      <c r="O16">
        <v>4</v>
      </c>
      <c r="P16" t="s">
        <v>9</v>
      </c>
      <c r="Q16" t="s">
        <v>13</v>
      </c>
      <c r="R16">
        <v>51348</v>
      </c>
      <c r="S16">
        <v>27585</v>
      </c>
      <c r="T16">
        <v>27584</v>
      </c>
    </row>
    <row r="17" spans="1:20" x14ac:dyDescent="0.3">
      <c r="C17" t="s">
        <v>10</v>
      </c>
      <c r="D17">
        <v>2</v>
      </c>
      <c r="E17">
        <v>0</v>
      </c>
      <c r="F17">
        <v>1.6000000000000001E-4</v>
      </c>
      <c r="G17">
        <v>44</v>
      </c>
      <c r="P17" t="s">
        <v>10</v>
      </c>
      <c r="Q17" t="s">
        <v>13</v>
      </c>
      <c r="R17">
        <v>51303</v>
      </c>
      <c r="S17">
        <v>12308</v>
      </c>
      <c r="T17">
        <v>0</v>
      </c>
    </row>
    <row r="18" spans="1:20" x14ac:dyDescent="0.3">
      <c r="C18" t="s">
        <v>11</v>
      </c>
      <c r="D18">
        <v>1.9999</v>
      </c>
      <c r="E18">
        <v>0</v>
      </c>
      <c r="F18">
        <v>6.9999999999999994E-5</v>
      </c>
      <c r="G18">
        <v>52</v>
      </c>
      <c r="P18" t="s">
        <v>11</v>
      </c>
      <c r="Q18" t="s">
        <v>14</v>
      </c>
      <c r="R18">
        <v>8651</v>
      </c>
      <c r="S18" s="1">
        <v>2115</v>
      </c>
      <c r="T18">
        <v>2115</v>
      </c>
    </row>
    <row r="20" spans="1:20" x14ac:dyDescent="0.3">
      <c r="M20" t="s">
        <v>31</v>
      </c>
      <c r="P20" t="s">
        <v>32</v>
      </c>
      <c r="S20" t="s">
        <v>34</v>
      </c>
    </row>
    <row r="21" spans="1:20" x14ac:dyDescent="0.3">
      <c r="B21" t="s">
        <v>12</v>
      </c>
      <c r="C21" t="s">
        <v>1</v>
      </c>
      <c r="D21" t="s">
        <v>2</v>
      </c>
      <c r="E21" t="s">
        <v>3</v>
      </c>
      <c r="F21" t="s">
        <v>4</v>
      </c>
      <c r="G21" t="s">
        <v>35</v>
      </c>
      <c r="M21">
        <f>(R7+R10+R13+R16)/4</f>
        <v>51290</v>
      </c>
      <c r="P21">
        <f>(R11+R14+R17)/3</f>
        <v>51286.666666666664</v>
      </c>
      <c r="S21">
        <f>(R6+R9+R12+R15)/4</f>
        <v>51240.5</v>
      </c>
    </row>
    <row r="22" spans="1:20" x14ac:dyDescent="0.3">
      <c r="C22" t="s">
        <v>9</v>
      </c>
      <c r="D22">
        <f>(D4+D7+D10+D13+D16)/5</f>
        <v>1.9999200000000001</v>
      </c>
      <c r="E22">
        <v>0</v>
      </c>
      <c r="F22">
        <f t="shared" ref="F22:G24" si="0">(F4+F7+F10+F13+F16)/5</f>
        <v>7.6000000000000004E-5</v>
      </c>
      <c r="G22">
        <f t="shared" si="0"/>
        <v>54.8</v>
      </c>
      <c r="P22" t="s">
        <v>33</v>
      </c>
    </row>
    <row r="23" spans="1:20" x14ac:dyDescent="0.3">
      <c r="C23" t="s">
        <v>10</v>
      </c>
      <c r="D23">
        <f>(D5+D8+D11+D14+D17)/5</f>
        <v>2</v>
      </c>
      <c r="E23">
        <v>0</v>
      </c>
      <c r="F23">
        <f t="shared" si="0"/>
        <v>1.2900000000000001E-3</v>
      </c>
      <c r="G23">
        <f t="shared" si="0"/>
        <v>41.2</v>
      </c>
      <c r="P23">
        <f>(R5+R8)/2</f>
        <v>8547.5</v>
      </c>
    </row>
    <row r="24" spans="1:20" x14ac:dyDescent="0.3">
      <c r="C24" t="s">
        <v>11</v>
      </c>
      <c r="D24">
        <f>(D6+D9+D12+D15+D18)/5</f>
        <v>1.9999400000000001</v>
      </c>
      <c r="E24">
        <v>0</v>
      </c>
      <c r="F24">
        <f t="shared" si="0"/>
        <v>8.7999999999999998E-5</v>
      </c>
      <c r="G24">
        <f t="shared" si="0"/>
        <v>61.4</v>
      </c>
    </row>
    <row r="28" spans="1:20" x14ac:dyDescent="0.3">
      <c r="A28" t="s">
        <v>9</v>
      </c>
    </row>
    <row r="29" spans="1:20" x14ac:dyDescent="0.3">
      <c r="A29" t="s">
        <v>15</v>
      </c>
      <c r="N29" t="s">
        <v>21</v>
      </c>
    </row>
    <row r="30" spans="1:20" x14ac:dyDescent="0.3">
      <c r="B30" t="s">
        <v>14</v>
      </c>
      <c r="C30" t="s">
        <v>17</v>
      </c>
      <c r="D30" t="s">
        <v>18</v>
      </c>
      <c r="E30" t="s">
        <v>19</v>
      </c>
      <c r="F30" t="s">
        <v>20</v>
      </c>
      <c r="G30" t="s">
        <v>13</v>
      </c>
      <c r="H30" t="s">
        <v>27</v>
      </c>
      <c r="I30" t="s">
        <v>28</v>
      </c>
      <c r="J30" t="s">
        <v>29</v>
      </c>
      <c r="K30" t="s">
        <v>30</v>
      </c>
      <c r="O30" t="s">
        <v>14</v>
      </c>
      <c r="P30" t="s">
        <v>17</v>
      </c>
      <c r="Q30" t="s">
        <v>18</v>
      </c>
      <c r="R30" t="s">
        <v>19</v>
      </c>
      <c r="S30" t="s">
        <v>20</v>
      </c>
    </row>
    <row r="31" spans="1:20" x14ac:dyDescent="0.3">
      <c r="B31">
        <v>44</v>
      </c>
      <c r="C31">
        <v>265</v>
      </c>
      <c r="D31">
        <v>237</v>
      </c>
      <c r="E31">
        <v>358</v>
      </c>
      <c r="F31">
        <v>262</v>
      </c>
      <c r="G31">
        <f>(Tabella1[[#This Row],[1]]+Tabella1[[#This Row],[2]]+Tabella1[[#This Row],[3]]+Tabella1[[#This Row],[4]])/4</f>
        <v>280.5</v>
      </c>
      <c r="H31">
        <f>(Tabella1[[#This Row],[1]]+Tabella1[[#This Row],[2]]+Tabella1[[#This Row],[3]]+Tabella1[[#This Row],[4]])/4</f>
        <v>280.5</v>
      </c>
      <c r="I31">
        <v>44</v>
      </c>
      <c r="J31">
        <f>(Tabella1[[#This Row],[N_ANDROID]]/$M$21)*100</f>
        <v>0.54689023201403786</v>
      </c>
      <c r="K31">
        <f>(Tabella1[[#This Row],[N_IOS]]/$R$4)*100</f>
        <v>0.51722111202539089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20" x14ac:dyDescent="0.3">
      <c r="B32">
        <v>138</v>
      </c>
      <c r="C32">
        <v>406</v>
      </c>
      <c r="D32">
        <v>912</v>
      </c>
      <c r="E32">
        <v>1127</v>
      </c>
      <c r="F32">
        <v>1298</v>
      </c>
      <c r="G32">
        <f>(Tabella1[[#This Row],[1]]+Tabella1[[#This Row],[2]]+Tabella1[[#This Row],[3]]+Tabella1[[#This Row],[4]])/4</f>
        <v>935.75</v>
      </c>
      <c r="H32">
        <f>(H31+Tabella1[[#This Row],[ANDROID]])</f>
        <v>1216.25</v>
      </c>
      <c r="I32">
        <f>(Tabella1[[#This Row],[IOS]]+I31)</f>
        <v>182</v>
      </c>
      <c r="J32">
        <f>(Tabella1[[#This Row],[N_ANDROID]]/$M$21)*100</f>
        <v>2.3713199454084619</v>
      </c>
      <c r="K32">
        <f>(Tabella1[[#This Row],[N_IOS]]/$R$4)*100</f>
        <v>2.1394145997413894</v>
      </c>
      <c r="O32">
        <v>3</v>
      </c>
      <c r="P32">
        <v>19</v>
      </c>
      <c r="Q32">
        <v>13</v>
      </c>
      <c r="R32">
        <v>13</v>
      </c>
      <c r="S32">
        <v>10</v>
      </c>
    </row>
    <row r="33" spans="2:19" x14ac:dyDescent="0.3">
      <c r="B33">
        <v>155</v>
      </c>
      <c r="C33">
        <v>288</v>
      </c>
      <c r="D33">
        <v>1298</v>
      </c>
      <c r="E33">
        <v>704</v>
      </c>
      <c r="F33">
        <v>1178</v>
      </c>
      <c r="G33">
        <f>(Tabella1[[#This Row],[1]]+Tabella1[[#This Row],[2]]+Tabella1[[#This Row],[3]]+Tabella1[[#This Row],[4]])/4</f>
        <v>867</v>
      </c>
      <c r="H33">
        <f>(H32+Tabella1[[#This Row],[ANDROID]])</f>
        <v>2083.25</v>
      </c>
      <c r="I33">
        <f>(Tabella1[[#This Row],[IOS]]+I32)</f>
        <v>337</v>
      </c>
      <c r="J33">
        <f>(Tabella1[[#This Row],[N_ANDROID]]/$M$21)*100</f>
        <v>4.0617079352700332</v>
      </c>
      <c r="K33">
        <f>(Tabella1[[#This Row],[N_IOS]]/$R$4)*100</f>
        <v>3.9614435171035618</v>
      </c>
      <c r="O33">
        <v>8</v>
      </c>
      <c r="P33">
        <v>30</v>
      </c>
      <c r="Q33">
        <v>65</v>
      </c>
      <c r="R33">
        <v>78</v>
      </c>
      <c r="S33">
        <v>68</v>
      </c>
    </row>
    <row r="34" spans="2:19" x14ac:dyDescent="0.3">
      <c r="B34">
        <v>110</v>
      </c>
      <c r="C34">
        <v>435</v>
      </c>
      <c r="D34">
        <v>1928</v>
      </c>
      <c r="E34">
        <v>1613</v>
      </c>
      <c r="F34">
        <v>1704</v>
      </c>
      <c r="G34">
        <f>(Tabella1[[#This Row],[1]]+Tabella1[[#This Row],[2]]+Tabella1[[#This Row],[3]]+Tabella1[[#This Row],[4]])/4</f>
        <v>1420</v>
      </c>
      <c r="H34">
        <f>(H33+Tabella1[[#This Row],[ANDROID]])</f>
        <v>3503.25</v>
      </c>
      <c r="I34">
        <f>(Tabella1[[#This Row],[IOS]]+I33)</f>
        <v>447</v>
      </c>
      <c r="J34">
        <f>(Tabella1[[#This Row],[N_ANDROID]]/$M$21)*100</f>
        <v>6.830278806784948</v>
      </c>
      <c r="K34">
        <f>(Tabella1[[#This Row],[N_IOS]]/$R$4)*100</f>
        <v>5.254496297167039</v>
      </c>
      <c r="O34">
        <v>19</v>
      </c>
      <c r="P34">
        <v>53</v>
      </c>
      <c r="Q34">
        <v>101</v>
      </c>
      <c r="R34">
        <v>97</v>
      </c>
      <c r="S34">
        <v>149</v>
      </c>
    </row>
    <row r="35" spans="2:19" x14ac:dyDescent="0.3">
      <c r="B35">
        <v>106</v>
      </c>
      <c r="C35">
        <v>633</v>
      </c>
      <c r="D35">
        <v>2806</v>
      </c>
      <c r="E35">
        <v>2202</v>
      </c>
      <c r="F35">
        <v>1424</v>
      </c>
      <c r="G35">
        <f>(Tabella1[[#This Row],[1]]+Tabella1[[#This Row],[2]]+Tabella1[[#This Row],[3]]+Tabella1[[#This Row],[4]])/4</f>
        <v>1766.25</v>
      </c>
      <c r="H35">
        <f>(H34+Tabella1[[#This Row],[ANDROID]])</f>
        <v>5269.5</v>
      </c>
      <c r="I35">
        <f>(Tabella1[[#This Row],[IOS]]+I34)</f>
        <v>553</v>
      </c>
      <c r="J35">
        <f>(Tabella1[[#This Row],[N_ANDROID]]/$M$21)*100</f>
        <v>10.273932540456229</v>
      </c>
      <c r="K35">
        <f>(Tabella1[[#This Row],[N_IOS]]/$R$4)*100</f>
        <v>6.5005289761372982</v>
      </c>
      <c r="O35">
        <v>18</v>
      </c>
      <c r="P35">
        <v>63</v>
      </c>
      <c r="Q35">
        <v>223</v>
      </c>
      <c r="R35">
        <v>158</v>
      </c>
      <c r="S35">
        <v>206</v>
      </c>
    </row>
    <row r="36" spans="2:19" x14ac:dyDescent="0.3">
      <c r="B36">
        <v>180</v>
      </c>
      <c r="C36">
        <v>552</v>
      </c>
      <c r="D36">
        <v>2825</v>
      </c>
      <c r="E36">
        <v>1848</v>
      </c>
      <c r="F36">
        <v>1768</v>
      </c>
      <c r="G36">
        <f>(Tabella1[[#This Row],[1]]+Tabella1[[#This Row],[2]]+Tabella1[[#This Row],[3]]+Tabella1[[#This Row],[4]])/4</f>
        <v>1748.25</v>
      </c>
      <c r="H36">
        <f>(H35+Tabella1[[#This Row],[ANDROID]])</f>
        <v>7017.75</v>
      </c>
      <c r="I36">
        <f>(Tabella1[[#This Row],[IOS]]+I35)</f>
        <v>733</v>
      </c>
      <c r="J36">
        <f>(Tabella1[[#This Row],[N_ANDROID]]/$M$21)*100</f>
        <v>13.682491713784364</v>
      </c>
      <c r="K36">
        <f>(Tabella1[[#This Row],[N_IOS]]/$R$4)*100</f>
        <v>8.616433525332079</v>
      </c>
      <c r="O36">
        <v>28</v>
      </c>
      <c r="P36">
        <v>89</v>
      </c>
      <c r="Q36">
        <v>339</v>
      </c>
      <c r="R36">
        <v>293</v>
      </c>
      <c r="S36">
        <v>289</v>
      </c>
    </row>
    <row r="37" spans="2:19" x14ac:dyDescent="0.3">
      <c r="B37">
        <v>205</v>
      </c>
      <c r="C37">
        <v>974</v>
      </c>
      <c r="D37">
        <v>1976</v>
      </c>
      <c r="E37">
        <v>2076</v>
      </c>
      <c r="F37">
        <v>1439</v>
      </c>
      <c r="G37">
        <f>(Tabella1[[#This Row],[1]]+Tabella1[[#This Row],[2]]+Tabella1[[#This Row],[3]]+Tabella1[[#This Row],[4]])/4</f>
        <v>1616.25</v>
      </c>
      <c r="H37">
        <f>(H36+Tabella1[[#This Row],[ANDROID]])</f>
        <v>8634</v>
      </c>
      <c r="I37">
        <f>(Tabella1[[#This Row],[IOS]]+I36)</f>
        <v>938</v>
      </c>
      <c r="J37">
        <f>(Tabella1[[#This Row],[N_ANDROID]]/$M$21)*100</f>
        <v>16.833690777929423</v>
      </c>
      <c r="K37">
        <f>(Tabella1[[#This Row],[N_IOS]]/$R$4)*100</f>
        <v>11.026213706359469</v>
      </c>
      <c r="O37">
        <v>34</v>
      </c>
      <c r="P37">
        <v>99</v>
      </c>
      <c r="Q37">
        <v>502</v>
      </c>
      <c r="R37">
        <v>386</v>
      </c>
      <c r="S37">
        <v>385</v>
      </c>
    </row>
    <row r="38" spans="2:19" x14ac:dyDescent="0.3">
      <c r="B38">
        <v>168</v>
      </c>
      <c r="C38">
        <v>961</v>
      </c>
      <c r="D38">
        <v>1730</v>
      </c>
      <c r="E38">
        <v>1738</v>
      </c>
      <c r="F38">
        <v>1685</v>
      </c>
      <c r="G38">
        <f>(Tabella1[[#This Row],[1]]+Tabella1[[#This Row],[2]]+Tabella1[[#This Row],[3]]+Tabella1[[#This Row],[4]])/4</f>
        <v>1528.5</v>
      </c>
      <c r="H38">
        <f>(H37+Tabella1[[#This Row],[ANDROID]])</f>
        <v>10162.5</v>
      </c>
      <c r="I38">
        <f>(Tabella1[[#This Row],[IOS]]+I37)</f>
        <v>1106</v>
      </c>
      <c r="J38">
        <f>(Tabella1[[#This Row],[N_ANDROID]]/$M$21)*100</f>
        <v>19.813803860401638</v>
      </c>
      <c r="K38">
        <f>(Tabella1[[#This Row],[N_IOS]]/$R$4)*100</f>
        <v>13.001057952274596</v>
      </c>
      <c r="O38">
        <v>41</v>
      </c>
      <c r="P38">
        <v>151</v>
      </c>
      <c r="Q38">
        <v>509</v>
      </c>
      <c r="R38">
        <v>413</v>
      </c>
      <c r="S38">
        <v>390</v>
      </c>
    </row>
    <row r="39" spans="2:19" x14ac:dyDescent="0.3">
      <c r="B39">
        <v>206</v>
      </c>
      <c r="C39">
        <v>781</v>
      </c>
      <c r="D39">
        <v>822</v>
      </c>
      <c r="E39">
        <v>1562</v>
      </c>
      <c r="F39">
        <v>1402</v>
      </c>
      <c r="G39">
        <f>(Tabella1[[#This Row],[1]]+Tabella1[[#This Row],[2]]+Tabella1[[#This Row],[3]]+Tabella1[[#This Row],[4]])/4</f>
        <v>1141.75</v>
      </c>
      <c r="H39">
        <f>(H38+Tabella1[[#This Row],[ANDROID]])</f>
        <v>11304.25</v>
      </c>
      <c r="I39">
        <f>(Tabella1[[#This Row],[IOS]]+I38)</f>
        <v>1312</v>
      </c>
      <c r="J39">
        <f>(Tabella1[[#This Row],[N_ANDROID]]/$M$21)*100</f>
        <v>22.039871319945409</v>
      </c>
      <c r="K39">
        <f>(Tabella1[[#This Row],[N_IOS]]/$R$4)*100</f>
        <v>15.422593158575291</v>
      </c>
      <c r="O39">
        <v>54</v>
      </c>
      <c r="P39">
        <v>199</v>
      </c>
      <c r="Q39">
        <v>611</v>
      </c>
      <c r="R39">
        <v>534</v>
      </c>
      <c r="S39">
        <v>453</v>
      </c>
    </row>
    <row r="40" spans="2:19" x14ac:dyDescent="0.3">
      <c r="B40">
        <v>211</v>
      </c>
      <c r="C40">
        <v>428</v>
      </c>
      <c r="D40">
        <v>883</v>
      </c>
      <c r="E40">
        <v>1692</v>
      </c>
      <c r="F40">
        <v>1847</v>
      </c>
      <c r="G40">
        <f>(Tabella1[[#This Row],[1]]+Tabella1[[#This Row],[2]]+Tabella1[[#This Row],[3]]+Tabella1[[#This Row],[4]])/4</f>
        <v>1212.5</v>
      </c>
      <c r="H40">
        <f>(H39+Tabella1[[#This Row],[ANDROID]])</f>
        <v>12516.75</v>
      </c>
      <c r="I40">
        <f>(Tabella1[[#This Row],[IOS]]+I39)</f>
        <v>1523</v>
      </c>
      <c r="J40">
        <f>(Tabella1[[#This Row],[N_ANDROID]]/$M$21)*100</f>
        <v>24.403879898615717</v>
      </c>
      <c r="K40">
        <f>(Tabella1[[#This Row],[N_IOS]]/$R$4)*100</f>
        <v>17.902903491242505</v>
      </c>
      <c r="O40">
        <v>72</v>
      </c>
      <c r="P40">
        <v>210</v>
      </c>
      <c r="Q40">
        <v>608</v>
      </c>
      <c r="R40">
        <v>572</v>
      </c>
      <c r="S40">
        <v>514</v>
      </c>
    </row>
    <row r="41" spans="2:19" x14ac:dyDescent="0.3">
      <c r="B41">
        <v>205</v>
      </c>
      <c r="C41">
        <v>481</v>
      </c>
      <c r="D41">
        <v>1669</v>
      </c>
      <c r="E41">
        <v>612</v>
      </c>
      <c r="F41">
        <v>1224</v>
      </c>
      <c r="G41">
        <f>(Tabella1[[#This Row],[1]]+Tabella1[[#This Row],[2]]+Tabella1[[#This Row],[3]]+Tabella1[[#This Row],[4]])/4</f>
        <v>996.5</v>
      </c>
      <c r="H41">
        <f>(H40+Tabella1[[#This Row],[ANDROID]])</f>
        <v>13513.25</v>
      </c>
      <c r="I41">
        <f>(Tabella1[[#This Row],[IOS]]+I40)</f>
        <v>1728</v>
      </c>
      <c r="J41">
        <f>(Tabella1[[#This Row],[N_ANDROID]]/$M$21)*100</f>
        <v>26.346753753168262</v>
      </c>
      <c r="K41">
        <f>(Tabella1[[#This Row],[N_IOS]]/$R$4)*100</f>
        <v>20.312683672269895</v>
      </c>
      <c r="O41">
        <v>47</v>
      </c>
      <c r="P41">
        <v>221</v>
      </c>
      <c r="Q41">
        <v>676</v>
      </c>
      <c r="R41">
        <v>601</v>
      </c>
      <c r="S41">
        <v>569</v>
      </c>
    </row>
    <row r="42" spans="2:19" x14ac:dyDescent="0.3">
      <c r="B42">
        <v>171</v>
      </c>
      <c r="C42">
        <v>797</v>
      </c>
      <c r="D42">
        <v>1659</v>
      </c>
      <c r="E42">
        <v>442</v>
      </c>
      <c r="F42">
        <v>970</v>
      </c>
      <c r="G42">
        <f>(Tabella1[[#This Row],[1]]+Tabella1[[#This Row],[2]]+Tabella1[[#This Row],[3]]+Tabella1[[#This Row],[4]])/4</f>
        <v>967</v>
      </c>
      <c r="H42">
        <f>(H41+Tabella1[[#This Row],[ANDROID]])</f>
        <v>14480.25</v>
      </c>
      <c r="I42">
        <f>(Tabella1[[#This Row],[IOS]]+I41)</f>
        <v>1899</v>
      </c>
      <c r="J42">
        <f>(Tabella1[[#This Row],[N_ANDROID]]/$M$21)*100</f>
        <v>28.232111522713982</v>
      </c>
      <c r="K42">
        <f>(Tabella1[[#This Row],[N_IOS]]/$R$4)*100</f>
        <v>22.322792994004935</v>
      </c>
      <c r="O42">
        <v>68</v>
      </c>
      <c r="P42">
        <v>275</v>
      </c>
      <c r="Q42">
        <v>632</v>
      </c>
      <c r="R42">
        <v>616</v>
      </c>
      <c r="S42">
        <v>596</v>
      </c>
    </row>
    <row r="43" spans="2:19" x14ac:dyDescent="0.3">
      <c r="B43">
        <v>205</v>
      </c>
      <c r="C43">
        <v>785</v>
      </c>
      <c r="D43">
        <v>1515</v>
      </c>
      <c r="E43">
        <v>568</v>
      </c>
      <c r="F43">
        <v>1050</v>
      </c>
      <c r="G43">
        <f>(Tabella1[[#This Row],[1]]+Tabella1[[#This Row],[2]]+Tabella1[[#This Row],[3]]+Tabella1[[#This Row],[4]])/4</f>
        <v>979.5</v>
      </c>
      <c r="H43">
        <f>(H42+Tabella1[[#This Row],[ANDROID]])</f>
        <v>15459.75</v>
      </c>
      <c r="I43">
        <f>(Tabella1[[#This Row],[IOS]]+I42)</f>
        <v>2104</v>
      </c>
      <c r="J43">
        <f>(Tabella1[[#This Row],[N_ANDROID]]/$M$21)*100</f>
        <v>30.141840514720219</v>
      </c>
      <c r="K43">
        <f>(Tabella1[[#This Row],[N_IOS]]/$R$4)*100</f>
        <v>24.732573175032329</v>
      </c>
      <c r="O43">
        <v>78</v>
      </c>
      <c r="P43">
        <v>313</v>
      </c>
      <c r="Q43">
        <v>709</v>
      </c>
      <c r="R43">
        <v>613</v>
      </c>
      <c r="S43">
        <v>587</v>
      </c>
    </row>
    <row r="44" spans="2:19" x14ac:dyDescent="0.3">
      <c r="B44">
        <v>151</v>
      </c>
      <c r="C44">
        <v>1580</v>
      </c>
      <c r="D44">
        <v>1065</v>
      </c>
      <c r="E44">
        <v>860</v>
      </c>
      <c r="F44">
        <v>969</v>
      </c>
      <c r="G44">
        <f>(Tabella1[[#This Row],[1]]+Tabella1[[#This Row],[2]]+Tabella1[[#This Row],[3]]+Tabella1[[#This Row],[4]])/4</f>
        <v>1118.5</v>
      </c>
      <c r="H44">
        <f>(H43+Tabella1[[#This Row],[ANDROID]])</f>
        <v>16578.25</v>
      </c>
      <c r="I44">
        <f>(Tabella1[[#This Row],[IOS]]+I43)</f>
        <v>2255</v>
      </c>
      <c r="J44">
        <f>(Tabella1[[#This Row],[N_ANDROID]]/$M$21)*100</f>
        <v>32.322577500487427</v>
      </c>
      <c r="K44">
        <f>(Tabella1[[#This Row],[N_IOS]]/$R$4)*100</f>
        <v>26.507581991301283</v>
      </c>
      <c r="O44">
        <v>86</v>
      </c>
      <c r="P44">
        <v>308</v>
      </c>
      <c r="Q44">
        <v>771</v>
      </c>
      <c r="R44">
        <v>605</v>
      </c>
      <c r="S44">
        <v>696</v>
      </c>
    </row>
    <row r="45" spans="2:19" x14ac:dyDescent="0.3">
      <c r="B45">
        <v>122</v>
      </c>
      <c r="C45">
        <v>1241</v>
      </c>
      <c r="D45">
        <v>1229</v>
      </c>
      <c r="E45">
        <v>945</v>
      </c>
      <c r="F45">
        <v>1087</v>
      </c>
      <c r="G45">
        <f>(Tabella1[[#This Row],[1]]+Tabella1[[#This Row],[2]]+Tabella1[[#This Row],[3]]+Tabella1[[#This Row],[4]])/4</f>
        <v>1125.5</v>
      </c>
      <c r="H45">
        <f>(H44+Tabella1[[#This Row],[ANDROID]])</f>
        <v>17703.75</v>
      </c>
      <c r="I45">
        <f>(Tabella1[[#This Row],[IOS]]+I44)</f>
        <v>2377</v>
      </c>
      <c r="J45">
        <f>(Tabella1[[#This Row],[N_ANDROID]]/$M$21)*100</f>
        <v>34.516962370832523</v>
      </c>
      <c r="K45">
        <f>(Tabella1[[#This Row],[N_IOS]]/$R$4)*100</f>
        <v>27.941695074644414</v>
      </c>
      <c r="O45">
        <v>93</v>
      </c>
      <c r="P45">
        <v>353</v>
      </c>
      <c r="Q45">
        <v>732</v>
      </c>
      <c r="R45">
        <v>600</v>
      </c>
      <c r="S45">
        <v>680</v>
      </c>
    </row>
    <row r="46" spans="2:19" x14ac:dyDescent="0.3">
      <c r="B46">
        <v>66</v>
      </c>
      <c r="C46">
        <v>688</v>
      </c>
      <c r="D46">
        <v>1291</v>
      </c>
      <c r="E46">
        <v>586</v>
      </c>
      <c r="F46">
        <v>1764</v>
      </c>
      <c r="G46">
        <f>(Tabella1[[#This Row],[1]]+Tabella1[[#This Row],[2]]+Tabella1[[#This Row],[3]]+Tabella1[[#This Row],[4]])/4</f>
        <v>1082.25</v>
      </c>
      <c r="H46">
        <f>(H45+Tabella1[[#This Row],[ANDROID]])</f>
        <v>18786</v>
      </c>
      <c r="I46">
        <f>(Tabella1[[#This Row],[IOS]]+I45)</f>
        <v>2443</v>
      </c>
      <c r="J46">
        <f>(Tabella1[[#This Row],[N_ANDROID]]/$M$21)*100</f>
        <v>36.627022811464222</v>
      </c>
      <c r="K46">
        <f>(Tabella1[[#This Row],[N_IOS]]/$R$4)*100</f>
        <v>28.717526742682498</v>
      </c>
      <c r="O46">
        <v>75</v>
      </c>
      <c r="P46">
        <v>407</v>
      </c>
      <c r="Q46">
        <v>820</v>
      </c>
      <c r="R46">
        <v>616</v>
      </c>
      <c r="S46">
        <v>716</v>
      </c>
    </row>
    <row r="47" spans="2:19" x14ac:dyDescent="0.3">
      <c r="B47">
        <v>62</v>
      </c>
      <c r="C47">
        <v>714</v>
      </c>
      <c r="D47">
        <v>848</v>
      </c>
      <c r="E47">
        <v>912</v>
      </c>
      <c r="F47">
        <v>2005</v>
      </c>
      <c r="G47">
        <f>(Tabella1[[#This Row],[1]]+Tabella1[[#This Row],[2]]+Tabella1[[#This Row],[3]]+Tabella1[[#This Row],[4]])/4</f>
        <v>1119.75</v>
      </c>
      <c r="H47">
        <f>(H46+Tabella1[[#This Row],[ANDROID]])</f>
        <v>19905.75</v>
      </c>
      <c r="I47">
        <f>(Tabella1[[#This Row],[IOS]]+I46)</f>
        <v>2505</v>
      </c>
      <c r="J47">
        <f>(Tabella1[[#This Row],[N_ANDROID]]/$M$21)*100</f>
        <v>38.810196919477477</v>
      </c>
      <c r="K47">
        <f>(Tabella1[[#This Row],[N_IOS]]/$R$4)*100</f>
        <v>29.446338309627368</v>
      </c>
      <c r="O47">
        <v>90</v>
      </c>
      <c r="P47">
        <v>436</v>
      </c>
      <c r="Q47">
        <v>801</v>
      </c>
      <c r="R47">
        <v>624</v>
      </c>
      <c r="S47">
        <v>706</v>
      </c>
    </row>
    <row r="48" spans="2:19" x14ac:dyDescent="0.3">
      <c r="B48">
        <v>126</v>
      </c>
      <c r="C48">
        <v>697</v>
      </c>
      <c r="D48">
        <v>812</v>
      </c>
      <c r="E48">
        <v>502</v>
      </c>
      <c r="F48">
        <v>1131</v>
      </c>
      <c r="G48">
        <f>(Tabella1[[#This Row],[1]]+Tabella1[[#This Row],[2]]+Tabella1[[#This Row],[3]]+Tabella1[[#This Row],[4]])/4</f>
        <v>785.5</v>
      </c>
      <c r="H48">
        <f>(H47+Tabella1[[#This Row],[ANDROID]])</f>
        <v>20691.25</v>
      </c>
      <c r="I48">
        <f>(Tabella1[[#This Row],[IOS]]+I47)</f>
        <v>2631</v>
      </c>
      <c r="J48">
        <f>(Tabella1[[#This Row],[N_ANDROID]]/$M$21)*100</f>
        <v>40.341684538896473</v>
      </c>
      <c r="K48">
        <f>(Tabella1[[#This Row],[N_IOS]]/$R$4)*100</f>
        <v>30.927471494063713</v>
      </c>
      <c r="O48">
        <v>78</v>
      </c>
      <c r="P48">
        <v>420</v>
      </c>
      <c r="Q48">
        <v>843</v>
      </c>
      <c r="R48">
        <v>643</v>
      </c>
      <c r="S48">
        <v>835</v>
      </c>
    </row>
    <row r="49" spans="2:19" x14ac:dyDescent="0.3">
      <c r="B49">
        <v>117</v>
      </c>
      <c r="C49">
        <v>801</v>
      </c>
      <c r="D49">
        <v>366</v>
      </c>
      <c r="E49">
        <v>325</v>
      </c>
      <c r="F49">
        <v>799</v>
      </c>
      <c r="G49">
        <f>(Tabella1[[#This Row],[1]]+Tabella1[[#This Row],[2]]+Tabella1[[#This Row],[3]]+Tabella1[[#This Row],[4]])/4</f>
        <v>572.75</v>
      </c>
      <c r="H49">
        <f>(H48+Tabella1[[#This Row],[ANDROID]])</f>
        <v>21264</v>
      </c>
      <c r="I49">
        <f>(Tabella1[[#This Row],[IOS]]+I48)</f>
        <v>2748</v>
      </c>
      <c r="J49">
        <f>(Tabella1[[#This Row],[N_ANDROID]]/$M$21)*100</f>
        <v>41.458373952037434</v>
      </c>
      <c r="K49">
        <f>(Tabella1[[#This Row],[N_IOS]]/$R$4)*100</f>
        <v>32.302809451040318</v>
      </c>
      <c r="O49">
        <v>81</v>
      </c>
      <c r="P49">
        <v>441</v>
      </c>
      <c r="Q49">
        <v>840</v>
      </c>
      <c r="R49">
        <v>665</v>
      </c>
      <c r="S49">
        <v>812</v>
      </c>
    </row>
    <row r="50" spans="2:19" x14ac:dyDescent="0.3">
      <c r="B50">
        <v>87</v>
      </c>
      <c r="C50">
        <v>430</v>
      </c>
      <c r="D50">
        <v>457</v>
      </c>
      <c r="E50">
        <v>206</v>
      </c>
      <c r="F50">
        <v>491</v>
      </c>
      <c r="G50">
        <f>(Tabella1[[#This Row],[1]]+Tabella1[[#This Row],[2]]+Tabella1[[#This Row],[3]]+Tabella1[[#This Row],[4]])/4</f>
        <v>396</v>
      </c>
      <c r="H50">
        <f>(H49+Tabella1[[#This Row],[ANDROID]])</f>
        <v>21660</v>
      </c>
      <c r="I50">
        <f>(Tabella1[[#This Row],[IOS]]+I49)</f>
        <v>2835</v>
      </c>
      <c r="J50">
        <f>(Tabella1[[#This Row],[N_ANDROID]]/$M$21)*100</f>
        <v>42.230454279586667</v>
      </c>
      <c r="K50">
        <f>(Tabella1[[#This Row],[N_IOS]]/$R$4)*100</f>
        <v>33.325496649817801</v>
      </c>
      <c r="O50">
        <v>92</v>
      </c>
      <c r="P50">
        <v>490</v>
      </c>
      <c r="Q50">
        <v>821</v>
      </c>
      <c r="R50">
        <v>604</v>
      </c>
      <c r="S50">
        <v>836</v>
      </c>
    </row>
    <row r="51" spans="2:19" x14ac:dyDescent="0.3">
      <c r="B51">
        <v>63</v>
      </c>
      <c r="C51">
        <v>615</v>
      </c>
      <c r="D51">
        <v>1018</v>
      </c>
      <c r="E51">
        <v>168</v>
      </c>
      <c r="F51">
        <v>395</v>
      </c>
      <c r="G51">
        <f>(Tabella1[[#This Row],[1]]+Tabella1[[#This Row],[2]]+Tabella1[[#This Row],[3]]+Tabella1[[#This Row],[4]])/4</f>
        <v>549</v>
      </c>
      <c r="H51">
        <f>(H50+Tabella1[[#This Row],[ANDROID]])</f>
        <v>22209</v>
      </c>
      <c r="I51">
        <f>(Tabella1[[#This Row],[IOS]]+I50)</f>
        <v>2898</v>
      </c>
      <c r="J51">
        <f>(Tabella1[[#This Row],[N_ANDROID]]/$M$21)*100</f>
        <v>43.300838370052638</v>
      </c>
      <c r="K51">
        <f>(Tabella1[[#This Row],[N_IOS]]/$R$4)*100</f>
        <v>34.066063242035973</v>
      </c>
      <c r="O51">
        <v>73</v>
      </c>
      <c r="P51">
        <v>477</v>
      </c>
      <c r="Q51">
        <v>811</v>
      </c>
      <c r="R51">
        <v>603</v>
      </c>
      <c r="S51">
        <v>816</v>
      </c>
    </row>
    <row r="52" spans="2:19" x14ac:dyDescent="0.3">
      <c r="B52">
        <v>40</v>
      </c>
      <c r="C52">
        <v>420</v>
      </c>
      <c r="D52">
        <v>734</v>
      </c>
      <c r="E52">
        <v>785</v>
      </c>
      <c r="F52">
        <v>446</v>
      </c>
      <c r="G52">
        <f>(Tabella1[[#This Row],[1]]+Tabella1[[#This Row],[2]]+Tabella1[[#This Row],[3]]+Tabella1[[#This Row],[4]])/4</f>
        <v>596.25</v>
      </c>
      <c r="H52">
        <f>(H51+Tabella1[[#This Row],[ANDROID]])</f>
        <v>22805.25</v>
      </c>
      <c r="I52">
        <f>(Tabella1[[#This Row],[IOS]]+I51)</f>
        <v>2938</v>
      </c>
      <c r="J52">
        <f>(Tabella1[[#This Row],[N_ANDROID]]/$M$21)*100</f>
        <v>44.463345681419383</v>
      </c>
      <c r="K52">
        <f>(Tabella1[[#This Row],[N_IOS]]/$R$4)*100</f>
        <v>34.536264252968145</v>
      </c>
      <c r="O52">
        <v>77</v>
      </c>
      <c r="P52">
        <v>503</v>
      </c>
      <c r="Q52">
        <v>793</v>
      </c>
      <c r="R52">
        <v>568</v>
      </c>
      <c r="S52">
        <v>771</v>
      </c>
    </row>
    <row r="53" spans="2:19" x14ac:dyDescent="0.3">
      <c r="B53">
        <v>33</v>
      </c>
      <c r="C53">
        <v>607</v>
      </c>
      <c r="D53">
        <v>200</v>
      </c>
      <c r="E53">
        <v>355</v>
      </c>
      <c r="F53">
        <v>354</v>
      </c>
      <c r="G53">
        <f>(Tabella1[[#This Row],[1]]+Tabella1[[#This Row],[2]]+Tabella1[[#This Row],[3]]+Tabella1[[#This Row],[4]])/4</f>
        <v>379</v>
      </c>
      <c r="H53">
        <f>(H52+Tabella1[[#This Row],[ANDROID]])</f>
        <v>23184.25</v>
      </c>
      <c r="I53">
        <f>(Tabella1[[#This Row],[IOS]]+I52)</f>
        <v>2971</v>
      </c>
      <c r="J53">
        <f>(Tabella1[[#This Row],[N_ANDROID]]/$M$21)*100</f>
        <v>45.202281146422301</v>
      </c>
      <c r="K53">
        <f>(Tabella1[[#This Row],[N_IOS]]/$R$4)*100</f>
        <v>34.924180086987192</v>
      </c>
      <c r="O53">
        <v>68</v>
      </c>
      <c r="P53">
        <v>458</v>
      </c>
      <c r="Q53">
        <v>831</v>
      </c>
      <c r="R53">
        <v>586</v>
      </c>
      <c r="S53">
        <v>755</v>
      </c>
    </row>
    <row r="54" spans="2:19" x14ac:dyDescent="0.3">
      <c r="B54">
        <v>63</v>
      </c>
      <c r="C54">
        <v>408</v>
      </c>
      <c r="D54">
        <v>133</v>
      </c>
      <c r="E54">
        <v>368</v>
      </c>
      <c r="F54">
        <v>303</v>
      </c>
      <c r="G54">
        <f>(Tabella1[[#This Row],[1]]+Tabella1[[#This Row],[2]]+Tabella1[[#This Row],[3]]+Tabella1[[#This Row],[4]])/4</f>
        <v>303</v>
      </c>
      <c r="H54">
        <f>(H53+Tabella1[[#This Row],[ANDROID]])</f>
        <v>23487.25</v>
      </c>
      <c r="I54">
        <f>(Tabella1[[#This Row],[IOS]]+I53)</f>
        <v>3034</v>
      </c>
      <c r="J54">
        <f>(Tabella1[[#This Row],[N_ANDROID]]/$M$21)*100</f>
        <v>45.793039578865276</v>
      </c>
      <c r="K54">
        <f>(Tabella1[[#This Row],[N_IOS]]/$R$4)*100</f>
        <v>35.664746679205365</v>
      </c>
      <c r="O54">
        <v>79</v>
      </c>
      <c r="P54">
        <v>488</v>
      </c>
      <c r="Q54">
        <v>783</v>
      </c>
      <c r="R54">
        <v>585</v>
      </c>
      <c r="S54">
        <v>695</v>
      </c>
    </row>
    <row r="55" spans="2:19" x14ac:dyDescent="0.3">
      <c r="B55">
        <v>108</v>
      </c>
      <c r="C55">
        <v>398</v>
      </c>
      <c r="D55">
        <v>120</v>
      </c>
      <c r="E55">
        <v>200</v>
      </c>
      <c r="F55">
        <v>343</v>
      </c>
      <c r="G55">
        <f>(Tabella1[[#This Row],[1]]+Tabella1[[#This Row],[2]]+Tabella1[[#This Row],[3]]+Tabella1[[#This Row],[4]])/4</f>
        <v>265.25</v>
      </c>
      <c r="H55">
        <f>(H54+Tabella1[[#This Row],[ANDROID]])</f>
        <v>23752.5</v>
      </c>
      <c r="I55">
        <f>(Tabella1[[#This Row],[IOS]]+I54)</f>
        <v>3142</v>
      </c>
      <c r="J55">
        <f>(Tabella1[[#This Row],[N_ANDROID]]/$M$21)*100</f>
        <v>46.310196919477484</v>
      </c>
      <c r="K55">
        <f>(Tabella1[[#This Row],[N_IOS]]/$R$4)*100</f>
        <v>36.934289408722229</v>
      </c>
      <c r="O55">
        <v>88</v>
      </c>
      <c r="P55">
        <v>442</v>
      </c>
      <c r="Q55">
        <v>708</v>
      </c>
      <c r="R55">
        <v>585</v>
      </c>
      <c r="S55">
        <v>730</v>
      </c>
    </row>
    <row r="56" spans="2:19" x14ac:dyDescent="0.3">
      <c r="B56">
        <v>71</v>
      </c>
      <c r="C56">
        <v>323</v>
      </c>
      <c r="D56">
        <v>59</v>
      </c>
      <c r="E56">
        <v>312</v>
      </c>
      <c r="F56">
        <v>185</v>
      </c>
      <c r="G56">
        <f>(Tabella1[[#This Row],[1]]+Tabella1[[#This Row],[2]]+Tabella1[[#This Row],[3]]+Tabella1[[#This Row],[4]])/4</f>
        <v>219.75</v>
      </c>
      <c r="H56">
        <f>(H55+Tabella1[[#This Row],[ANDROID]])</f>
        <v>23972.25</v>
      </c>
      <c r="I56">
        <f>(Tabella1[[#This Row],[IOS]]+I55)</f>
        <v>3213</v>
      </c>
      <c r="J56">
        <f>(Tabella1[[#This Row],[N_ANDROID]]/$M$21)*100</f>
        <v>46.738643010333398</v>
      </c>
      <c r="K56">
        <f>(Tabella1[[#This Row],[N_IOS]]/$R$4)*100</f>
        <v>37.768896203126836</v>
      </c>
      <c r="O56">
        <v>90</v>
      </c>
      <c r="P56">
        <v>482</v>
      </c>
      <c r="Q56">
        <v>685</v>
      </c>
      <c r="R56">
        <v>553</v>
      </c>
      <c r="S56">
        <v>727</v>
      </c>
    </row>
    <row r="57" spans="2:19" x14ac:dyDescent="0.3">
      <c r="B57">
        <v>70</v>
      </c>
      <c r="C57">
        <v>173</v>
      </c>
      <c r="D57">
        <v>21</v>
      </c>
      <c r="E57">
        <v>366</v>
      </c>
      <c r="F57">
        <v>34</v>
      </c>
      <c r="G57">
        <f>(Tabella1[[#This Row],[1]]+Tabella1[[#This Row],[2]]+Tabella1[[#This Row],[3]]+Tabella1[[#This Row],[4]])/4</f>
        <v>148.5</v>
      </c>
      <c r="H57">
        <f>(H56+Tabella1[[#This Row],[ANDROID]])</f>
        <v>24120.75</v>
      </c>
      <c r="I57">
        <f>(Tabella1[[#This Row],[IOS]]+I56)</f>
        <v>3283</v>
      </c>
      <c r="J57">
        <f>(Tabella1[[#This Row],[N_ANDROID]]/$M$21)*100</f>
        <v>47.028173133164358</v>
      </c>
      <c r="K57">
        <f>(Tabella1[[#This Row],[N_IOS]]/$R$4)*100</f>
        <v>38.59174797225814</v>
      </c>
      <c r="O57">
        <v>77</v>
      </c>
      <c r="P57">
        <v>455</v>
      </c>
      <c r="Q57">
        <v>656</v>
      </c>
      <c r="R57">
        <v>578</v>
      </c>
      <c r="S57">
        <v>661</v>
      </c>
    </row>
    <row r="58" spans="2:19" x14ac:dyDescent="0.3">
      <c r="B58">
        <v>84</v>
      </c>
      <c r="C58">
        <v>343</v>
      </c>
      <c r="D58">
        <v>11</v>
      </c>
      <c r="E58">
        <v>593</v>
      </c>
      <c r="F58">
        <v>21</v>
      </c>
      <c r="G58">
        <f>(Tabella1[[#This Row],[1]]+Tabella1[[#This Row],[2]]+Tabella1[[#This Row],[3]]+Tabella1[[#This Row],[4]])/4</f>
        <v>242</v>
      </c>
      <c r="H58">
        <f>(H57+Tabella1[[#This Row],[ANDROID]])</f>
        <v>24362.75</v>
      </c>
      <c r="I58">
        <f>(Tabella1[[#This Row],[IOS]]+I57)</f>
        <v>3367</v>
      </c>
      <c r="J58">
        <f>(Tabella1[[#This Row],[N_ANDROID]]/$M$21)*100</f>
        <v>47.5</v>
      </c>
      <c r="K58">
        <f>(Tabella1[[#This Row],[N_IOS]]/$R$4)*100</f>
        <v>39.579170095215702</v>
      </c>
      <c r="O58">
        <v>83</v>
      </c>
      <c r="P58">
        <v>433</v>
      </c>
      <c r="Q58">
        <v>599</v>
      </c>
      <c r="R58">
        <v>554</v>
      </c>
      <c r="S58">
        <v>632</v>
      </c>
    </row>
    <row r="59" spans="2:19" x14ac:dyDescent="0.3">
      <c r="B59">
        <v>123</v>
      </c>
      <c r="C59">
        <v>313</v>
      </c>
      <c r="D59">
        <v>11</v>
      </c>
      <c r="E59">
        <v>451</v>
      </c>
      <c r="F59">
        <v>6</v>
      </c>
      <c r="G59">
        <f>(Tabella1[[#This Row],[1]]+Tabella1[[#This Row],[2]]+Tabella1[[#This Row],[3]]+Tabella1[[#This Row],[4]])/4</f>
        <v>195.25</v>
      </c>
      <c r="H59">
        <f>(H58+Tabella1[[#This Row],[ANDROID]])</f>
        <v>24558</v>
      </c>
      <c r="I59">
        <f>(Tabella1[[#This Row],[IOS]]+I58)</f>
        <v>3490</v>
      </c>
      <c r="J59">
        <f>(Tabella1[[#This Row],[N_ANDROID]]/$M$21)*100</f>
        <v>47.880678494833298</v>
      </c>
      <c r="K59">
        <f>(Tabella1[[#This Row],[N_IOS]]/$R$4)*100</f>
        <v>41.025038203832139</v>
      </c>
      <c r="O59">
        <v>79</v>
      </c>
      <c r="P59">
        <v>419</v>
      </c>
      <c r="Q59">
        <v>592</v>
      </c>
      <c r="R59">
        <v>537</v>
      </c>
      <c r="S59">
        <v>601</v>
      </c>
    </row>
    <row r="60" spans="2:19" x14ac:dyDescent="0.3">
      <c r="B60">
        <v>51</v>
      </c>
      <c r="C60">
        <v>359</v>
      </c>
      <c r="D60">
        <v>6</v>
      </c>
      <c r="E60">
        <v>518</v>
      </c>
      <c r="F60">
        <v>0</v>
      </c>
      <c r="G60">
        <f>(Tabella1[[#This Row],[1]]+Tabella1[[#This Row],[2]]+Tabella1[[#This Row],[3]]+Tabella1[[#This Row],[4]])/4</f>
        <v>220.75</v>
      </c>
      <c r="H60">
        <f>(H59+Tabella1[[#This Row],[ANDROID]])</f>
        <v>24778.75</v>
      </c>
      <c r="I60">
        <f>(Tabella1[[#This Row],[IOS]]+I59)</f>
        <v>3541</v>
      </c>
      <c r="J60">
        <f>(Tabella1[[#This Row],[N_ANDROID]]/$M$21)*100</f>
        <v>48.311074283486057</v>
      </c>
      <c r="K60">
        <f>(Tabella1[[#This Row],[N_IOS]]/$R$4)*100</f>
        <v>41.62454449277066</v>
      </c>
      <c r="O60">
        <v>78</v>
      </c>
      <c r="P60">
        <v>445</v>
      </c>
      <c r="Q60">
        <v>581</v>
      </c>
      <c r="R60">
        <v>524</v>
      </c>
      <c r="S60">
        <v>588</v>
      </c>
    </row>
    <row r="61" spans="2:19" x14ac:dyDescent="0.3">
      <c r="B61">
        <v>42</v>
      </c>
      <c r="C61">
        <v>493</v>
      </c>
      <c r="D61">
        <v>3</v>
      </c>
      <c r="E61">
        <v>218</v>
      </c>
      <c r="F61">
        <v>0</v>
      </c>
      <c r="G61">
        <f>(Tabella1[[#This Row],[1]]+Tabella1[[#This Row],[2]]+Tabella1[[#This Row],[3]]+Tabella1[[#This Row],[4]])/4</f>
        <v>178.5</v>
      </c>
      <c r="H61">
        <f>(H60+Tabella1[[#This Row],[ANDROID]])</f>
        <v>24957.25</v>
      </c>
      <c r="I61">
        <f>(Tabella1[[#This Row],[IOS]]+I60)</f>
        <v>3583</v>
      </c>
      <c r="J61">
        <f>(Tabella1[[#This Row],[N_ANDROID]]/$M$21)*100</f>
        <v>48.659095340222265</v>
      </c>
      <c r="K61">
        <f>(Tabella1[[#This Row],[N_IOS]]/$R$4)*100</f>
        <v>42.118255554249437</v>
      </c>
      <c r="O61">
        <v>84</v>
      </c>
      <c r="P61">
        <v>419</v>
      </c>
      <c r="Q61">
        <v>540</v>
      </c>
      <c r="R61">
        <v>548</v>
      </c>
      <c r="S61">
        <v>540</v>
      </c>
    </row>
    <row r="62" spans="2:19" x14ac:dyDescent="0.3">
      <c r="B62">
        <v>34</v>
      </c>
      <c r="C62">
        <v>204</v>
      </c>
      <c r="D62">
        <v>3</v>
      </c>
      <c r="E62">
        <v>77</v>
      </c>
      <c r="F62">
        <v>0</v>
      </c>
      <c r="G62">
        <f>(Tabella1[[#This Row],[1]]+Tabella1[[#This Row],[2]]+Tabella1[[#This Row],[3]]+Tabella1[[#This Row],[4]])/4</f>
        <v>71</v>
      </c>
      <c r="H62">
        <f>(H61+Tabella1[[#This Row],[ANDROID]])</f>
        <v>25028.25</v>
      </c>
      <c r="I62">
        <f>(Tabella1[[#This Row],[IOS]]+I61)</f>
        <v>3617</v>
      </c>
      <c r="J62">
        <f>(Tabella1[[#This Row],[N_ANDROID]]/$M$21)*100</f>
        <v>48.797523883798007</v>
      </c>
      <c r="K62">
        <f>(Tabella1[[#This Row],[N_IOS]]/$R$4)*100</f>
        <v>42.517926413541787</v>
      </c>
      <c r="O62">
        <v>82</v>
      </c>
      <c r="P62">
        <v>446</v>
      </c>
      <c r="Q62">
        <v>531</v>
      </c>
      <c r="R62">
        <v>534</v>
      </c>
      <c r="S62">
        <v>550</v>
      </c>
    </row>
    <row r="63" spans="2:19" x14ac:dyDescent="0.3">
      <c r="B63">
        <v>28</v>
      </c>
      <c r="C63">
        <v>157</v>
      </c>
      <c r="D63">
        <v>3</v>
      </c>
      <c r="E63">
        <v>49</v>
      </c>
      <c r="F63">
        <v>0</v>
      </c>
      <c r="G63">
        <f>(Tabella1[[#This Row],[1]]+Tabella1[[#This Row],[2]]+Tabella1[[#This Row],[3]]+Tabella1[[#This Row],[4]])/4</f>
        <v>52.25</v>
      </c>
      <c r="H63">
        <f>(H62+Tabella1[[#This Row],[ANDROID]])</f>
        <v>25080.5</v>
      </c>
      <c r="I63">
        <f>(Tabella1[[#This Row],[IOS]]+I62)</f>
        <v>3645</v>
      </c>
      <c r="J63">
        <f>(Tabella1[[#This Row],[N_ANDROID]]/$M$21)*100</f>
        <v>48.899395593682982</v>
      </c>
      <c r="K63">
        <f>(Tabella1[[#This Row],[N_IOS]]/$R$4)*100</f>
        <v>42.847067121194307</v>
      </c>
      <c r="O63">
        <v>77</v>
      </c>
      <c r="P63">
        <v>419</v>
      </c>
      <c r="Q63">
        <v>491</v>
      </c>
      <c r="R63">
        <v>491</v>
      </c>
      <c r="S63">
        <v>484</v>
      </c>
    </row>
    <row r="64" spans="2:19" x14ac:dyDescent="0.3">
      <c r="B64">
        <v>13</v>
      </c>
      <c r="C64">
        <v>363</v>
      </c>
      <c r="D64">
        <v>0</v>
      </c>
      <c r="E64">
        <v>20</v>
      </c>
      <c r="F64">
        <v>0</v>
      </c>
      <c r="G64">
        <f>(Tabella1[[#This Row],[1]]+Tabella1[[#This Row],[2]]+Tabella1[[#This Row],[3]]+Tabella1[[#This Row],[4]])/4</f>
        <v>95.75</v>
      </c>
      <c r="H64">
        <f>(H63+Tabella1[[#This Row],[ANDROID]])</f>
        <v>25176.25</v>
      </c>
      <c r="I64">
        <f>(Tabella1[[#This Row],[IOS]]+I63)</f>
        <v>3658</v>
      </c>
      <c r="J64">
        <f>(Tabella1[[#This Row],[N_ANDROID]]/$M$21)*100</f>
        <v>49.086079157730552</v>
      </c>
      <c r="K64">
        <f>(Tabella1[[#This Row],[N_IOS]]/$R$4)*100</f>
        <v>42.999882449747268</v>
      </c>
      <c r="O64">
        <v>68</v>
      </c>
      <c r="P64">
        <v>404</v>
      </c>
      <c r="Q64">
        <v>469</v>
      </c>
      <c r="R64">
        <v>456</v>
      </c>
      <c r="S64">
        <v>455</v>
      </c>
    </row>
    <row r="65" spans="2:19" x14ac:dyDescent="0.3">
      <c r="B65">
        <v>6</v>
      </c>
      <c r="C65">
        <v>250</v>
      </c>
      <c r="D65">
        <v>1</v>
      </c>
      <c r="E65">
        <v>7</v>
      </c>
      <c r="F65">
        <v>0</v>
      </c>
      <c r="G65">
        <f>(Tabella1[[#This Row],[1]]+Tabella1[[#This Row],[2]]+Tabella1[[#This Row],[3]]+Tabella1[[#This Row],[4]])/4</f>
        <v>64.5</v>
      </c>
      <c r="H65">
        <f>(H64+Tabella1[[#This Row],[ANDROID]])</f>
        <v>25240.75</v>
      </c>
      <c r="I65">
        <f>(Tabella1[[#This Row],[IOS]]+I64)</f>
        <v>3664</v>
      </c>
      <c r="J65">
        <f>(Tabella1[[#This Row],[N_ANDROID]]/$M$21)*100</f>
        <v>49.211834665626832</v>
      </c>
      <c r="K65">
        <f>(Tabella1[[#This Row],[N_IOS]]/$R$4)*100</f>
        <v>43.07041260138709</v>
      </c>
      <c r="O65">
        <v>87</v>
      </c>
      <c r="P65">
        <v>436</v>
      </c>
      <c r="Q65">
        <v>459</v>
      </c>
      <c r="R65">
        <v>438</v>
      </c>
      <c r="S65">
        <v>412</v>
      </c>
    </row>
    <row r="66" spans="2:19" x14ac:dyDescent="0.3">
      <c r="B66">
        <v>3</v>
      </c>
      <c r="C66">
        <v>101</v>
      </c>
      <c r="D66">
        <v>0</v>
      </c>
      <c r="E66">
        <v>1</v>
      </c>
      <c r="F66">
        <v>0</v>
      </c>
      <c r="G66">
        <f>(Tabella1[[#This Row],[1]]+Tabella1[[#This Row],[2]]+Tabella1[[#This Row],[3]]+Tabella1[[#This Row],[4]])/4</f>
        <v>25.5</v>
      </c>
      <c r="H66">
        <f>(H65+Tabella1[[#This Row],[ANDROID]])</f>
        <v>25266.25</v>
      </c>
      <c r="I66">
        <f>(Tabella1[[#This Row],[IOS]]+I65)</f>
        <v>3667</v>
      </c>
      <c r="J66">
        <f>(Tabella1[[#This Row],[N_ANDROID]]/$M$21)*100</f>
        <v>49.261551959446287</v>
      </c>
      <c r="K66">
        <f>(Tabella1[[#This Row],[N_IOS]]/$R$4)*100</f>
        <v>43.105677677207005</v>
      </c>
      <c r="O66">
        <v>66</v>
      </c>
      <c r="P66">
        <v>373</v>
      </c>
      <c r="Q66">
        <v>420</v>
      </c>
      <c r="R66">
        <v>408</v>
      </c>
      <c r="S66">
        <v>449</v>
      </c>
    </row>
    <row r="67" spans="2:19" x14ac:dyDescent="0.3">
      <c r="B67">
        <v>10</v>
      </c>
      <c r="C67">
        <v>120</v>
      </c>
      <c r="D67">
        <v>1</v>
      </c>
      <c r="E67">
        <v>0</v>
      </c>
      <c r="F67">
        <v>0</v>
      </c>
      <c r="G67">
        <f>(Tabella1[[#This Row],[1]]+Tabella1[[#This Row],[2]]+Tabella1[[#This Row],[3]]+Tabella1[[#This Row],[4]])/4</f>
        <v>30.25</v>
      </c>
      <c r="H67">
        <f>(H66+Tabella1[[#This Row],[ANDROID]])</f>
        <v>25296.5</v>
      </c>
      <c r="I67">
        <f>(Tabella1[[#This Row],[IOS]]+I66)</f>
        <v>3677</v>
      </c>
      <c r="J67">
        <f>(Tabella1[[#This Row],[N_ANDROID]]/$M$21)*100</f>
        <v>49.320530317800745</v>
      </c>
      <c r="K67">
        <f>(Tabella1[[#This Row],[N_IOS]]/$R$4)*100</f>
        <v>43.223227929940052</v>
      </c>
      <c r="O67">
        <v>70</v>
      </c>
      <c r="P67">
        <v>390</v>
      </c>
      <c r="Q67">
        <v>396</v>
      </c>
      <c r="R67">
        <v>389</v>
      </c>
      <c r="S67">
        <v>468</v>
      </c>
    </row>
    <row r="68" spans="2:19" x14ac:dyDescent="0.3">
      <c r="B68">
        <v>14</v>
      </c>
      <c r="C68">
        <v>42</v>
      </c>
      <c r="D68">
        <v>0</v>
      </c>
      <c r="E68">
        <v>0</v>
      </c>
      <c r="F68">
        <v>0</v>
      </c>
      <c r="G68">
        <f>(Tabella1[[#This Row],[1]]+Tabella1[[#This Row],[2]]+Tabella1[[#This Row],[3]]+Tabella1[[#This Row],[4]])/4</f>
        <v>10.5</v>
      </c>
      <c r="H68">
        <f>(H67+Tabella1[[#This Row],[ANDROID]])</f>
        <v>25307</v>
      </c>
      <c r="I68">
        <f>(Tabella1[[#This Row],[IOS]]+I67)</f>
        <v>3691</v>
      </c>
      <c r="J68">
        <f>(Tabella1[[#This Row],[N_ANDROID]]/$M$21)*100</f>
        <v>49.341002144667577</v>
      </c>
      <c r="K68">
        <f>(Tabella1[[#This Row],[N_IOS]]/$R$4)*100</f>
        <v>43.387798283766308</v>
      </c>
      <c r="O68">
        <v>75</v>
      </c>
      <c r="P68">
        <v>368</v>
      </c>
      <c r="Q68">
        <v>386</v>
      </c>
      <c r="R68">
        <v>371</v>
      </c>
      <c r="S68">
        <v>399</v>
      </c>
    </row>
    <row r="69" spans="2:19" x14ac:dyDescent="0.3">
      <c r="B69">
        <v>4</v>
      </c>
      <c r="C69">
        <v>107</v>
      </c>
      <c r="D69">
        <v>0</v>
      </c>
      <c r="E69">
        <v>0</v>
      </c>
      <c r="F69">
        <v>0</v>
      </c>
      <c r="G69">
        <f>(Tabella1[[#This Row],[1]]+Tabella1[[#This Row],[2]]+Tabella1[[#This Row],[3]]+Tabella1[[#This Row],[4]])/4</f>
        <v>26.75</v>
      </c>
      <c r="H69">
        <f>(H68+Tabella1[[#This Row],[ANDROID]])</f>
        <v>25333.75</v>
      </c>
      <c r="I69">
        <f>(Tabella1[[#This Row],[IOS]]+I68)</f>
        <v>3695</v>
      </c>
      <c r="J69">
        <f>(Tabella1[[#This Row],[N_ANDROID]]/$M$21)*100</f>
        <v>49.39315656073309</v>
      </c>
      <c r="K69">
        <f>(Tabella1[[#This Row],[N_IOS]]/$R$4)*100</f>
        <v>43.434818384859526</v>
      </c>
      <c r="O69">
        <v>67</v>
      </c>
      <c r="P69">
        <v>358</v>
      </c>
      <c r="Q69">
        <v>376</v>
      </c>
      <c r="R69">
        <v>374</v>
      </c>
      <c r="S69">
        <v>367</v>
      </c>
    </row>
    <row r="70" spans="2:19" x14ac:dyDescent="0.3">
      <c r="B70">
        <v>3</v>
      </c>
      <c r="C70">
        <v>62</v>
      </c>
      <c r="D70">
        <v>0</v>
      </c>
      <c r="E70">
        <v>0</v>
      </c>
      <c r="F70">
        <v>0</v>
      </c>
      <c r="G70">
        <f>(Tabella1[[#This Row],[1]]+Tabella1[[#This Row],[2]]+Tabella1[[#This Row],[3]]+Tabella1[[#This Row],[4]])/4</f>
        <v>15.5</v>
      </c>
      <c r="H70">
        <f>(H69+Tabella1[[#This Row],[ANDROID]])</f>
        <v>25349.25</v>
      </c>
      <c r="I70">
        <f>(Tabella1[[#This Row],[IOS]]+I69)</f>
        <v>3698</v>
      </c>
      <c r="J70">
        <f>(Tabella1[[#This Row],[N_ANDROID]]/$M$21)*100</f>
        <v>49.423376876584129</v>
      </c>
      <c r="K70">
        <f>(Tabella1[[#This Row],[N_IOS]]/$R$4)*100</f>
        <v>43.47008346067944</v>
      </c>
      <c r="O70">
        <v>57</v>
      </c>
      <c r="P70">
        <v>335</v>
      </c>
      <c r="Q70">
        <v>363</v>
      </c>
      <c r="R70">
        <v>347</v>
      </c>
      <c r="S70">
        <v>362</v>
      </c>
    </row>
    <row r="71" spans="2:19" x14ac:dyDescent="0.3">
      <c r="B71">
        <v>2</v>
      </c>
      <c r="C71">
        <v>20</v>
      </c>
      <c r="D71">
        <v>0</v>
      </c>
      <c r="E71">
        <v>0</v>
      </c>
      <c r="F71">
        <v>0</v>
      </c>
      <c r="G71">
        <f>(Tabella1[[#This Row],[1]]+Tabella1[[#This Row],[2]]+Tabella1[[#This Row],[3]]+Tabella1[[#This Row],[4]])/4</f>
        <v>5</v>
      </c>
      <c r="H71">
        <f>(H70+Tabella1[[#This Row],[ANDROID]])</f>
        <v>25354.25</v>
      </c>
      <c r="I71">
        <f>(Tabella1[[#This Row],[IOS]]+I70)</f>
        <v>3700</v>
      </c>
      <c r="J71">
        <f>(Tabella1[[#This Row],[N_ANDROID]]/$M$21)*100</f>
        <v>49.433125365568337</v>
      </c>
      <c r="K71">
        <f>(Tabella1[[#This Row],[N_IOS]]/$R$4)*100</f>
        <v>43.493593511226045</v>
      </c>
      <c r="O71">
        <v>48</v>
      </c>
      <c r="P71">
        <v>331</v>
      </c>
      <c r="Q71">
        <v>301</v>
      </c>
      <c r="R71">
        <v>343</v>
      </c>
      <c r="S71">
        <v>316</v>
      </c>
    </row>
    <row r="72" spans="2:19" x14ac:dyDescent="0.3">
      <c r="B72">
        <v>1</v>
      </c>
      <c r="C72">
        <v>14</v>
      </c>
      <c r="D72">
        <v>0</v>
      </c>
      <c r="E72">
        <v>0</v>
      </c>
      <c r="F72">
        <v>0</v>
      </c>
      <c r="G72">
        <f>(Tabella1[[#This Row],[1]]+Tabella1[[#This Row],[2]]+Tabella1[[#This Row],[3]]+Tabella1[[#This Row],[4]])/4</f>
        <v>3.5</v>
      </c>
      <c r="H72">
        <f>(H71+Tabella1[[#This Row],[ANDROID]])</f>
        <v>25357.75</v>
      </c>
      <c r="I72">
        <f>(Tabella1[[#This Row],[IOS]]+I71)</f>
        <v>3701</v>
      </c>
      <c r="J72">
        <f>(Tabella1[[#This Row],[N_ANDROID]]/$M$21)*100</f>
        <v>49.439949307857283</v>
      </c>
      <c r="K72">
        <f>(Tabella1[[#This Row],[N_IOS]]/$R$4)*100</f>
        <v>43.505348536499355</v>
      </c>
      <c r="O72">
        <v>61</v>
      </c>
      <c r="P72">
        <v>306</v>
      </c>
      <c r="Q72">
        <v>346</v>
      </c>
      <c r="R72">
        <v>297</v>
      </c>
      <c r="S72">
        <v>314</v>
      </c>
    </row>
    <row r="73" spans="2:19" x14ac:dyDescent="0.3">
      <c r="B73">
        <v>0</v>
      </c>
      <c r="C73">
        <v>7</v>
      </c>
      <c r="D73">
        <v>0</v>
      </c>
      <c r="E73">
        <v>0</v>
      </c>
      <c r="F73">
        <v>0</v>
      </c>
      <c r="G73">
        <f>(Tabella1[[#This Row],[1]]+Tabella1[[#This Row],[2]]+Tabella1[[#This Row],[3]]+Tabella1[[#This Row],[4]])/4</f>
        <v>1.75</v>
      </c>
      <c r="H73">
        <f>(H72+Tabella1[[#This Row],[ANDROID]])</f>
        <v>25359.5</v>
      </c>
      <c r="I73">
        <f>(Tabella1[[#This Row],[IOS]]+I72)</f>
        <v>3701</v>
      </c>
      <c r="J73">
        <f>(Tabella1[[#This Row],[N_ANDROID]]/$M$21)*100</f>
        <v>49.443361279001756</v>
      </c>
      <c r="K73">
        <f>(Tabella1[[#This Row],[N_IOS]]/$R$4)*100</f>
        <v>43.505348536499355</v>
      </c>
      <c r="O73">
        <v>45</v>
      </c>
      <c r="P73">
        <v>291</v>
      </c>
      <c r="Q73">
        <v>277</v>
      </c>
      <c r="R73">
        <v>290</v>
      </c>
      <c r="S73">
        <v>262</v>
      </c>
    </row>
    <row r="74" spans="2:19" x14ac:dyDescent="0.3">
      <c r="B74">
        <v>2</v>
      </c>
      <c r="C74">
        <v>0</v>
      </c>
      <c r="D74">
        <v>0</v>
      </c>
      <c r="E74">
        <v>0</v>
      </c>
      <c r="F74">
        <v>0</v>
      </c>
      <c r="G74">
        <f>(Tabella1[[#This Row],[1]]+Tabella1[[#This Row],[2]]+Tabella1[[#This Row],[3]]+Tabella1[[#This Row],[4]])/4</f>
        <v>0</v>
      </c>
      <c r="H74">
        <f>(H73+Tabella1[[#This Row],[ANDROID]])</f>
        <v>25359.5</v>
      </c>
      <c r="I74">
        <f>(Tabella1[[#This Row],[IOS]]+I73)</f>
        <v>3703</v>
      </c>
      <c r="J74">
        <f>(Tabella1[[#This Row],[N_ANDROID]]/$M$21)*100</f>
        <v>49.443361279001756</v>
      </c>
      <c r="K74">
        <f>(Tabella1[[#This Row],[N_IOS]]/$R$4)*100</f>
        <v>43.52885858704596</v>
      </c>
      <c r="O74">
        <v>47</v>
      </c>
      <c r="P74">
        <v>285</v>
      </c>
      <c r="Q74">
        <v>269</v>
      </c>
      <c r="R74">
        <v>281</v>
      </c>
      <c r="S74">
        <v>277</v>
      </c>
    </row>
    <row r="75" spans="2:19" x14ac:dyDescent="0.3">
      <c r="B75">
        <v>1</v>
      </c>
      <c r="C75">
        <v>1</v>
      </c>
      <c r="D75">
        <v>0</v>
      </c>
      <c r="E75">
        <v>0</v>
      </c>
      <c r="F75">
        <v>0</v>
      </c>
      <c r="G75">
        <f>(Tabella1[[#This Row],[1]]+Tabella1[[#This Row],[2]]+Tabella1[[#This Row],[3]]+Tabella1[[#This Row],[4]])/4</f>
        <v>0.25</v>
      </c>
      <c r="H75">
        <f>(H74+Tabella1[[#This Row],[ANDROID]])</f>
        <v>25359.75</v>
      </c>
      <c r="I75">
        <f>(Tabella1[[#This Row],[IOS]]+I74)</f>
        <v>3704</v>
      </c>
      <c r="J75">
        <f>(Tabella1[[#This Row],[N_ANDROID]]/$M$21)*100</f>
        <v>49.443848703450968</v>
      </c>
      <c r="K75">
        <f>(Tabella1[[#This Row],[N_IOS]]/$R$4)*100</f>
        <v>43.54061361231927</v>
      </c>
      <c r="O75">
        <v>57</v>
      </c>
      <c r="P75">
        <v>278</v>
      </c>
      <c r="Q75">
        <v>256</v>
      </c>
      <c r="R75">
        <v>242</v>
      </c>
      <c r="S75">
        <v>254</v>
      </c>
    </row>
    <row r="76" spans="2:19" x14ac:dyDescent="0.3">
      <c r="B76">
        <v>1</v>
      </c>
      <c r="C76">
        <v>0</v>
      </c>
      <c r="D76">
        <v>0</v>
      </c>
      <c r="E76">
        <v>0</v>
      </c>
      <c r="F76">
        <v>0</v>
      </c>
      <c r="G76">
        <f>(Tabella1[[#This Row],[1]]+Tabella1[[#This Row],[2]]+Tabella1[[#This Row],[3]]+Tabella1[[#This Row],[4]])/4</f>
        <v>0</v>
      </c>
      <c r="H76">
        <f>(H75+Tabella1[[#This Row],[ANDROID]])</f>
        <v>25359.75</v>
      </c>
      <c r="I76">
        <f>(Tabella1[[#This Row],[IOS]]+I75)</f>
        <v>3705</v>
      </c>
      <c r="J76">
        <f>(Tabella1[[#This Row],[N_ANDROID]]/$M$21)*100</f>
        <v>49.443848703450968</v>
      </c>
      <c r="K76">
        <f>(Tabella1[[#This Row],[N_IOS]]/$R$4)*100</f>
        <v>43.552368637592572</v>
      </c>
      <c r="O76">
        <v>30</v>
      </c>
      <c r="P76">
        <v>249</v>
      </c>
      <c r="Q76">
        <v>259</v>
      </c>
      <c r="R76">
        <v>249</v>
      </c>
      <c r="S76">
        <v>247</v>
      </c>
    </row>
    <row r="77" spans="2:19" x14ac:dyDescent="0.3">
      <c r="B77">
        <v>2</v>
      </c>
      <c r="C77">
        <v>0</v>
      </c>
      <c r="D77">
        <v>0</v>
      </c>
      <c r="E77">
        <v>0</v>
      </c>
      <c r="F77">
        <v>0</v>
      </c>
      <c r="G77">
        <f>(Tabella1[[#This Row],[1]]+Tabella1[[#This Row],[2]]+Tabella1[[#This Row],[3]]+Tabella1[[#This Row],[4]])/4</f>
        <v>0</v>
      </c>
      <c r="H77">
        <f>(H76+Tabella1[[#This Row],[ANDROID]])</f>
        <v>25359.75</v>
      </c>
      <c r="I77">
        <f>(Tabella1[[#This Row],[IOS]]+I76)</f>
        <v>3707</v>
      </c>
      <c r="J77">
        <f>(Tabella1[[#This Row],[N_ANDROID]]/$M$21)*100</f>
        <v>49.443848703450968</v>
      </c>
      <c r="K77">
        <f>(Tabella1[[#This Row],[N_IOS]]/$R$4)*100</f>
        <v>43.575878688139177</v>
      </c>
      <c r="O77">
        <v>48</v>
      </c>
      <c r="P77">
        <v>218</v>
      </c>
      <c r="Q77">
        <v>241</v>
      </c>
      <c r="R77">
        <v>227</v>
      </c>
      <c r="S77">
        <v>258</v>
      </c>
    </row>
    <row r="78" spans="2:19" x14ac:dyDescent="0.3">
      <c r="B78">
        <v>0</v>
      </c>
      <c r="C78">
        <v>0</v>
      </c>
      <c r="D78">
        <v>0</v>
      </c>
      <c r="E78">
        <v>0</v>
      </c>
      <c r="F78">
        <v>0</v>
      </c>
      <c r="G78">
        <f>(Tabella1[[#This Row],[1]]+Tabella1[[#This Row],[2]]+Tabella1[[#This Row],[3]]+Tabella1[[#This Row],[4]])/4</f>
        <v>0</v>
      </c>
      <c r="H78">
        <f>(H77+Tabella1[[#This Row],[ANDROID]])</f>
        <v>25359.75</v>
      </c>
      <c r="I78">
        <f>(Tabella1[[#This Row],[IOS]]+I77)</f>
        <v>3707</v>
      </c>
      <c r="J78">
        <f>(Tabella1[[#This Row],[N_ANDROID]]/$M$21)*100</f>
        <v>49.443848703450968</v>
      </c>
      <c r="K78">
        <f>(Tabella1[[#This Row],[N_IOS]]/$R$4)*100</f>
        <v>43.575878688139177</v>
      </c>
      <c r="O78">
        <v>38</v>
      </c>
      <c r="P78">
        <v>231</v>
      </c>
      <c r="Q78">
        <v>220</v>
      </c>
      <c r="R78">
        <v>230</v>
      </c>
      <c r="S78">
        <v>240</v>
      </c>
    </row>
    <row r="79" spans="2:19" x14ac:dyDescent="0.3">
      <c r="B79">
        <v>0</v>
      </c>
      <c r="C79">
        <v>0</v>
      </c>
      <c r="D79">
        <v>0</v>
      </c>
      <c r="E79">
        <v>0</v>
      </c>
      <c r="F79">
        <v>0</v>
      </c>
      <c r="G79">
        <f>(Tabella1[[#This Row],[1]]+Tabella1[[#This Row],[2]]+Tabella1[[#This Row],[3]]+Tabella1[[#This Row],[4]])/4</f>
        <v>0</v>
      </c>
      <c r="H79">
        <f>(H78+Tabella1[[#This Row],[ANDROID]])</f>
        <v>25359.75</v>
      </c>
      <c r="I79">
        <f>(Tabella1[[#This Row],[IOS]]+I78)</f>
        <v>3707</v>
      </c>
      <c r="J79">
        <f>(Tabella1[[#This Row],[N_ANDROID]]/$M$21)*100</f>
        <v>49.443848703450968</v>
      </c>
      <c r="K79">
        <f>(Tabella1[[#This Row],[N_IOS]]/$R$4)*100</f>
        <v>43.575878688139177</v>
      </c>
      <c r="O79">
        <v>48</v>
      </c>
      <c r="P79">
        <v>217</v>
      </c>
      <c r="Q79">
        <v>227</v>
      </c>
      <c r="R79">
        <v>204</v>
      </c>
      <c r="S79">
        <v>235</v>
      </c>
    </row>
    <row r="80" spans="2:19" x14ac:dyDescent="0.3">
      <c r="B80">
        <v>1</v>
      </c>
      <c r="C80">
        <v>0</v>
      </c>
      <c r="D80">
        <v>0</v>
      </c>
      <c r="E80">
        <v>0</v>
      </c>
      <c r="F80">
        <v>0</v>
      </c>
      <c r="G80">
        <f>(Tabella1[[#This Row],[1]]+Tabella1[[#This Row],[2]]+Tabella1[[#This Row],[3]]+Tabella1[[#This Row],[4]])/4</f>
        <v>0</v>
      </c>
      <c r="H80">
        <f>(H79+Tabella1[[#This Row],[ANDROID]])</f>
        <v>25359.75</v>
      </c>
      <c r="I80">
        <f>(Tabella1[[#This Row],[IOS]]+I79)</f>
        <v>3708</v>
      </c>
      <c r="J80">
        <f>(Tabella1[[#This Row],[N_ANDROID]]/$M$21)*100</f>
        <v>49.443848703450968</v>
      </c>
      <c r="K80">
        <f>(Tabella1[[#This Row],[N_IOS]]/$R$4)*100</f>
        <v>43.58763371341248</v>
      </c>
      <c r="O80">
        <v>35</v>
      </c>
      <c r="P80">
        <v>199</v>
      </c>
      <c r="Q80">
        <v>227</v>
      </c>
      <c r="R80">
        <v>210</v>
      </c>
      <c r="S80">
        <v>169</v>
      </c>
    </row>
    <row r="81" spans="2:19" x14ac:dyDescent="0.3">
      <c r="B81">
        <v>0</v>
      </c>
      <c r="C81">
        <v>0</v>
      </c>
      <c r="D81">
        <v>0</v>
      </c>
      <c r="E81">
        <v>0</v>
      </c>
      <c r="F81">
        <v>0</v>
      </c>
      <c r="G81">
        <f>(Tabella1[[#This Row],[1]]+Tabella1[[#This Row],[2]]+Tabella1[[#This Row],[3]]+Tabella1[[#This Row],[4]])/4</f>
        <v>0</v>
      </c>
      <c r="H81">
        <f>(H80+Tabella1[[#This Row],[ANDROID]])</f>
        <v>25359.75</v>
      </c>
      <c r="I81">
        <f>(Tabella1[[#This Row],[IOS]]+I80)</f>
        <v>3708</v>
      </c>
      <c r="J81">
        <f>(Tabella1[[#This Row],[N_ANDROID]]/$M$21)*100</f>
        <v>49.443848703450968</v>
      </c>
      <c r="K81">
        <f>(Tabella1[[#This Row],[N_IOS]]/$R$4)*100</f>
        <v>43.58763371341248</v>
      </c>
      <c r="O81">
        <v>30</v>
      </c>
      <c r="P81">
        <v>210</v>
      </c>
      <c r="Q81">
        <v>201</v>
      </c>
      <c r="R81">
        <v>191</v>
      </c>
      <c r="S81">
        <v>203</v>
      </c>
    </row>
    <row r="82" spans="2:19" x14ac:dyDescent="0.3">
      <c r="B82">
        <v>0</v>
      </c>
      <c r="C82">
        <v>0</v>
      </c>
      <c r="D82">
        <v>0</v>
      </c>
      <c r="E82">
        <v>0</v>
      </c>
      <c r="F82">
        <v>0</v>
      </c>
      <c r="G82">
        <f>(Tabella1[[#This Row],[1]]+Tabella1[[#This Row],[2]]+Tabella1[[#This Row],[3]]+Tabella1[[#This Row],[4]])/4</f>
        <v>0</v>
      </c>
      <c r="H82">
        <f>(H81+Tabella1[[#This Row],[ANDROID]])</f>
        <v>25359.75</v>
      </c>
      <c r="I82">
        <f>(Tabella1[[#This Row],[IOS]]+I81)</f>
        <v>3708</v>
      </c>
      <c r="J82">
        <f>(Tabella1[[#This Row],[N_ANDROID]]/$M$21)*100</f>
        <v>49.443848703450968</v>
      </c>
      <c r="K82">
        <f>(Tabella1[[#This Row],[N_IOS]]/$R$4)*100</f>
        <v>43.58763371341248</v>
      </c>
      <c r="O82">
        <v>31</v>
      </c>
      <c r="P82">
        <v>187</v>
      </c>
      <c r="Q82">
        <v>199</v>
      </c>
      <c r="R82">
        <v>181</v>
      </c>
      <c r="S82">
        <v>200</v>
      </c>
    </row>
    <row r="83" spans="2:19" x14ac:dyDescent="0.3">
      <c r="B83">
        <v>0</v>
      </c>
      <c r="C83">
        <v>0</v>
      </c>
      <c r="D83">
        <v>0</v>
      </c>
      <c r="E83">
        <v>0</v>
      </c>
      <c r="F83">
        <v>0</v>
      </c>
      <c r="G83">
        <f>(Tabella1[[#This Row],[1]]+Tabella1[[#This Row],[2]]+Tabella1[[#This Row],[3]]+Tabella1[[#This Row],[4]])/4</f>
        <v>0</v>
      </c>
      <c r="H83">
        <f>(H82+Tabella1[[#This Row],[ANDROID]])</f>
        <v>25359.75</v>
      </c>
      <c r="I83">
        <f>(Tabella1[[#This Row],[IOS]]+I82)</f>
        <v>3708</v>
      </c>
      <c r="J83">
        <f>(Tabella1[[#This Row],[N_ANDROID]]/$M$21)*100</f>
        <v>49.443848703450968</v>
      </c>
      <c r="K83">
        <f>(Tabella1[[#This Row],[N_IOS]]/$R$4)*100</f>
        <v>43.58763371341248</v>
      </c>
      <c r="O83">
        <v>19</v>
      </c>
      <c r="P83">
        <v>182</v>
      </c>
      <c r="Q83">
        <v>170</v>
      </c>
      <c r="R83">
        <v>174</v>
      </c>
      <c r="S83">
        <v>174</v>
      </c>
    </row>
    <row r="84" spans="2:19" x14ac:dyDescent="0.3">
      <c r="B84">
        <v>0</v>
      </c>
      <c r="C84">
        <v>0</v>
      </c>
      <c r="D84">
        <v>0</v>
      </c>
      <c r="E84">
        <v>0</v>
      </c>
      <c r="F84">
        <v>0</v>
      </c>
      <c r="G84">
        <f>(Tabella1[[#This Row],[1]]+Tabella1[[#This Row],[2]]+Tabella1[[#This Row],[3]]+Tabella1[[#This Row],[4]])/4</f>
        <v>0</v>
      </c>
      <c r="H84">
        <f>(H83+Tabella1[[#This Row],[ANDROID]])</f>
        <v>25359.75</v>
      </c>
      <c r="I84">
        <f>(Tabella1[[#This Row],[IOS]]+I83)</f>
        <v>3708</v>
      </c>
      <c r="J84">
        <f>(Tabella1[[#This Row],[N_ANDROID]]/$M$21)*100</f>
        <v>49.443848703450968</v>
      </c>
      <c r="K84">
        <f>(Tabella1[[#This Row],[N_IOS]]/$R$4)*100</f>
        <v>43.58763371341248</v>
      </c>
      <c r="O84">
        <v>29</v>
      </c>
      <c r="P84">
        <v>166</v>
      </c>
      <c r="Q84">
        <v>189</v>
      </c>
      <c r="R84">
        <v>194</v>
      </c>
      <c r="S84">
        <v>143</v>
      </c>
    </row>
    <row r="85" spans="2:19" x14ac:dyDescent="0.3">
      <c r="B85">
        <v>0</v>
      </c>
      <c r="C85">
        <v>0</v>
      </c>
      <c r="D85">
        <v>0</v>
      </c>
      <c r="E85">
        <v>0</v>
      </c>
      <c r="F85">
        <v>0</v>
      </c>
      <c r="G85">
        <f>(Tabella1[[#This Row],[1]]+Tabella1[[#This Row],[2]]+Tabella1[[#This Row],[3]]+Tabella1[[#This Row],[4]])/4</f>
        <v>0</v>
      </c>
      <c r="H85">
        <f>(H84+Tabella1[[#This Row],[ANDROID]])</f>
        <v>25359.75</v>
      </c>
      <c r="I85">
        <f>(Tabella1[[#This Row],[IOS]]+I84)</f>
        <v>3708</v>
      </c>
      <c r="J85">
        <f>(Tabella1[[#This Row],[N_ANDROID]]/$M$21)*100</f>
        <v>49.443848703450968</v>
      </c>
      <c r="K85">
        <f>(Tabella1[[#This Row],[N_IOS]]/$R$4)*100</f>
        <v>43.58763371341248</v>
      </c>
      <c r="O85">
        <v>31</v>
      </c>
      <c r="P85">
        <v>188</v>
      </c>
      <c r="Q85">
        <v>164</v>
      </c>
      <c r="R85">
        <v>149</v>
      </c>
      <c r="S85">
        <v>144</v>
      </c>
    </row>
    <row r="86" spans="2:19" x14ac:dyDescent="0.3">
      <c r="B86">
        <v>2</v>
      </c>
      <c r="C86">
        <v>0</v>
      </c>
      <c r="D86">
        <v>0</v>
      </c>
      <c r="E86">
        <v>0</v>
      </c>
      <c r="F86">
        <v>0</v>
      </c>
      <c r="G86">
        <f>(Tabella1[[#This Row],[1]]+Tabella1[[#This Row],[2]]+Tabella1[[#This Row],[3]]+Tabella1[[#This Row],[4]])/4</f>
        <v>0</v>
      </c>
      <c r="H86">
        <f>(H85+Tabella1[[#This Row],[ANDROID]])</f>
        <v>25359.75</v>
      </c>
      <c r="I86">
        <f>(Tabella1[[#This Row],[IOS]]+I85)</f>
        <v>3710</v>
      </c>
      <c r="J86">
        <f>(Tabella1[[#This Row],[N_ANDROID]]/$M$21)*100</f>
        <v>49.443848703450968</v>
      </c>
      <c r="K86">
        <f>(Tabella1[[#This Row],[N_IOS]]/$R$4)*100</f>
        <v>43.611143763959092</v>
      </c>
      <c r="O86">
        <v>27</v>
      </c>
      <c r="P86">
        <v>176</v>
      </c>
      <c r="Q86">
        <v>161</v>
      </c>
      <c r="R86">
        <v>155</v>
      </c>
      <c r="S86">
        <v>172</v>
      </c>
    </row>
    <row r="87" spans="2:19" x14ac:dyDescent="0.3">
      <c r="B87">
        <v>1</v>
      </c>
      <c r="C87">
        <v>0</v>
      </c>
      <c r="D87">
        <v>0</v>
      </c>
      <c r="E87">
        <v>0</v>
      </c>
      <c r="F87">
        <v>0</v>
      </c>
      <c r="G87">
        <f>(Tabella1[[#This Row],[1]]+Tabella1[[#This Row],[2]]+Tabella1[[#This Row],[3]]+Tabella1[[#This Row],[4]])/4</f>
        <v>0</v>
      </c>
      <c r="H87">
        <f>(H86+Tabella1[[#This Row],[ANDROID]])</f>
        <v>25359.75</v>
      </c>
      <c r="I87">
        <f>(Tabella1[[#This Row],[IOS]]+I86)</f>
        <v>3711</v>
      </c>
      <c r="J87">
        <f>(Tabella1[[#This Row],[N_ANDROID]]/$M$21)*100</f>
        <v>49.443848703450968</v>
      </c>
      <c r="K87">
        <f>(Tabella1[[#This Row],[N_IOS]]/$R$4)*100</f>
        <v>43.622898789232394</v>
      </c>
      <c r="O87">
        <v>26</v>
      </c>
      <c r="P87">
        <v>188</v>
      </c>
      <c r="Q87">
        <v>127</v>
      </c>
      <c r="R87">
        <v>156</v>
      </c>
      <c r="S87">
        <v>149</v>
      </c>
    </row>
    <row r="88" spans="2:19" x14ac:dyDescent="0.3">
      <c r="B88">
        <v>0</v>
      </c>
      <c r="C88">
        <v>0</v>
      </c>
      <c r="D88">
        <v>0</v>
      </c>
      <c r="E88">
        <v>0</v>
      </c>
      <c r="F88">
        <v>0</v>
      </c>
      <c r="G88">
        <f>(Tabella1[[#This Row],[1]]+Tabella1[[#This Row],[2]]+Tabella1[[#This Row],[3]]+Tabella1[[#This Row],[4]])/4</f>
        <v>0</v>
      </c>
      <c r="H88">
        <f>(H87+Tabella1[[#This Row],[ANDROID]])</f>
        <v>25359.75</v>
      </c>
      <c r="I88">
        <f>(Tabella1[[#This Row],[IOS]]+I87)</f>
        <v>3711</v>
      </c>
      <c r="J88">
        <f>(Tabella1[[#This Row],[N_ANDROID]]/$M$21)*100</f>
        <v>49.443848703450968</v>
      </c>
      <c r="K88">
        <f>(Tabella1[[#This Row],[N_IOS]]/$R$4)*100</f>
        <v>43.622898789232394</v>
      </c>
      <c r="O88">
        <v>23</v>
      </c>
      <c r="P88">
        <v>132</v>
      </c>
      <c r="Q88">
        <v>149</v>
      </c>
      <c r="R88">
        <v>129</v>
      </c>
      <c r="S88">
        <v>156</v>
      </c>
    </row>
    <row r="89" spans="2:19" x14ac:dyDescent="0.3">
      <c r="B89">
        <v>0</v>
      </c>
      <c r="C89">
        <v>0</v>
      </c>
      <c r="D89">
        <v>0</v>
      </c>
      <c r="E89">
        <v>0</v>
      </c>
      <c r="F89">
        <v>0</v>
      </c>
      <c r="G89">
        <f>(Tabella1[[#This Row],[1]]+Tabella1[[#This Row],[2]]+Tabella1[[#This Row],[3]]+Tabella1[[#This Row],[4]])/4</f>
        <v>0</v>
      </c>
      <c r="H89">
        <f>(H88+Tabella1[[#This Row],[ANDROID]])</f>
        <v>25359.75</v>
      </c>
      <c r="I89">
        <f>(Tabella1[[#This Row],[IOS]]+I88)</f>
        <v>3711</v>
      </c>
      <c r="J89">
        <f>(Tabella1[[#This Row],[N_ANDROID]]/$M$21)*100</f>
        <v>49.443848703450968</v>
      </c>
      <c r="K89">
        <f>(Tabella1[[#This Row],[N_IOS]]/$R$4)*100</f>
        <v>43.622898789232394</v>
      </c>
      <c r="O89">
        <v>22</v>
      </c>
      <c r="P89">
        <v>143</v>
      </c>
      <c r="Q89">
        <v>134</v>
      </c>
      <c r="R89">
        <v>138</v>
      </c>
      <c r="S89">
        <v>135</v>
      </c>
    </row>
    <row r="90" spans="2:19" x14ac:dyDescent="0.3">
      <c r="B90">
        <v>0</v>
      </c>
      <c r="C90">
        <v>0</v>
      </c>
      <c r="D90">
        <v>0</v>
      </c>
      <c r="E90">
        <v>0</v>
      </c>
      <c r="F90">
        <v>0</v>
      </c>
      <c r="G90">
        <f>(Tabella1[[#This Row],[1]]+Tabella1[[#This Row],[2]]+Tabella1[[#This Row],[3]]+Tabella1[[#This Row],[4]])/4</f>
        <v>0</v>
      </c>
      <c r="H90">
        <f>(H89+Tabella1[[#This Row],[ANDROID]])</f>
        <v>25359.75</v>
      </c>
      <c r="I90">
        <f>(Tabella1[[#This Row],[IOS]]+I89)</f>
        <v>3711</v>
      </c>
      <c r="J90">
        <f>(Tabella1[[#This Row],[N_ANDROID]]/$M$21)*100</f>
        <v>49.443848703450968</v>
      </c>
      <c r="K90">
        <f>(Tabella1[[#This Row],[N_IOS]]/$R$4)*100</f>
        <v>43.622898789232394</v>
      </c>
      <c r="O90">
        <v>22</v>
      </c>
      <c r="P90">
        <v>124</v>
      </c>
      <c r="Q90">
        <v>93</v>
      </c>
      <c r="R90">
        <v>126</v>
      </c>
      <c r="S90">
        <v>138</v>
      </c>
    </row>
    <row r="91" spans="2:19" x14ac:dyDescent="0.3">
      <c r="B91">
        <v>0</v>
      </c>
      <c r="C91">
        <v>0</v>
      </c>
      <c r="D91">
        <v>0</v>
      </c>
      <c r="E91">
        <v>0</v>
      </c>
      <c r="F91">
        <v>0</v>
      </c>
      <c r="G91">
        <f>(Tabella1[[#This Row],[1]]+Tabella1[[#This Row],[2]]+Tabella1[[#This Row],[3]]+Tabella1[[#This Row],[4]])/4</f>
        <v>0</v>
      </c>
      <c r="H91">
        <f>(H90+Tabella1[[#This Row],[ANDROID]])</f>
        <v>25359.75</v>
      </c>
      <c r="I91">
        <f>(Tabella1[[#This Row],[IOS]]+I90)</f>
        <v>3711</v>
      </c>
      <c r="J91">
        <f>(Tabella1[[#This Row],[N_ANDROID]]/$M$21)*100</f>
        <v>49.443848703450968</v>
      </c>
      <c r="K91">
        <f>(Tabella1[[#This Row],[N_IOS]]/$R$4)*100</f>
        <v>43.622898789232394</v>
      </c>
      <c r="O91">
        <v>19</v>
      </c>
      <c r="P91">
        <v>128</v>
      </c>
      <c r="Q91">
        <v>113</v>
      </c>
      <c r="R91">
        <v>123</v>
      </c>
      <c r="S91">
        <v>145</v>
      </c>
    </row>
    <row r="92" spans="2:19" x14ac:dyDescent="0.3">
      <c r="O92">
        <v>16</v>
      </c>
      <c r="P92">
        <v>111</v>
      </c>
      <c r="Q92">
        <v>104</v>
      </c>
      <c r="R92">
        <v>107</v>
      </c>
      <c r="S92">
        <v>123</v>
      </c>
    </row>
    <row r="93" spans="2:19" x14ac:dyDescent="0.3">
      <c r="O93">
        <v>18</v>
      </c>
      <c r="P93">
        <v>112</v>
      </c>
      <c r="Q93">
        <v>107</v>
      </c>
      <c r="R93">
        <v>111</v>
      </c>
      <c r="S93">
        <v>96</v>
      </c>
    </row>
    <row r="94" spans="2:19" x14ac:dyDescent="0.3">
      <c r="O94">
        <v>18</v>
      </c>
      <c r="P94">
        <v>108</v>
      </c>
      <c r="Q94">
        <v>88</v>
      </c>
      <c r="R94">
        <v>94</v>
      </c>
      <c r="S94">
        <v>104</v>
      </c>
    </row>
    <row r="95" spans="2:19" x14ac:dyDescent="0.3">
      <c r="O95">
        <v>14</v>
      </c>
      <c r="P95">
        <v>102</v>
      </c>
      <c r="Q95">
        <v>86</v>
      </c>
      <c r="R95">
        <v>109</v>
      </c>
      <c r="S95">
        <v>94</v>
      </c>
    </row>
    <row r="96" spans="2:19" x14ac:dyDescent="0.3">
      <c r="O96">
        <v>15</v>
      </c>
      <c r="P96">
        <v>82</v>
      </c>
      <c r="Q96">
        <v>91</v>
      </c>
      <c r="R96">
        <v>97</v>
      </c>
      <c r="S96">
        <v>109</v>
      </c>
    </row>
    <row r="97" spans="15:19" x14ac:dyDescent="0.3">
      <c r="O97">
        <v>14</v>
      </c>
      <c r="P97">
        <v>95</v>
      </c>
      <c r="Q97">
        <v>96</v>
      </c>
      <c r="R97">
        <v>70</v>
      </c>
      <c r="S97">
        <v>83</v>
      </c>
    </row>
    <row r="98" spans="15:19" x14ac:dyDescent="0.3">
      <c r="O98">
        <v>16</v>
      </c>
      <c r="P98">
        <v>75</v>
      </c>
      <c r="Q98">
        <v>87</v>
      </c>
      <c r="R98">
        <v>91</v>
      </c>
      <c r="S98">
        <v>82</v>
      </c>
    </row>
    <row r="99" spans="15:19" x14ac:dyDescent="0.3">
      <c r="O99">
        <v>8</v>
      </c>
      <c r="P99">
        <v>76</v>
      </c>
      <c r="Q99">
        <v>70</v>
      </c>
      <c r="R99">
        <v>88</v>
      </c>
      <c r="S99">
        <v>81</v>
      </c>
    </row>
    <row r="100" spans="15:19" x14ac:dyDescent="0.3">
      <c r="O100">
        <v>8</v>
      </c>
      <c r="P100">
        <v>97</v>
      </c>
      <c r="Q100">
        <v>74</v>
      </c>
      <c r="R100">
        <v>92</v>
      </c>
      <c r="S100">
        <v>78</v>
      </c>
    </row>
    <row r="101" spans="15:19" x14ac:dyDescent="0.3">
      <c r="O101">
        <v>17</v>
      </c>
      <c r="P101">
        <v>61</v>
      </c>
      <c r="Q101">
        <v>78</v>
      </c>
      <c r="R101">
        <v>81</v>
      </c>
      <c r="S101">
        <v>71</v>
      </c>
    </row>
    <row r="102" spans="15:19" x14ac:dyDescent="0.3">
      <c r="O102">
        <v>10</v>
      </c>
      <c r="P102">
        <v>71</v>
      </c>
      <c r="Q102">
        <v>80</v>
      </c>
      <c r="R102">
        <v>52</v>
      </c>
      <c r="S102">
        <v>75</v>
      </c>
    </row>
    <row r="103" spans="15:19" x14ac:dyDescent="0.3">
      <c r="O103">
        <v>10</v>
      </c>
      <c r="P103">
        <v>66</v>
      </c>
      <c r="Q103">
        <v>62</v>
      </c>
      <c r="R103">
        <v>64</v>
      </c>
      <c r="S103">
        <v>81</v>
      </c>
    </row>
    <row r="104" spans="15:19" x14ac:dyDescent="0.3">
      <c r="O104">
        <v>16</v>
      </c>
      <c r="P104">
        <v>52</v>
      </c>
      <c r="Q104">
        <v>57</v>
      </c>
      <c r="R104">
        <v>53</v>
      </c>
      <c r="S104">
        <v>55</v>
      </c>
    </row>
    <row r="105" spans="15:19" x14ac:dyDescent="0.3">
      <c r="O105">
        <v>11</v>
      </c>
      <c r="P105">
        <v>66</v>
      </c>
      <c r="Q105">
        <v>63</v>
      </c>
      <c r="R105">
        <v>57</v>
      </c>
      <c r="S105">
        <v>58</v>
      </c>
    </row>
    <row r="106" spans="15:19" x14ac:dyDescent="0.3">
      <c r="O106">
        <v>8</v>
      </c>
      <c r="P106">
        <v>54</v>
      </c>
      <c r="Q106">
        <v>69</v>
      </c>
      <c r="R106">
        <v>63</v>
      </c>
      <c r="S106">
        <v>62</v>
      </c>
    </row>
    <row r="107" spans="15:19" x14ac:dyDescent="0.3">
      <c r="O107">
        <v>9</v>
      </c>
      <c r="P107">
        <v>58</v>
      </c>
      <c r="Q107">
        <v>61</v>
      </c>
      <c r="R107">
        <v>50</v>
      </c>
      <c r="S107">
        <v>51</v>
      </c>
    </row>
    <row r="108" spans="15:19" x14ac:dyDescent="0.3">
      <c r="O108">
        <v>9</v>
      </c>
      <c r="P108">
        <v>40</v>
      </c>
      <c r="Q108">
        <v>43</v>
      </c>
      <c r="R108">
        <v>48</v>
      </c>
      <c r="S108">
        <v>57</v>
      </c>
    </row>
    <row r="109" spans="15:19" x14ac:dyDescent="0.3">
      <c r="O109">
        <v>10</v>
      </c>
      <c r="P109">
        <v>62</v>
      </c>
      <c r="Q109">
        <v>46</v>
      </c>
      <c r="R109">
        <v>60</v>
      </c>
      <c r="S109">
        <v>44</v>
      </c>
    </row>
    <row r="110" spans="15:19" x14ac:dyDescent="0.3">
      <c r="O110">
        <v>10</v>
      </c>
      <c r="P110">
        <v>51</v>
      </c>
      <c r="Q110">
        <v>51</v>
      </c>
      <c r="R110">
        <v>55</v>
      </c>
      <c r="S110">
        <v>43</v>
      </c>
    </row>
    <row r="111" spans="15:19" x14ac:dyDescent="0.3">
      <c r="O111">
        <v>6</v>
      </c>
      <c r="P111">
        <v>38</v>
      </c>
      <c r="Q111">
        <v>43</v>
      </c>
      <c r="R111">
        <v>39</v>
      </c>
      <c r="S111">
        <v>36</v>
      </c>
    </row>
    <row r="112" spans="15:19" x14ac:dyDescent="0.3">
      <c r="O112">
        <v>7</v>
      </c>
      <c r="P112">
        <v>30</v>
      </c>
      <c r="Q112">
        <v>31</v>
      </c>
      <c r="R112">
        <v>46</v>
      </c>
      <c r="S112">
        <v>40</v>
      </c>
    </row>
    <row r="113" spans="15:19" x14ac:dyDescent="0.3">
      <c r="O113">
        <v>9</v>
      </c>
      <c r="P113">
        <v>30</v>
      </c>
      <c r="Q113">
        <v>34</v>
      </c>
      <c r="R113">
        <v>35</v>
      </c>
      <c r="S113">
        <v>39</v>
      </c>
    </row>
    <row r="114" spans="15:19" x14ac:dyDescent="0.3">
      <c r="O114">
        <v>6</v>
      </c>
      <c r="P114">
        <v>43</v>
      </c>
      <c r="Q114">
        <v>42</v>
      </c>
      <c r="R114">
        <v>31</v>
      </c>
      <c r="S114">
        <v>33</v>
      </c>
    </row>
    <row r="115" spans="15:19" x14ac:dyDescent="0.3">
      <c r="O115">
        <v>7</v>
      </c>
      <c r="P115">
        <v>37</v>
      </c>
      <c r="Q115">
        <v>33</v>
      </c>
      <c r="R115">
        <v>36</v>
      </c>
      <c r="S115">
        <v>38</v>
      </c>
    </row>
    <row r="116" spans="15:19" x14ac:dyDescent="0.3">
      <c r="O116">
        <v>6</v>
      </c>
      <c r="P116">
        <v>31</v>
      </c>
      <c r="Q116">
        <v>38</v>
      </c>
      <c r="R116">
        <v>36</v>
      </c>
      <c r="S116">
        <v>34</v>
      </c>
    </row>
    <row r="117" spans="15:19" x14ac:dyDescent="0.3">
      <c r="O117">
        <v>11</v>
      </c>
      <c r="P117">
        <v>26</v>
      </c>
      <c r="Q117">
        <v>30</v>
      </c>
      <c r="R117">
        <v>32</v>
      </c>
      <c r="S117">
        <v>31</v>
      </c>
    </row>
    <row r="118" spans="15:19" x14ac:dyDescent="0.3">
      <c r="O118">
        <v>5</v>
      </c>
      <c r="P118">
        <v>18</v>
      </c>
      <c r="Q118">
        <v>28</v>
      </c>
      <c r="R118">
        <v>27</v>
      </c>
      <c r="S118">
        <v>27</v>
      </c>
    </row>
    <row r="119" spans="15:19" x14ac:dyDescent="0.3">
      <c r="O119">
        <v>5</v>
      </c>
      <c r="P119">
        <v>30</v>
      </c>
      <c r="Q119">
        <v>33</v>
      </c>
      <c r="R119">
        <v>34</v>
      </c>
      <c r="S119">
        <v>25</v>
      </c>
    </row>
    <row r="120" spans="15:19" x14ac:dyDescent="0.3">
      <c r="O120">
        <v>6</v>
      </c>
      <c r="P120">
        <v>24</v>
      </c>
      <c r="Q120">
        <v>22</v>
      </c>
      <c r="R120">
        <v>26</v>
      </c>
      <c r="S120">
        <v>19</v>
      </c>
    </row>
    <row r="121" spans="15:19" x14ac:dyDescent="0.3">
      <c r="O121">
        <v>5</v>
      </c>
      <c r="P121">
        <v>29</v>
      </c>
      <c r="Q121">
        <v>34</v>
      </c>
      <c r="R121">
        <v>32</v>
      </c>
      <c r="S121">
        <v>28</v>
      </c>
    </row>
    <row r="122" spans="15:19" x14ac:dyDescent="0.3">
      <c r="O122">
        <v>2</v>
      </c>
      <c r="P122">
        <v>37</v>
      </c>
      <c r="Q122">
        <v>23</v>
      </c>
      <c r="R122">
        <v>28</v>
      </c>
      <c r="S122">
        <v>29</v>
      </c>
    </row>
    <row r="123" spans="15:19" x14ac:dyDescent="0.3">
      <c r="O123">
        <v>2</v>
      </c>
      <c r="P123">
        <v>23</v>
      </c>
      <c r="Q123">
        <v>19</v>
      </c>
      <c r="R123">
        <v>24</v>
      </c>
      <c r="S123">
        <v>14</v>
      </c>
    </row>
    <row r="124" spans="15:19" x14ac:dyDescent="0.3">
      <c r="O124">
        <v>3</v>
      </c>
      <c r="P124">
        <v>24</v>
      </c>
      <c r="Q124">
        <v>23</v>
      </c>
      <c r="R124">
        <v>19</v>
      </c>
      <c r="S124">
        <v>22</v>
      </c>
    </row>
    <row r="125" spans="15:19" x14ac:dyDescent="0.3">
      <c r="O125">
        <v>7</v>
      </c>
      <c r="P125">
        <v>26</v>
      </c>
      <c r="Q125">
        <v>28</v>
      </c>
      <c r="R125">
        <v>16</v>
      </c>
      <c r="S125">
        <v>28</v>
      </c>
    </row>
    <row r="126" spans="15:19" x14ac:dyDescent="0.3">
      <c r="O126">
        <v>0</v>
      </c>
      <c r="P126">
        <v>21</v>
      </c>
      <c r="Q126">
        <v>15</v>
      </c>
      <c r="R126">
        <v>18</v>
      </c>
      <c r="S126">
        <v>13</v>
      </c>
    </row>
    <row r="127" spans="15:19" x14ac:dyDescent="0.3">
      <c r="O127">
        <v>2</v>
      </c>
      <c r="P127">
        <v>19</v>
      </c>
      <c r="Q127">
        <v>23</v>
      </c>
      <c r="R127">
        <v>17</v>
      </c>
      <c r="S127">
        <v>24</v>
      </c>
    </row>
    <row r="128" spans="15:19" x14ac:dyDescent="0.3">
      <c r="O128">
        <v>4</v>
      </c>
      <c r="P128">
        <v>25</v>
      </c>
      <c r="Q128">
        <v>25</v>
      </c>
      <c r="R128">
        <v>17</v>
      </c>
      <c r="S128">
        <v>17</v>
      </c>
    </row>
    <row r="129" spans="15:19" x14ac:dyDescent="0.3">
      <c r="O129">
        <v>1</v>
      </c>
      <c r="P129">
        <v>17</v>
      </c>
      <c r="Q129">
        <v>11</v>
      </c>
      <c r="R129">
        <v>20</v>
      </c>
      <c r="S129">
        <v>19</v>
      </c>
    </row>
    <row r="130" spans="15:19" x14ac:dyDescent="0.3">
      <c r="O130">
        <v>1</v>
      </c>
      <c r="P130">
        <v>12</v>
      </c>
      <c r="Q130">
        <v>12</v>
      </c>
      <c r="R130">
        <v>23</v>
      </c>
      <c r="S130">
        <v>11</v>
      </c>
    </row>
    <row r="131" spans="15:19" x14ac:dyDescent="0.3">
      <c r="O131">
        <v>3</v>
      </c>
      <c r="P131">
        <v>17</v>
      </c>
      <c r="Q131">
        <v>17</v>
      </c>
      <c r="R131">
        <v>15</v>
      </c>
      <c r="S131">
        <v>14</v>
      </c>
    </row>
    <row r="132" spans="15:19" x14ac:dyDescent="0.3">
      <c r="O132">
        <v>4</v>
      </c>
      <c r="P132">
        <v>10</v>
      </c>
      <c r="Q132">
        <v>13</v>
      </c>
      <c r="R132">
        <v>8</v>
      </c>
      <c r="S132">
        <v>14</v>
      </c>
    </row>
    <row r="133" spans="15:19" x14ac:dyDescent="0.3">
      <c r="O133">
        <v>0</v>
      </c>
      <c r="P133">
        <v>15</v>
      </c>
      <c r="Q133">
        <v>11</v>
      </c>
      <c r="R133">
        <v>15</v>
      </c>
      <c r="S133">
        <v>10</v>
      </c>
    </row>
    <row r="134" spans="15:19" x14ac:dyDescent="0.3">
      <c r="O134">
        <v>2</v>
      </c>
      <c r="P134">
        <v>17</v>
      </c>
      <c r="Q134">
        <v>10</v>
      </c>
      <c r="R134">
        <v>8</v>
      </c>
      <c r="S134">
        <v>19</v>
      </c>
    </row>
    <row r="135" spans="15:19" x14ac:dyDescent="0.3">
      <c r="O135">
        <v>2</v>
      </c>
      <c r="P135">
        <v>8</v>
      </c>
      <c r="Q135">
        <v>14</v>
      </c>
      <c r="R135">
        <v>20</v>
      </c>
      <c r="S135">
        <v>14</v>
      </c>
    </row>
    <row r="136" spans="15:19" x14ac:dyDescent="0.3">
      <c r="O136">
        <v>1</v>
      </c>
      <c r="P136">
        <v>14</v>
      </c>
      <c r="Q136">
        <v>10</v>
      </c>
      <c r="R136">
        <v>12</v>
      </c>
      <c r="S136">
        <v>9</v>
      </c>
    </row>
    <row r="137" spans="15:19" x14ac:dyDescent="0.3">
      <c r="O137">
        <v>2</v>
      </c>
      <c r="P137">
        <v>10</v>
      </c>
      <c r="Q137">
        <v>11</v>
      </c>
      <c r="R137">
        <v>13</v>
      </c>
      <c r="S137">
        <v>14</v>
      </c>
    </row>
    <row r="138" spans="15:19" x14ac:dyDescent="0.3">
      <c r="O138">
        <v>6</v>
      </c>
      <c r="P138">
        <v>10</v>
      </c>
      <c r="Q138">
        <v>8</v>
      </c>
      <c r="R138">
        <v>6</v>
      </c>
      <c r="S138">
        <v>10</v>
      </c>
    </row>
    <row r="139" spans="15:19" x14ac:dyDescent="0.3">
      <c r="O139">
        <v>2</v>
      </c>
      <c r="P139">
        <v>12</v>
      </c>
      <c r="Q139">
        <v>15</v>
      </c>
      <c r="R139">
        <v>8</v>
      </c>
      <c r="S139">
        <v>6</v>
      </c>
    </row>
    <row r="140" spans="15:19" x14ac:dyDescent="0.3">
      <c r="O140">
        <v>2</v>
      </c>
      <c r="P140">
        <v>12</v>
      </c>
      <c r="Q140">
        <v>8</v>
      </c>
      <c r="R140">
        <v>19</v>
      </c>
      <c r="S140">
        <v>16</v>
      </c>
    </row>
    <row r="141" spans="15:19" x14ac:dyDescent="0.3">
      <c r="O141">
        <v>1</v>
      </c>
      <c r="P141">
        <v>9</v>
      </c>
      <c r="Q141">
        <v>5</v>
      </c>
      <c r="R141">
        <v>13</v>
      </c>
      <c r="S141">
        <v>14</v>
      </c>
    </row>
    <row r="142" spans="15:19" x14ac:dyDescent="0.3">
      <c r="O142">
        <v>1</v>
      </c>
      <c r="P142">
        <v>6</v>
      </c>
      <c r="Q142">
        <v>8</v>
      </c>
      <c r="R142">
        <v>6</v>
      </c>
      <c r="S142">
        <v>7</v>
      </c>
    </row>
    <row r="143" spans="15:19" x14ac:dyDescent="0.3">
      <c r="O143">
        <v>1</v>
      </c>
      <c r="P143">
        <v>8</v>
      </c>
      <c r="Q143">
        <v>6</v>
      </c>
      <c r="R143">
        <v>4</v>
      </c>
      <c r="S143">
        <v>8</v>
      </c>
    </row>
    <row r="144" spans="15:19" x14ac:dyDescent="0.3">
      <c r="O144">
        <v>2</v>
      </c>
      <c r="P144">
        <v>7</v>
      </c>
      <c r="Q144">
        <v>6</v>
      </c>
      <c r="R144">
        <v>6</v>
      </c>
      <c r="S144">
        <v>7</v>
      </c>
    </row>
    <row r="145" spans="15:19" x14ac:dyDescent="0.3">
      <c r="O145">
        <v>1</v>
      </c>
      <c r="P145">
        <v>12</v>
      </c>
      <c r="Q145">
        <v>10</v>
      </c>
      <c r="R145">
        <v>8</v>
      </c>
      <c r="S145">
        <v>10</v>
      </c>
    </row>
    <row r="146" spans="15:19" x14ac:dyDescent="0.3">
      <c r="O146">
        <v>3</v>
      </c>
      <c r="P146">
        <v>8</v>
      </c>
      <c r="Q146">
        <v>9</v>
      </c>
      <c r="R146">
        <v>13</v>
      </c>
      <c r="S146">
        <v>7</v>
      </c>
    </row>
    <row r="147" spans="15:19" x14ac:dyDescent="0.3">
      <c r="O147">
        <v>4</v>
      </c>
      <c r="P147">
        <v>9</v>
      </c>
      <c r="Q147">
        <v>6</v>
      </c>
      <c r="R147">
        <v>11</v>
      </c>
      <c r="S147">
        <v>7</v>
      </c>
    </row>
    <row r="148" spans="15:19" x14ac:dyDescent="0.3">
      <c r="O148">
        <v>1</v>
      </c>
      <c r="P148">
        <v>5</v>
      </c>
      <c r="Q148">
        <v>6</v>
      </c>
      <c r="R148">
        <v>8</v>
      </c>
      <c r="S148">
        <v>8</v>
      </c>
    </row>
    <row r="149" spans="15:19" x14ac:dyDescent="0.3">
      <c r="O149">
        <v>0</v>
      </c>
      <c r="P149">
        <v>7</v>
      </c>
      <c r="Q149">
        <v>7</v>
      </c>
      <c r="R149">
        <v>6</v>
      </c>
      <c r="S149">
        <v>4</v>
      </c>
    </row>
    <row r="150" spans="15:19" x14ac:dyDescent="0.3">
      <c r="O150">
        <v>1</v>
      </c>
      <c r="P150">
        <v>4</v>
      </c>
      <c r="Q150">
        <v>8</v>
      </c>
      <c r="R150">
        <v>6</v>
      </c>
      <c r="S150">
        <v>8</v>
      </c>
    </row>
    <row r="151" spans="15:19" x14ac:dyDescent="0.3">
      <c r="O151">
        <v>0</v>
      </c>
      <c r="P151">
        <v>4</v>
      </c>
      <c r="Q151">
        <v>2</v>
      </c>
      <c r="R151">
        <v>5</v>
      </c>
      <c r="S151">
        <v>8</v>
      </c>
    </row>
    <row r="152" spans="15:19" x14ac:dyDescent="0.3">
      <c r="O152">
        <v>0</v>
      </c>
      <c r="P152">
        <v>3</v>
      </c>
      <c r="Q152">
        <v>1</v>
      </c>
      <c r="R152">
        <v>6</v>
      </c>
      <c r="S152">
        <v>7</v>
      </c>
    </row>
    <row r="153" spans="15:19" x14ac:dyDescent="0.3">
      <c r="O153">
        <v>2</v>
      </c>
      <c r="P153">
        <v>4</v>
      </c>
      <c r="Q153">
        <v>9</v>
      </c>
      <c r="R153">
        <v>9</v>
      </c>
      <c r="S153">
        <v>5</v>
      </c>
    </row>
    <row r="154" spans="15:19" x14ac:dyDescent="0.3">
      <c r="O154">
        <v>1</v>
      </c>
      <c r="P154">
        <v>6</v>
      </c>
      <c r="Q154">
        <v>6</v>
      </c>
      <c r="R154">
        <v>6</v>
      </c>
      <c r="S154">
        <v>2</v>
      </c>
    </row>
    <row r="155" spans="15:19" x14ac:dyDescent="0.3">
      <c r="O155">
        <v>0</v>
      </c>
      <c r="P155">
        <v>6</v>
      </c>
      <c r="Q155">
        <v>6</v>
      </c>
      <c r="R155">
        <v>2</v>
      </c>
      <c r="S155">
        <v>9</v>
      </c>
    </row>
    <row r="156" spans="15:19" x14ac:dyDescent="0.3">
      <c r="O156">
        <v>0</v>
      </c>
      <c r="P156">
        <v>2</v>
      </c>
      <c r="Q156">
        <v>8</v>
      </c>
      <c r="R156">
        <v>8</v>
      </c>
      <c r="S156">
        <v>6</v>
      </c>
    </row>
    <row r="157" spans="15:19" x14ac:dyDescent="0.3">
      <c r="O157">
        <v>0</v>
      </c>
      <c r="P157">
        <v>2</v>
      </c>
      <c r="Q157">
        <v>4</v>
      </c>
      <c r="R157">
        <v>5</v>
      </c>
      <c r="S157">
        <v>6</v>
      </c>
    </row>
    <row r="158" spans="15:19" x14ac:dyDescent="0.3">
      <c r="O158" s="2">
        <v>0</v>
      </c>
    </row>
    <row r="159" spans="15:19" x14ac:dyDescent="0.3">
      <c r="O159" s="2">
        <v>0</v>
      </c>
    </row>
    <row r="160" spans="15:19" x14ac:dyDescent="0.3">
      <c r="O160" s="2">
        <v>0</v>
      </c>
    </row>
    <row r="161" spans="1:19" x14ac:dyDescent="0.3">
      <c r="A161" t="s">
        <v>10</v>
      </c>
      <c r="O161" s="2">
        <v>1</v>
      </c>
    </row>
    <row r="162" spans="1:19" x14ac:dyDescent="0.3">
      <c r="A162" t="s">
        <v>15</v>
      </c>
      <c r="N162" t="s">
        <v>21</v>
      </c>
    </row>
    <row r="163" spans="1:19" x14ac:dyDescent="0.3">
      <c r="B163" t="s">
        <v>25</v>
      </c>
      <c r="C163" t="s">
        <v>22</v>
      </c>
      <c r="D163" t="s">
        <v>24</v>
      </c>
      <c r="E163" t="s">
        <v>23</v>
      </c>
      <c r="F163" t="s">
        <v>26</v>
      </c>
      <c r="G163" t="s">
        <v>13</v>
      </c>
      <c r="H163" t="s">
        <v>27</v>
      </c>
      <c r="I163" t="s">
        <v>28</v>
      </c>
      <c r="J163" t="s">
        <v>29</v>
      </c>
      <c r="K163" t="s">
        <v>14</v>
      </c>
      <c r="L163" t="s">
        <v>30</v>
      </c>
      <c r="O163" t="s">
        <v>25</v>
      </c>
      <c r="P163" t="s">
        <v>22</v>
      </c>
      <c r="Q163" t="s">
        <v>24</v>
      </c>
      <c r="R163" t="s">
        <v>23</v>
      </c>
      <c r="S163" t="s">
        <v>26</v>
      </c>
    </row>
    <row r="164" spans="1:19" x14ac:dyDescent="0.3">
      <c r="B164">
        <v>3</v>
      </c>
      <c r="C164">
        <v>0</v>
      </c>
      <c r="D164">
        <v>19</v>
      </c>
      <c r="E164">
        <v>7</v>
      </c>
      <c r="F164">
        <v>6</v>
      </c>
      <c r="G164">
        <f>(Tabella3[[#This Row],[2-A]]+Tabella3[[#This Row],[3-A]]+Tabella3[[#This Row],[4-A]])/3</f>
        <v>10.666666666666666</v>
      </c>
      <c r="H164">
        <f>(Tabella3[[#This Row],[2-A]]+Tabella3[[#This Row],[3-A]]+Tabella3[[#This Row],[4-A]])/3</f>
        <v>10.666666666666666</v>
      </c>
      <c r="I164">
        <f>(Tabella3[[#This Row],[0-IOS]]+Tabella3[[#This Row],[1-IOS]])/2</f>
        <v>1.5</v>
      </c>
      <c r="J164">
        <f>(Tabella3[[#This Row],[N_ANDROID]]/$P$21)*100</f>
        <v>2.0798128168464838E-2</v>
      </c>
      <c r="K164">
        <f>(Tabella3[[#This Row],[0-IOS]]+Tabella3[[#This Row],[1-IOS]])/2</f>
        <v>1.5</v>
      </c>
      <c r="L164">
        <f>(Tabella3[[#This Row],[N_IOS]]/$P$23)*100</f>
        <v>1.7548990933021352E-2</v>
      </c>
      <c r="O164">
        <v>0</v>
      </c>
      <c r="P164">
        <f>0</f>
        <v>0</v>
      </c>
      <c r="Q164">
        <v>0</v>
      </c>
      <c r="R164">
        <v>0</v>
      </c>
      <c r="S164">
        <v>0</v>
      </c>
    </row>
    <row r="165" spans="1:19" x14ac:dyDescent="0.3">
      <c r="B165">
        <v>5</v>
      </c>
      <c r="C165">
        <v>1</v>
      </c>
      <c r="D165">
        <v>44</v>
      </c>
      <c r="E165">
        <v>19</v>
      </c>
      <c r="F165">
        <v>13</v>
      </c>
      <c r="G165">
        <f>(Tabella3[[#This Row],[2-A]]+Tabella3[[#This Row],[3-A]]+Tabella3[[#This Row],[4-A]])/3</f>
        <v>25.333333333333332</v>
      </c>
      <c r="H165">
        <f>(Tabella3[[#This Row],[ANDROID]]+H164)</f>
        <v>36</v>
      </c>
      <c r="I165">
        <f>(Tabella3[[#This Row],[IOS]]+I164)</f>
        <v>4.5</v>
      </c>
      <c r="J165">
        <f>(Tabella3[[#This Row],[N_ANDROID]]/$P$21)*100</f>
        <v>7.0193682568568838E-2</v>
      </c>
      <c r="K165">
        <f>(Tabella3[[#This Row],[0-IOS]]+Tabella3[[#This Row],[1-IOS]])/2</f>
        <v>3</v>
      </c>
      <c r="L165">
        <f>(Tabella3[[#This Row],[N_IOS]]/$P$23)*100</f>
        <v>5.2646972799064051E-2</v>
      </c>
    </row>
    <row r="166" spans="1:19" x14ac:dyDescent="0.3">
      <c r="B166">
        <v>11</v>
      </c>
      <c r="C166">
        <v>3</v>
      </c>
      <c r="D166">
        <v>396</v>
      </c>
      <c r="E166">
        <v>72</v>
      </c>
      <c r="F166">
        <v>59</v>
      </c>
      <c r="G166">
        <f>(Tabella3[[#This Row],[2-A]]+Tabella3[[#This Row],[3-A]]+Tabella3[[#This Row],[4-A]])/3</f>
        <v>175.66666666666666</v>
      </c>
      <c r="H166">
        <f>(Tabella3[[#This Row],[ANDROID]]+H165)</f>
        <v>211.66666666666666</v>
      </c>
      <c r="I166">
        <f>(Tabella3[[#This Row],[IOS]]+I165)</f>
        <v>11.5</v>
      </c>
      <c r="J166">
        <f>(Tabella3[[#This Row],[N_ANDROID]]/$P$21)*100</f>
        <v>0.41271285584297418</v>
      </c>
      <c r="K166">
        <f>(Tabella3[[#This Row],[0-IOS]]+Tabella3[[#This Row],[1-IOS]])/2</f>
        <v>7</v>
      </c>
      <c r="L166">
        <f>(Tabella3[[#This Row],[N_IOS]]/$P$23)*100</f>
        <v>0.13454226381983037</v>
      </c>
    </row>
    <row r="167" spans="1:19" x14ac:dyDescent="0.3">
      <c r="B167">
        <v>19</v>
      </c>
      <c r="C167">
        <v>3</v>
      </c>
      <c r="D167">
        <v>912</v>
      </c>
      <c r="E167">
        <v>153</v>
      </c>
      <c r="F167">
        <v>202</v>
      </c>
      <c r="G167">
        <f>(Tabella3[[#This Row],[2-A]]+Tabella3[[#This Row],[3-A]]+Tabella3[[#This Row],[4-A]])/3</f>
        <v>422.33333333333331</v>
      </c>
      <c r="H167">
        <f>(Tabella3[[#This Row],[ANDROID]]+H166)</f>
        <v>634</v>
      </c>
      <c r="I167">
        <f>(Tabella3[[#This Row],[IOS]]+I166)</f>
        <v>22.5</v>
      </c>
      <c r="J167">
        <f>(Tabella3[[#This Row],[N_ANDROID]]/$P$21)*100</f>
        <v>1.2361887430131289</v>
      </c>
      <c r="K167">
        <f>(Tabella3[[#This Row],[0-IOS]]+Tabella3[[#This Row],[1-IOS]])/2</f>
        <v>11</v>
      </c>
      <c r="L167">
        <f>(Tabella3[[#This Row],[N_IOS]]/$P$23)*100</f>
        <v>0.26323486399532026</v>
      </c>
    </row>
    <row r="168" spans="1:19" x14ac:dyDescent="0.3">
      <c r="B168">
        <v>21</v>
      </c>
      <c r="C168">
        <v>1</v>
      </c>
      <c r="D168">
        <v>367</v>
      </c>
      <c r="E168">
        <v>250</v>
      </c>
      <c r="F168">
        <v>583</v>
      </c>
      <c r="G168">
        <f>(Tabella3[[#This Row],[2-A]]+Tabella3[[#This Row],[3-A]]+Tabella3[[#This Row],[4-A]])/3</f>
        <v>400</v>
      </c>
      <c r="H168">
        <f>(Tabella3[[#This Row],[ANDROID]]+H167)</f>
        <v>1034</v>
      </c>
      <c r="I168">
        <f>(Tabella3[[#This Row],[IOS]]+I167)</f>
        <v>33.5</v>
      </c>
      <c r="J168">
        <f>(Tabella3[[#This Row],[N_ANDROID]]/$P$21)*100</f>
        <v>2.0161185493305602</v>
      </c>
      <c r="K168">
        <f>(Tabella3[[#This Row],[0-IOS]]+Tabella3[[#This Row],[1-IOS]])/2</f>
        <v>11</v>
      </c>
      <c r="L168">
        <f>(Tabella3[[#This Row],[N_IOS]]/$P$23)*100</f>
        <v>0.3919274641708102</v>
      </c>
    </row>
    <row r="169" spans="1:19" x14ac:dyDescent="0.3">
      <c r="B169">
        <v>22</v>
      </c>
      <c r="C169">
        <v>8</v>
      </c>
      <c r="D169">
        <v>329</v>
      </c>
      <c r="E169">
        <v>573</v>
      </c>
      <c r="F169">
        <v>574</v>
      </c>
      <c r="G169">
        <f>(Tabella3[[#This Row],[2-A]]+Tabella3[[#This Row],[3-A]]+Tabella3[[#This Row],[4-A]])/3</f>
        <v>492</v>
      </c>
      <c r="H169">
        <f>(Tabella3[[#This Row],[ANDROID]]+H168)</f>
        <v>1526</v>
      </c>
      <c r="I169">
        <f>(Tabella3[[#This Row],[IOS]]+I168)</f>
        <v>48.5</v>
      </c>
      <c r="J169">
        <f>(Tabella3[[#This Row],[N_ANDROID]]/$P$21)*100</f>
        <v>2.9754322111010012</v>
      </c>
      <c r="K169">
        <f>(Tabella3[[#This Row],[0-IOS]]+Tabella3[[#This Row],[1-IOS]])/2</f>
        <v>15</v>
      </c>
      <c r="L169">
        <f>(Tabella3[[#This Row],[N_IOS]]/$P$23)*100</f>
        <v>0.56741737350102373</v>
      </c>
    </row>
    <row r="170" spans="1:19" x14ac:dyDescent="0.3">
      <c r="B170">
        <v>16</v>
      </c>
      <c r="C170">
        <v>6</v>
      </c>
      <c r="D170">
        <v>412</v>
      </c>
      <c r="E170">
        <v>758</v>
      </c>
      <c r="F170">
        <v>607</v>
      </c>
      <c r="G170">
        <f>(Tabella3[[#This Row],[2-A]]+Tabella3[[#This Row],[3-A]]+Tabella3[[#This Row],[4-A]])/3</f>
        <v>592.33333333333337</v>
      </c>
      <c r="H170">
        <f>(Tabella3[[#This Row],[ANDROID]]+H169)</f>
        <v>2118.3333333333335</v>
      </c>
      <c r="I170">
        <f>(Tabella3[[#This Row],[IOS]]+I169)</f>
        <v>59.5</v>
      </c>
      <c r="J170">
        <f>(Tabella3[[#This Row],[N_ANDROID]]/$P$21)*100</f>
        <v>4.1303782659560646</v>
      </c>
      <c r="K170">
        <f>(Tabella3[[#This Row],[0-IOS]]+Tabella3[[#This Row],[1-IOS]])/2</f>
        <v>11</v>
      </c>
      <c r="L170">
        <f>(Tabella3[[#This Row],[N_IOS]]/$P$23)*100</f>
        <v>0.69610997367651362</v>
      </c>
    </row>
    <row r="171" spans="1:19" x14ac:dyDescent="0.3">
      <c r="B171">
        <v>15</v>
      </c>
      <c r="C171">
        <v>11</v>
      </c>
      <c r="D171">
        <v>668</v>
      </c>
      <c r="E171">
        <v>922</v>
      </c>
      <c r="F171">
        <v>967</v>
      </c>
      <c r="G171">
        <f>(Tabella3[[#This Row],[2-A]]+Tabella3[[#This Row],[3-A]]+Tabella3[[#This Row],[4-A]])/3</f>
        <v>852.33333333333337</v>
      </c>
      <c r="H171">
        <f>(Tabella3[[#This Row],[ANDROID]]+H170)</f>
        <v>2970.666666666667</v>
      </c>
      <c r="I171">
        <f>(Tabella3[[#This Row],[IOS]]+I170)</f>
        <v>72.5</v>
      </c>
      <c r="J171">
        <f>(Tabella3[[#This Row],[N_ANDROID]]/$P$21)*100</f>
        <v>5.7922786949174583</v>
      </c>
      <c r="K171">
        <f>(Tabella3[[#This Row],[0-IOS]]+Tabella3[[#This Row],[1-IOS]])/2</f>
        <v>13</v>
      </c>
      <c r="L171">
        <f>(Tabella3[[#This Row],[N_IOS]]/$P$23)*100</f>
        <v>0.84820122842936529</v>
      </c>
    </row>
    <row r="172" spans="1:19" x14ac:dyDescent="0.3">
      <c r="B172">
        <v>17</v>
      </c>
      <c r="C172">
        <v>7</v>
      </c>
      <c r="D172">
        <v>713</v>
      </c>
      <c r="E172">
        <v>999</v>
      </c>
      <c r="F172">
        <v>1077</v>
      </c>
      <c r="G172">
        <f>(Tabella3[[#This Row],[2-A]]+Tabella3[[#This Row],[3-A]]+Tabella3[[#This Row],[4-A]])/3</f>
        <v>929.66666666666663</v>
      </c>
      <c r="H172">
        <f>(Tabella3[[#This Row],[ANDROID]]+H171)</f>
        <v>3900.3333333333335</v>
      </c>
      <c r="I172">
        <f>(Tabella3[[#This Row],[IOS]]+I171)</f>
        <v>84.5</v>
      </c>
      <c r="J172">
        <f>(Tabella3[[#This Row],[N_ANDROID]]/$P$21)*100</f>
        <v>7.6049655531002225</v>
      </c>
      <c r="K172">
        <f>(Tabella3[[#This Row],[0-IOS]]+Tabella3[[#This Row],[1-IOS]])/2</f>
        <v>12</v>
      </c>
      <c r="L172">
        <f>(Tabella3[[#This Row],[N_IOS]]/$P$23)*100</f>
        <v>0.98859315589353602</v>
      </c>
    </row>
    <row r="173" spans="1:19" x14ac:dyDescent="0.3">
      <c r="B173">
        <v>16</v>
      </c>
      <c r="C173">
        <v>14</v>
      </c>
      <c r="D173">
        <v>667</v>
      </c>
      <c r="E173">
        <v>974</v>
      </c>
      <c r="F173">
        <v>777</v>
      </c>
      <c r="G173">
        <f>(Tabella3[[#This Row],[2-A]]+Tabella3[[#This Row],[3-A]]+Tabella3[[#This Row],[4-A]])/3</f>
        <v>806</v>
      </c>
      <c r="H173">
        <f>(Tabella3[[#This Row],[ANDROID]]+H172)</f>
        <v>4706.3333333333339</v>
      </c>
      <c r="I173">
        <f>(Tabella3[[#This Row],[IOS]]+I172)</f>
        <v>99.5</v>
      </c>
      <c r="J173">
        <f>(Tabella3[[#This Row],[N_ANDROID]]/$P$21)*100</f>
        <v>9.1765241128298474</v>
      </c>
      <c r="K173">
        <f>(Tabella3[[#This Row],[0-IOS]]+Tabella3[[#This Row],[1-IOS]])/2</f>
        <v>15</v>
      </c>
      <c r="L173">
        <f>(Tabella3[[#This Row],[N_IOS]]/$P$23)*100</f>
        <v>1.1640830652237497</v>
      </c>
    </row>
    <row r="174" spans="1:19" x14ac:dyDescent="0.3">
      <c r="B174">
        <v>15</v>
      </c>
      <c r="C174">
        <v>11</v>
      </c>
      <c r="D174">
        <v>615</v>
      </c>
      <c r="E174">
        <v>784</v>
      </c>
      <c r="F174">
        <v>907</v>
      </c>
      <c r="G174">
        <f>(Tabella3[[#This Row],[2-A]]+Tabella3[[#This Row],[3-A]]+Tabella3[[#This Row],[4-A]])/3</f>
        <v>768.66666666666663</v>
      </c>
      <c r="H174">
        <f>(Tabella3[[#This Row],[ANDROID]]+H173)</f>
        <v>5475.0000000000009</v>
      </c>
      <c r="I174">
        <f>(Tabella3[[#This Row],[IOS]]+I173)</f>
        <v>112.5</v>
      </c>
      <c r="J174">
        <f>(Tabella3[[#This Row],[N_ANDROID]]/$P$21)*100</f>
        <v>10.675289223969845</v>
      </c>
      <c r="K174">
        <f>(Tabella3[[#This Row],[0-IOS]]+Tabella3[[#This Row],[1-IOS]])/2</f>
        <v>13</v>
      </c>
      <c r="L174">
        <f>(Tabella3[[#This Row],[N_IOS]]/$P$23)*100</f>
        <v>1.3161743199766014</v>
      </c>
    </row>
    <row r="175" spans="1:19" x14ac:dyDescent="0.3">
      <c r="B175">
        <v>10</v>
      </c>
      <c r="C175">
        <v>14</v>
      </c>
      <c r="D175">
        <v>539</v>
      </c>
      <c r="E175">
        <v>484</v>
      </c>
      <c r="F175">
        <v>698</v>
      </c>
      <c r="G175">
        <f>(Tabella3[[#This Row],[2-A]]+Tabella3[[#This Row],[3-A]]+Tabella3[[#This Row],[4-A]])/3</f>
        <v>573.66666666666663</v>
      </c>
      <c r="H175">
        <f>(Tabella3[[#This Row],[ANDROID]]+H174)</f>
        <v>6048.6666666666679</v>
      </c>
      <c r="I175">
        <f>(Tabella3[[#This Row],[IOS]]+I174)</f>
        <v>124.5</v>
      </c>
      <c r="J175">
        <f>(Tabella3[[#This Row],[N_ANDROID]]/$P$21)*100</f>
        <v>11.793838554530096</v>
      </c>
      <c r="K175">
        <f>(Tabella3[[#This Row],[0-IOS]]+Tabella3[[#This Row],[1-IOS]])/2</f>
        <v>12</v>
      </c>
      <c r="L175">
        <f>(Tabella3[[#This Row],[N_IOS]]/$P$23)*100</f>
        <v>1.4565662474407721</v>
      </c>
    </row>
    <row r="176" spans="1:19" x14ac:dyDescent="0.3">
      <c r="B176">
        <v>11</v>
      </c>
      <c r="C176">
        <v>19</v>
      </c>
      <c r="D176">
        <v>777</v>
      </c>
      <c r="E176">
        <v>406</v>
      </c>
      <c r="F176">
        <v>428</v>
      </c>
      <c r="G176">
        <f>(Tabella3[[#This Row],[2-A]]+Tabella3[[#This Row],[3-A]]+Tabella3[[#This Row],[4-A]])/3</f>
        <v>537</v>
      </c>
      <c r="H176">
        <f>(Tabella3[[#This Row],[ANDROID]]+H175)</f>
        <v>6585.6666666666679</v>
      </c>
      <c r="I176">
        <f>(Tabella3[[#This Row],[IOS]]+I175)</f>
        <v>139.5</v>
      </c>
      <c r="J176">
        <f>(Tabella3[[#This Row],[N_ANDROID]]/$P$21)*100</f>
        <v>12.840894319511248</v>
      </c>
      <c r="K176">
        <f>(Tabella3[[#This Row],[0-IOS]]+Tabella3[[#This Row],[1-IOS]])/2</f>
        <v>15</v>
      </c>
      <c r="L176">
        <f>(Tabella3[[#This Row],[N_IOS]]/$P$23)*100</f>
        <v>1.6320561567709855</v>
      </c>
    </row>
    <row r="177" spans="2:12" x14ac:dyDescent="0.3">
      <c r="B177">
        <v>11</v>
      </c>
      <c r="C177">
        <v>16</v>
      </c>
      <c r="D177">
        <v>1025</v>
      </c>
      <c r="E177">
        <v>413</v>
      </c>
      <c r="F177">
        <v>375</v>
      </c>
      <c r="G177">
        <f>(Tabella3[[#This Row],[2-A]]+Tabella3[[#This Row],[3-A]]+Tabella3[[#This Row],[4-A]])/3</f>
        <v>604.33333333333337</v>
      </c>
      <c r="H177">
        <f>(Tabella3[[#This Row],[ANDROID]]+H176)</f>
        <v>7190.0000000000009</v>
      </c>
      <c r="I177">
        <f>(Tabella3[[#This Row],[IOS]]+I176)</f>
        <v>153</v>
      </c>
      <c r="J177">
        <f>(Tabella3[[#This Row],[N_ANDROID]]/$P$21)*100</f>
        <v>14.019238268555833</v>
      </c>
      <c r="K177">
        <f>(Tabella3[[#This Row],[0-IOS]]+Tabella3[[#This Row],[1-IOS]])/2</f>
        <v>13.5</v>
      </c>
      <c r="L177">
        <f>(Tabella3[[#This Row],[N_IOS]]/$P$23)*100</f>
        <v>1.7899970751681777</v>
      </c>
    </row>
    <row r="178" spans="2:12" x14ac:dyDescent="0.3">
      <c r="B178">
        <v>14</v>
      </c>
      <c r="C178">
        <v>19</v>
      </c>
      <c r="D178">
        <v>846</v>
      </c>
      <c r="E178">
        <v>224</v>
      </c>
      <c r="F178">
        <v>387</v>
      </c>
      <c r="G178">
        <f>(Tabella3[[#This Row],[2-A]]+Tabella3[[#This Row],[3-A]]+Tabella3[[#This Row],[4-A]])/3</f>
        <v>485.66666666666669</v>
      </c>
      <c r="H178">
        <f>(Tabella3[[#This Row],[ANDROID]]+H177)</f>
        <v>7675.6666666666679</v>
      </c>
      <c r="I178">
        <f>(Tabella3[[#This Row],[IOS]]+I177)</f>
        <v>169.5</v>
      </c>
      <c r="J178">
        <f>(Tabella3[[#This Row],[N_ANDROID]]/$P$21)*100</f>
        <v>14.966203041726247</v>
      </c>
      <c r="K178">
        <f>(Tabella3[[#This Row],[0-IOS]]+Tabella3[[#This Row],[1-IOS]])/2</f>
        <v>16.5</v>
      </c>
      <c r="L178">
        <f>(Tabella3[[#This Row],[N_IOS]]/$P$23)*100</f>
        <v>1.9830359754314126</v>
      </c>
    </row>
    <row r="179" spans="2:12" x14ac:dyDescent="0.3">
      <c r="B179">
        <v>17</v>
      </c>
      <c r="C179">
        <v>8</v>
      </c>
      <c r="D179">
        <v>623</v>
      </c>
      <c r="E179">
        <v>167</v>
      </c>
      <c r="F179">
        <v>337</v>
      </c>
      <c r="G179">
        <f>(Tabella3[[#This Row],[2-A]]+Tabella3[[#This Row],[3-A]]+Tabella3[[#This Row],[4-A]])/3</f>
        <v>375.66666666666669</v>
      </c>
      <c r="H179">
        <f>(Tabella3[[#This Row],[ANDROID]]+H178)</f>
        <v>8051.3333333333348</v>
      </c>
      <c r="I179">
        <f>(Tabella3[[#This Row],[IOS]]+I178)</f>
        <v>182</v>
      </c>
      <c r="J179">
        <f>(Tabella3[[#This Row],[N_ANDROID]]/$P$21)*100</f>
        <v>15.698687118159368</v>
      </c>
      <c r="K179">
        <f>(Tabella3[[#This Row],[0-IOS]]+Tabella3[[#This Row],[1-IOS]])/2</f>
        <v>12.5</v>
      </c>
      <c r="L179">
        <f>(Tabella3[[#This Row],[N_IOS]]/$P$23)*100</f>
        <v>2.1292775665399239</v>
      </c>
    </row>
    <row r="180" spans="2:12" x14ac:dyDescent="0.3">
      <c r="B180">
        <v>15</v>
      </c>
      <c r="C180">
        <v>8</v>
      </c>
      <c r="D180">
        <v>605</v>
      </c>
      <c r="E180">
        <v>147</v>
      </c>
      <c r="F180">
        <v>340</v>
      </c>
      <c r="G180">
        <f>(Tabella3[[#This Row],[2-A]]+Tabella3[[#This Row],[3-A]]+Tabella3[[#This Row],[4-A]])/3</f>
        <v>364</v>
      </c>
      <c r="H180">
        <f>(Tabella3[[#This Row],[ANDROID]]+H179)</f>
        <v>8415.3333333333358</v>
      </c>
      <c r="I180">
        <f>(Tabella3[[#This Row],[IOS]]+I179)</f>
        <v>193.5</v>
      </c>
      <c r="J180">
        <f>(Tabella3[[#This Row],[N_ANDROID]]/$P$21)*100</f>
        <v>16.408423241908235</v>
      </c>
      <c r="K180">
        <f>(Tabella3[[#This Row],[0-IOS]]+Tabella3[[#This Row],[1-IOS]])/2</f>
        <v>11.5</v>
      </c>
      <c r="L180">
        <f>(Tabella3[[#This Row],[N_IOS]]/$P$23)*100</f>
        <v>2.2638198303597545</v>
      </c>
    </row>
    <row r="181" spans="2:12" x14ac:dyDescent="0.3">
      <c r="B181">
        <v>18</v>
      </c>
      <c r="C181">
        <v>10</v>
      </c>
      <c r="D181">
        <v>640</v>
      </c>
      <c r="E181">
        <v>168</v>
      </c>
      <c r="F181">
        <v>342</v>
      </c>
      <c r="G181">
        <f>(Tabella3[[#This Row],[2-A]]+Tabella3[[#This Row],[3-A]]+Tabella3[[#This Row],[4-A]])/3</f>
        <v>383.33333333333331</v>
      </c>
      <c r="H181">
        <f>(Tabella3[[#This Row],[ANDROID]]+H180)</f>
        <v>8798.6666666666697</v>
      </c>
      <c r="I181">
        <f>(Tabella3[[#This Row],[IOS]]+I180)</f>
        <v>207.5</v>
      </c>
      <c r="J181">
        <f>(Tabella3[[#This Row],[N_ANDROID]]/$P$21)*100</f>
        <v>17.155855972962438</v>
      </c>
      <c r="K181">
        <f>(Tabella3[[#This Row],[0-IOS]]+Tabella3[[#This Row],[1-IOS]])/2</f>
        <v>14</v>
      </c>
      <c r="L181">
        <f>(Tabella3[[#This Row],[N_IOS]]/$P$23)*100</f>
        <v>2.4276104124012869</v>
      </c>
    </row>
    <row r="182" spans="2:12" x14ac:dyDescent="0.3">
      <c r="B182">
        <v>32</v>
      </c>
      <c r="C182">
        <v>11</v>
      </c>
      <c r="D182">
        <v>376</v>
      </c>
      <c r="E182">
        <v>134</v>
      </c>
      <c r="F182">
        <v>207</v>
      </c>
      <c r="G182">
        <f>(Tabella3[[#This Row],[2-A]]+Tabella3[[#This Row],[3-A]]+Tabella3[[#This Row],[4-A]])/3</f>
        <v>239</v>
      </c>
      <c r="H182">
        <f>(Tabella3[[#This Row],[ANDROID]]+H181)</f>
        <v>9037.6666666666697</v>
      </c>
      <c r="I182">
        <f>(Tabella3[[#This Row],[IOS]]+I181)</f>
        <v>229</v>
      </c>
      <c r="J182">
        <f>(Tabella3[[#This Row],[N_ANDROID]]/$P$21)*100</f>
        <v>17.621864032237106</v>
      </c>
      <c r="K182">
        <f>(Tabella3[[#This Row],[0-IOS]]+Tabella3[[#This Row],[1-IOS]])/2</f>
        <v>21.5</v>
      </c>
      <c r="L182">
        <f>(Tabella3[[#This Row],[N_IOS]]/$P$23)*100</f>
        <v>2.6791459491079266</v>
      </c>
    </row>
    <row r="183" spans="2:12" x14ac:dyDescent="0.3">
      <c r="B183">
        <v>22</v>
      </c>
      <c r="C183">
        <v>7</v>
      </c>
      <c r="D183">
        <v>312</v>
      </c>
      <c r="E183">
        <v>77</v>
      </c>
      <c r="F183">
        <v>186</v>
      </c>
      <c r="G183">
        <f>(Tabella3[[#This Row],[2-A]]+Tabella3[[#This Row],[3-A]]+Tabella3[[#This Row],[4-A]])/3</f>
        <v>191.66666666666666</v>
      </c>
      <c r="H183">
        <f>(Tabella3[[#This Row],[ANDROID]]+H182)</f>
        <v>9229.3333333333358</v>
      </c>
      <c r="I183">
        <f>(Tabella3[[#This Row],[IOS]]+I182)</f>
        <v>243.5</v>
      </c>
      <c r="J183">
        <f>(Tabella3[[#This Row],[N_ANDROID]]/$P$21)*100</f>
        <v>17.995580397764208</v>
      </c>
      <c r="K183">
        <f>(Tabella3[[#This Row],[0-IOS]]+Tabella3[[#This Row],[1-IOS]])/2</f>
        <v>14.5</v>
      </c>
      <c r="L183">
        <f>(Tabella3[[#This Row],[N_IOS]]/$P$23)*100</f>
        <v>2.8487861947937994</v>
      </c>
    </row>
    <row r="184" spans="2:12" x14ac:dyDescent="0.3">
      <c r="B184">
        <v>31</v>
      </c>
      <c r="C184">
        <v>17</v>
      </c>
      <c r="D184">
        <v>511</v>
      </c>
      <c r="E184">
        <v>96</v>
      </c>
      <c r="F184">
        <v>216</v>
      </c>
      <c r="G184">
        <f>(Tabella3[[#This Row],[2-A]]+Tabella3[[#This Row],[3-A]]+Tabella3[[#This Row],[4-A]])/3</f>
        <v>274.33333333333331</v>
      </c>
      <c r="H184">
        <f>(Tabella3[[#This Row],[ANDROID]]+H183)</f>
        <v>9503.6666666666697</v>
      </c>
      <c r="I184">
        <f>(Tabella3[[#This Row],[IOS]]+I183)</f>
        <v>267.5</v>
      </c>
      <c r="J184">
        <f>(Tabella3[[#This Row],[N_ANDROID]]/$P$21)*100</f>
        <v>18.530482256596915</v>
      </c>
      <c r="K184">
        <f>(Tabella3[[#This Row],[0-IOS]]+Tabella3[[#This Row],[1-IOS]])/2</f>
        <v>24</v>
      </c>
      <c r="L184">
        <f>(Tabella3[[#This Row],[N_IOS]]/$P$23)*100</f>
        <v>3.1295700497221413</v>
      </c>
    </row>
    <row r="185" spans="2:12" x14ac:dyDescent="0.3">
      <c r="B185">
        <v>24</v>
      </c>
      <c r="C185">
        <v>20</v>
      </c>
      <c r="D185">
        <v>458</v>
      </c>
      <c r="E185">
        <v>96</v>
      </c>
      <c r="F185">
        <v>219</v>
      </c>
      <c r="G185">
        <f>(Tabella3[[#This Row],[2-A]]+Tabella3[[#This Row],[3-A]]+Tabella3[[#This Row],[4-A]])/3</f>
        <v>257.66666666666669</v>
      </c>
      <c r="H185">
        <f>(Tabella3[[#This Row],[ANDROID]]+H184)</f>
        <v>9761.3333333333358</v>
      </c>
      <c r="I185">
        <f>(Tabella3[[#This Row],[IOS]]+I184)</f>
        <v>289.5</v>
      </c>
      <c r="J185">
        <f>(Tabella3[[#This Row],[N_ANDROID]]/$P$21)*100</f>
        <v>19.03288704016639</v>
      </c>
      <c r="K185">
        <f>(Tabella3[[#This Row],[0-IOS]]+Tabella3[[#This Row],[1-IOS]])/2</f>
        <v>22</v>
      </c>
      <c r="L185">
        <f>(Tabella3[[#This Row],[N_IOS]]/$P$23)*100</f>
        <v>3.3869552500731213</v>
      </c>
    </row>
    <row r="186" spans="2:12" x14ac:dyDescent="0.3">
      <c r="B186">
        <v>23</v>
      </c>
      <c r="C186">
        <v>18</v>
      </c>
      <c r="D186">
        <v>269</v>
      </c>
      <c r="E186">
        <v>157</v>
      </c>
      <c r="F186">
        <v>155</v>
      </c>
      <c r="G186">
        <f>(Tabella3[[#This Row],[2-A]]+Tabella3[[#This Row],[3-A]]+Tabella3[[#This Row],[4-A]])/3</f>
        <v>193.66666666666666</v>
      </c>
      <c r="H186">
        <f>(Tabella3[[#This Row],[ANDROID]]+H185)</f>
        <v>9955.0000000000018</v>
      </c>
      <c r="I186">
        <f>(Tabella3[[#This Row],[IOS]]+I185)</f>
        <v>310</v>
      </c>
      <c r="J186">
        <f>(Tabella3[[#This Row],[N_ANDROID]]/$P$21)*100</f>
        <v>19.41050305472508</v>
      </c>
      <c r="K186">
        <f>(Tabella3[[#This Row],[0-IOS]]+Tabella3[[#This Row],[1-IOS]])/2</f>
        <v>20.5</v>
      </c>
      <c r="L186">
        <f>(Tabella3[[#This Row],[N_IOS]]/$P$23)*100</f>
        <v>3.6267914594910793</v>
      </c>
    </row>
    <row r="187" spans="2:12" x14ac:dyDescent="0.3">
      <c r="B187">
        <v>24</v>
      </c>
      <c r="C187">
        <v>15</v>
      </c>
      <c r="D187">
        <v>268</v>
      </c>
      <c r="E187">
        <v>156</v>
      </c>
      <c r="F187">
        <v>94</v>
      </c>
      <c r="G187">
        <f>(Tabella3[[#This Row],[2-A]]+Tabella3[[#This Row],[3-A]]+Tabella3[[#This Row],[4-A]])/3</f>
        <v>172.66666666666666</v>
      </c>
      <c r="H187">
        <f>(Tabella3[[#This Row],[ANDROID]]+H186)</f>
        <v>10127.666666666668</v>
      </c>
      <c r="I187">
        <f>(Tabella3[[#This Row],[IOS]]+I186)</f>
        <v>329.5</v>
      </c>
      <c r="J187">
        <f>(Tabella3[[#This Row],[N_ANDROID]]/$P$21)*100</f>
        <v>19.747172754452102</v>
      </c>
      <c r="K187">
        <f>(Tabella3[[#This Row],[0-IOS]]+Tabella3[[#This Row],[1-IOS]])/2</f>
        <v>19.5</v>
      </c>
      <c r="L187">
        <f>(Tabella3[[#This Row],[N_IOS]]/$P$23)*100</f>
        <v>3.854928341620357</v>
      </c>
    </row>
    <row r="188" spans="2:12" x14ac:dyDescent="0.3">
      <c r="B188">
        <v>14</v>
      </c>
      <c r="C188">
        <v>17</v>
      </c>
      <c r="D188">
        <v>280</v>
      </c>
      <c r="E188">
        <v>162</v>
      </c>
      <c r="F188">
        <v>84</v>
      </c>
      <c r="G188">
        <f>(Tabella3[[#This Row],[2-A]]+Tabella3[[#This Row],[3-A]]+Tabella3[[#This Row],[4-A]])/3</f>
        <v>175.33333333333334</v>
      </c>
      <c r="H188">
        <f>(Tabella3[[#This Row],[ANDROID]]+H187)</f>
        <v>10303.000000000002</v>
      </c>
      <c r="I188">
        <f>(Tabella3[[#This Row],[IOS]]+I187)</f>
        <v>345</v>
      </c>
      <c r="J188">
        <f>(Tabella3[[#This Row],[N_ANDROID]]/$P$21)*100</f>
        <v>20.089041986221247</v>
      </c>
      <c r="K188">
        <f>(Tabella3[[#This Row],[0-IOS]]+Tabella3[[#This Row],[1-IOS]])/2</f>
        <v>15.5</v>
      </c>
      <c r="L188">
        <f>(Tabella3[[#This Row],[N_IOS]]/$P$23)*100</f>
        <v>4.0362679145949105</v>
      </c>
    </row>
    <row r="189" spans="2:12" x14ac:dyDescent="0.3">
      <c r="B189">
        <v>18</v>
      </c>
      <c r="C189">
        <v>17</v>
      </c>
      <c r="D189">
        <v>280</v>
      </c>
      <c r="E189">
        <v>191</v>
      </c>
      <c r="F189">
        <v>119</v>
      </c>
      <c r="G189">
        <f>(Tabella3[[#This Row],[2-A]]+Tabella3[[#This Row],[3-A]]+Tabella3[[#This Row],[4-A]])/3</f>
        <v>196.66666666666666</v>
      </c>
      <c r="H189">
        <f>(Tabella3[[#This Row],[ANDROID]]+H188)</f>
        <v>10499.666666666668</v>
      </c>
      <c r="I189">
        <f>(Tabella3[[#This Row],[IOS]]+I188)</f>
        <v>362.5</v>
      </c>
      <c r="J189">
        <f>(Tabella3[[#This Row],[N_ANDROID]]/$P$21)*100</f>
        <v>20.472507474327315</v>
      </c>
      <c r="K189">
        <f>(Tabella3[[#This Row],[0-IOS]]+Tabella3[[#This Row],[1-IOS]])/2</f>
        <v>17.5</v>
      </c>
      <c r="L189">
        <f>(Tabella3[[#This Row],[N_IOS]]/$P$23)*100</f>
        <v>4.2410061421468273</v>
      </c>
    </row>
    <row r="190" spans="2:12" x14ac:dyDescent="0.3">
      <c r="B190">
        <v>14</v>
      </c>
      <c r="C190">
        <v>19</v>
      </c>
      <c r="D190">
        <v>294</v>
      </c>
      <c r="E190">
        <v>232</v>
      </c>
      <c r="F190">
        <v>175</v>
      </c>
      <c r="G190">
        <f>(Tabella3[[#This Row],[2-A]]+Tabella3[[#This Row],[3-A]]+Tabella3[[#This Row],[4-A]])/3</f>
        <v>233.66666666666666</v>
      </c>
      <c r="H190">
        <f>(Tabella3[[#This Row],[ANDROID]]+H189)</f>
        <v>10733.333333333334</v>
      </c>
      <c r="I190">
        <f>(Tabella3[[#This Row],[IOS]]+I189)</f>
        <v>379</v>
      </c>
      <c r="J190">
        <f>(Tabella3[[#This Row],[N_ANDROID]]/$P$21)*100</f>
        <v>20.928116469517747</v>
      </c>
      <c r="K190">
        <f>(Tabella3[[#This Row],[0-IOS]]+Tabella3[[#This Row],[1-IOS]])/2</f>
        <v>16.5</v>
      </c>
      <c r="L190">
        <f>(Tabella3[[#This Row],[N_IOS]]/$P$23)*100</f>
        <v>4.4340450424100615</v>
      </c>
    </row>
    <row r="191" spans="2:12" x14ac:dyDescent="0.3">
      <c r="B191">
        <v>14</v>
      </c>
      <c r="C191">
        <v>13</v>
      </c>
      <c r="D191">
        <v>246</v>
      </c>
      <c r="E191">
        <v>177</v>
      </c>
      <c r="F191">
        <v>104</v>
      </c>
      <c r="G191">
        <f>(Tabella3[[#This Row],[2-A]]+Tabella3[[#This Row],[3-A]]+Tabella3[[#This Row],[4-A]])/3</f>
        <v>175.66666666666666</v>
      </c>
      <c r="H191">
        <f>(Tabella3[[#This Row],[ANDROID]]+H190)</f>
        <v>10909</v>
      </c>
      <c r="I191">
        <f>(Tabella3[[#This Row],[IOS]]+I190)</f>
        <v>392.5</v>
      </c>
      <c r="J191">
        <f>(Tabella3[[#This Row],[N_ANDROID]]/$P$21)*100</f>
        <v>21.270635642792151</v>
      </c>
      <c r="K191">
        <f>(Tabella3[[#This Row],[0-IOS]]+Tabella3[[#This Row],[1-IOS]])/2</f>
        <v>13.5</v>
      </c>
      <c r="L191">
        <f>(Tabella3[[#This Row],[N_IOS]]/$P$23)*100</f>
        <v>4.5919859608072535</v>
      </c>
    </row>
    <row r="192" spans="2:12" x14ac:dyDescent="0.3">
      <c r="B192">
        <v>15</v>
      </c>
      <c r="C192">
        <v>12</v>
      </c>
      <c r="D192">
        <v>205</v>
      </c>
      <c r="E192">
        <v>113</v>
      </c>
      <c r="F192">
        <v>86</v>
      </c>
      <c r="G192">
        <f>(Tabella3[[#This Row],[2-A]]+Tabella3[[#This Row],[3-A]]+Tabella3[[#This Row],[4-A]])/3</f>
        <v>134.66666666666666</v>
      </c>
      <c r="H192">
        <f>(Tabella3[[#This Row],[ANDROID]]+H191)</f>
        <v>11043.666666666666</v>
      </c>
      <c r="I192">
        <f>(Tabella3[[#This Row],[IOS]]+I191)</f>
        <v>406</v>
      </c>
      <c r="J192">
        <f>(Tabella3[[#This Row],[N_ANDROID]]/$P$21)*100</f>
        <v>21.533212010919016</v>
      </c>
      <c r="K192">
        <f>(Tabella3[[#This Row],[0-IOS]]+Tabella3[[#This Row],[1-IOS]])/2</f>
        <v>13.5</v>
      </c>
      <c r="L192">
        <f>(Tabella3[[#This Row],[N_IOS]]/$P$23)*100</f>
        <v>4.7499268792044456</v>
      </c>
    </row>
    <row r="193" spans="2:12" x14ac:dyDescent="0.3">
      <c r="B193">
        <v>13</v>
      </c>
      <c r="C193">
        <v>13</v>
      </c>
      <c r="D193">
        <v>220</v>
      </c>
      <c r="E193">
        <v>97</v>
      </c>
      <c r="F193">
        <v>74</v>
      </c>
      <c r="G193">
        <f>(Tabella3[[#This Row],[2-A]]+Tabella3[[#This Row],[3-A]]+Tabella3[[#This Row],[4-A]])/3</f>
        <v>130.33333333333334</v>
      </c>
      <c r="H193">
        <f>(Tabella3[[#This Row],[ANDROID]]+H192)</f>
        <v>11174</v>
      </c>
      <c r="I193">
        <f>(Tabella3[[#This Row],[IOS]]+I192)</f>
        <v>419</v>
      </c>
      <c r="J193">
        <f>(Tabella3[[#This Row],[N_ANDROID]]/$P$21)*100</f>
        <v>21.787339139477449</v>
      </c>
      <c r="K193">
        <f>(Tabella3[[#This Row],[0-IOS]]+Tabella3[[#This Row],[1-IOS]])/2</f>
        <v>13</v>
      </c>
      <c r="L193">
        <f>(Tabella3[[#This Row],[N_IOS]]/$P$23)*100</f>
        <v>4.9020181339572977</v>
      </c>
    </row>
    <row r="194" spans="2:12" x14ac:dyDescent="0.3">
      <c r="B194">
        <v>16</v>
      </c>
      <c r="C194">
        <v>10</v>
      </c>
      <c r="D194">
        <v>246</v>
      </c>
      <c r="E194">
        <v>107</v>
      </c>
      <c r="F194">
        <v>96</v>
      </c>
      <c r="G194">
        <f>(Tabella3[[#This Row],[2-A]]+Tabella3[[#This Row],[3-A]]+Tabella3[[#This Row],[4-A]])/3</f>
        <v>149.66666666666666</v>
      </c>
      <c r="H194">
        <f>(Tabella3[[#This Row],[ANDROID]]+H193)</f>
        <v>11323.666666666666</v>
      </c>
      <c r="I194">
        <f>(Tabella3[[#This Row],[IOS]]+I193)</f>
        <v>432</v>
      </c>
      <c r="J194">
        <f>(Tabella3[[#This Row],[N_ANDROID]]/$P$21)*100</f>
        <v>22.079162875341218</v>
      </c>
      <c r="K194">
        <f>(Tabella3[[#This Row],[0-IOS]]+Tabella3[[#This Row],[1-IOS]])/2</f>
        <v>13</v>
      </c>
      <c r="L194">
        <f>(Tabella3[[#This Row],[N_IOS]]/$P$23)*100</f>
        <v>5.0541093887101489</v>
      </c>
    </row>
    <row r="195" spans="2:12" x14ac:dyDescent="0.3">
      <c r="B195">
        <v>9</v>
      </c>
      <c r="C195">
        <v>4</v>
      </c>
      <c r="D195">
        <v>242</v>
      </c>
      <c r="E195">
        <v>162</v>
      </c>
      <c r="F195">
        <v>91</v>
      </c>
      <c r="G195">
        <f>(Tabella3[[#This Row],[2-A]]+Tabella3[[#This Row],[3-A]]+Tabella3[[#This Row],[4-A]])/3</f>
        <v>165</v>
      </c>
      <c r="H195">
        <f>(Tabella3[[#This Row],[ANDROID]]+H194)</f>
        <v>11488.666666666666</v>
      </c>
      <c r="I195">
        <f>(Tabella3[[#This Row],[IOS]]+I194)</f>
        <v>438.5</v>
      </c>
      <c r="J195">
        <f>(Tabella3[[#This Row],[N_ANDROID]]/$P$21)*100</f>
        <v>22.400883920447161</v>
      </c>
      <c r="K195">
        <f>(Tabella3[[#This Row],[0-IOS]]+Tabella3[[#This Row],[1-IOS]])/2</f>
        <v>6.5</v>
      </c>
      <c r="L195">
        <f>(Tabella3[[#This Row],[N_IOS]]/$P$23)*100</f>
        <v>5.130155016086575</v>
      </c>
    </row>
    <row r="196" spans="2:12" x14ac:dyDescent="0.3">
      <c r="B196">
        <v>4</v>
      </c>
      <c r="C196">
        <v>11</v>
      </c>
      <c r="D196">
        <v>191</v>
      </c>
      <c r="E196">
        <v>177</v>
      </c>
      <c r="F196">
        <v>111</v>
      </c>
      <c r="G196">
        <f>(Tabella3[[#This Row],[2-A]]+Tabella3[[#This Row],[3-A]]+Tabella3[[#This Row],[4-A]])/3</f>
        <v>159.66666666666666</v>
      </c>
      <c r="H196">
        <f>(Tabella3[[#This Row],[ANDROID]]+H195)</f>
        <v>11648.333333333332</v>
      </c>
      <c r="I196">
        <f>(Tabella3[[#This Row],[IOS]]+I195)</f>
        <v>446</v>
      </c>
      <c r="J196">
        <f>(Tabella3[[#This Row],[N_ANDROID]]/$P$21)*100</f>
        <v>22.712205901468867</v>
      </c>
      <c r="K196">
        <f>(Tabella3[[#This Row],[0-IOS]]+Tabella3[[#This Row],[1-IOS]])/2</f>
        <v>7.5</v>
      </c>
      <c r="L196">
        <f>(Tabella3[[#This Row],[N_IOS]]/$P$23)*100</f>
        <v>5.2178999707516818</v>
      </c>
    </row>
    <row r="197" spans="2:12" x14ac:dyDescent="0.3">
      <c r="B197">
        <v>9</v>
      </c>
      <c r="C197">
        <v>19</v>
      </c>
      <c r="D197">
        <v>183</v>
      </c>
      <c r="E197">
        <v>169</v>
      </c>
      <c r="F197">
        <v>80</v>
      </c>
      <c r="G197">
        <f>(Tabella3[[#This Row],[2-A]]+Tabella3[[#This Row],[3-A]]+Tabella3[[#This Row],[4-A]])/3</f>
        <v>144</v>
      </c>
      <c r="H197">
        <f>(Tabella3[[#This Row],[ANDROID]]+H196)</f>
        <v>11792.333333333332</v>
      </c>
      <c r="I197">
        <f>(Tabella3[[#This Row],[IOS]]+I196)</f>
        <v>460</v>
      </c>
      <c r="J197">
        <f>(Tabella3[[#This Row],[N_ANDROID]]/$P$21)*100</f>
        <v>22.992980631743144</v>
      </c>
      <c r="K197">
        <f>(Tabella3[[#This Row],[0-IOS]]+Tabella3[[#This Row],[1-IOS]])/2</f>
        <v>14</v>
      </c>
      <c r="L197">
        <f>(Tabella3[[#This Row],[N_IOS]]/$P$23)*100</f>
        <v>5.3816905527932137</v>
      </c>
    </row>
    <row r="198" spans="2:12" x14ac:dyDescent="0.3">
      <c r="B198">
        <v>5</v>
      </c>
      <c r="C198">
        <v>15</v>
      </c>
      <c r="D198">
        <v>165</v>
      </c>
      <c r="E198">
        <v>170</v>
      </c>
      <c r="F198">
        <v>68</v>
      </c>
      <c r="G198">
        <f>(Tabella3[[#This Row],[2-A]]+Tabella3[[#This Row],[3-A]]+Tabella3[[#This Row],[4-A]])/3</f>
        <v>134.33333333333334</v>
      </c>
      <c r="H198">
        <f>(Tabella3[[#This Row],[ANDROID]]+H197)</f>
        <v>11926.666666666666</v>
      </c>
      <c r="I198">
        <f>(Tabella3[[#This Row],[IOS]]+I197)</f>
        <v>470</v>
      </c>
      <c r="J198">
        <f>(Tabella3[[#This Row],[N_ANDROID]]/$P$21)*100</f>
        <v>23.254907058364747</v>
      </c>
      <c r="K198">
        <f>(Tabella3[[#This Row],[0-IOS]]+Tabella3[[#This Row],[1-IOS]])/2</f>
        <v>10</v>
      </c>
      <c r="L198">
        <f>(Tabella3[[#This Row],[N_IOS]]/$P$23)*100</f>
        <v>5.4986838256800237</v>
      </c>
    </row>
    <row r="199" spans="2:12" x14ac:dyDescent="0.3">
      <c r="B199">
        <v>9</v>
      </c>
      <c r="C199">
        <v>23</v>
      </c>
      <c r="D199">
        <v>129</v>
      </c>
      <c r="E199">
        <v>169</v>
      </c>
      <c r="F199">
        <v>58</v>
      </c>
      <c r="G199">
        <f>(Tabella3[[#This Row],[2-A]]+Tabella3[[#This Row],[3-A]]+Tabella3[[#This Row],[4-A]])/3</f>
        <v>118.66666666666667</v>
      </c>
      <c r="H199">
        <f>(Tabella3[[#This Row],[ANDROID]]+H198)</f>
        <v>12045.333333333332</v>
      </c>
      <c r="I199">
        <f>(Tabella3[[#This Row],[IOS]]+I198)</f>
        <v>486</v>
      </c>
      <c r="J199">
        <f>(Tabella3[[#This Row],[N_ANDROID]]/$P$21)*100</f>
        <v>23.486286234238918</v>
      </c>
      <c r="K199">
        <f>(Tabella3[[#This Row],[0-IOS]]+Tabella3[[#This Row],[1-IOS]])/2</f>
        <v>16</v>
      </c>
      <c r="L199">
        <f>(Tabella3[[#This Row],[N_IOS]]/$P$23)*100</f>
        <v>5.685873062298918</v>
      </c>
    </row>
    <row r="200" spans="2:12" x14ac:dyDescent="0.3">
      <c r="B200">
        <v>5</v>
      </c>
      <c r="C200">
        <v>18</v>
      </c>
      <c r="D200">
        <v>120</v>
      </c>
      <c r="E200">
        <v>145</v>
      </c>
      <c r="F200">
        <v>60</v>
      </c>
      <c r="G200">
        <f>(Tabella3[[#This Row],[2-A]]+Tabella3[[#This Row],[3-A]]+Tabella3[[#This Row],[4-A]])/3</f>
        <v>108.33333333333333</v>
      </c>
      <c r="H200">
        <f>(Tabella3[[#This Row],[ANDROID]]+H199)</f>
        <v>12153.666666666666</v>
      </c>
      <c r="I200">
        <f>(Tabella3[[#This Row],[IOS]]+I199)</f>
        <v>497.5</v>
      </c>
      <c r="J200">
        <f>(Tabella3[[#This Row],[N_ANDROID]]/$P$21)*100</f>
        <v>23.697517223449889</v>
      </c>
      <c r="K200">
        <f>(Tabella3[[#This Row],[0-IOS]]+Tabella3[[#This Row],[1-IOS]])/2</f>
        <v>11.5</v>
      </c>
      <c r="L200">
        <f>(Tabella3[[#This Row],[N_IOS]]/$P$23)*100</f>
        <v>5.8204153261187486</v>
      </c>
    </row>
    <row r="201" spans="2:12" x14ac:dyDescent="0.3">
      <c r="B201">
        <v>3</v>
      </c>
      <c r="C201">
        <v>24</v>
      </c>
      <c r="D201">
        <v>135</v>
      </c>
      <c r="E201">
        <v>139</v>
      </c>
      <c r="F201">
        <v>58</v>
      </c>
      <c r="G201">
        <f>(Tabella3[[#This Row],[2-A]]+Tabella3[[#This Row],[3-A]]+Tabella3[[#This Row],[4-A]])/3</f>
        <v>110.66666666666667</v>
      </c>
      <c r="H201">
        <f>(Tabella3[[#This Row],[ANDROID]]+H200)</f>
        <v>12264.333333333332</v>
      </c>
      <c r="I201">
        <f>(Tabella3[[#This Row],[IOS]]+I200)</f>
        <v>511</v>
      </c>
      <c r="J201">
        <f>(Tabella3[[#This Row],[N_ANDROID]]/$P$21)*100</f>
        <v>23.913297803197711</v>
      </c>
      <c r="K201">
        <f>(Tabella3[[#This Row],[0-IOS]]+Tabella3[[#This Row],[1-IOS]])/2</f>
        <v>13.5</v>
      </c>
      <c r="L201">
        <f>(Tabella3[[#This Row],[N_IOS]]/$P$23)*100</f>
        <v>5.9783562445159397</v>
      </c>
    </row>
    <row r="202" spans="2:12" x14ac:dyDescent="0.3">
      <c r="B202">
        <v>4</v>
      </c>
      <c r="C202">
        <v>22</v>
      </c>
      <c r="D202">
        <v>105</v>
      </c>
      <c r="E202">
        <v>102</v>
      </c>
      <c r="F202">
        <v>45</v>
      </c>
      <c r="G202">
        <f>(Tabella3[[#This Row],[2-A]]+Tabella3[[#This Row],[3-A]]+Tabella3[[#This Row],[4-A]])/3</f>
        <v>84</v>
      </c>
      <c r="H202">
        <f>(Tabella3[[#This Row],[ANDROID]]+H201)</f>
        <v>12348.333333333332</v>
      </c>
      <c r="I202">
        <f>(Tabella3[[#This Row],[IOS]]+I201)</f>
        <v>524</v>
      </c>
      <c r="J202">
        <f>(Tabella3[[#This Row],[N_ANDROID]]/$P$21)*100</f>
        <v>24.07708306252437</v>
      </c>
      <c r="K202">
        <f>(Tabella3[[#This Row],[0-IOS]]+Tabella3[[#This Row],[1-IOS]])/2</f>
        <v>13</v>
      </c>
      <c r="L202">
        <f>(Tabella3[[#This Row],[N_IOS]]/$P$23)*100</f>
        <v>6.1304474992687918</v>
      </c>
    </row>
    <row r="203" spans="2:12" x14ac:dyDescent="0.3">
      <c r="B203">
        <v>5</v>
      </c>
      <c r="C203">
        <v>21</v>
      </c>
      <c r="D203">
        <v>95</v>
      </c>
      <c r="E203">
        <v>65</v>
      </c>
      <c r="F203">
        <v>34</v>
      </c>
      <c r="G203">
        <f>(Tabella3[[#This Row],[2-A]]+Tabella3[[#This Row],[3-A]]+Tabella3[[#This Row],[4-A]])/3</f>
        <v>64.666666666666671</v>
      </c>
      <c r="H203">
        <f>(Tabella3[[#This Row],[ANDROID]]+H202)</f>
        <v>12412.999999999998</v>
      </c>
      <c r="I203">
        <f>(Tabella3[[#This Row],[IOS]]+I202)</f>
        <v>537</v>
      </c>
      <c r="J203">
        <f>(Tabella3[[#This Row],[N_ANDROID]]/$P$21)*100</f>
        <v>24.203171714545686</v>
      </c>
      <c r="K203">
        <f>(Tabella3[[#This Row],[0-IOS]]+Tabella3[[#This Row],[1-IOS]])/2</f>
        <v>13</v>
      </c>
      <c r="L203">
        <f>(Tabella3[[#This Row],[N_IOS]]/$P$23)*100</f>
        <v>6.282538754021644</v>
      </c>
    </row>
    <row r="204" spans="2:12" x14ac:dyDescent="0.3">
      <c r="B204">
        <v>4</v>
      </c>
      <c r="C204">
        <v>15</v>
      </c>
      <c r="D204">
        <v>69</v>
      </c>
      <c r="E204">
        <v>59</v>
      </c>
      <c r="F204">
        <v>54</v>
      </c>
      <c r="G204">
        <f>(Tabella3[[#This Row],[2-A]]+Tabella3[[#This Row],[3-A]]+Tabella3[[#This Row],[4-A]])/3</f>
        <v>60.666666666666664</v>
      </c>
      <c r="H204">
        <f>(Tabella3[[#This Row],[ANDROID]]+H203)</f>
        <v>12473.666666666664</v>
      </c>
      <c r="I204">
        <f>(Tabella3[[#This Row],[IOS]]+I203)</f>
        <v>546.5</v>
      </c>
      <c r="J204">
        <f>(Tabella3[[#This Row],[N_ANDROID]]/$P$21)*100</f>
        <v>24.321461068503829</v>
      </c>
      <c r="K204">
        <f>(Tabella3[[#This Row],[0-IOS]]+Tabella3[[#This Row],[1-IOS]])/2</f>
        <v>9.5</v>
      </c>
      <c r="L204">
        <f>(Tabella3[[#This Row],[N_IOS]]/$P$23)*100</f>
        <v>6.3936823632641122</v>
      </c>
    </row>
    <row r="205" spans="2:12" x14ac:dyDescent="0.3">
      <c r="B205">
        <v>7</v>
      </c>
      <c r="C205">
        <v>12</v>
      </c>
      <c r="D205">
        <v>57</v>
      </c>
      <c r="E205">
        <v>33</v>
      </c>
      <c r="F205">
        <v>104</v>
      </c>
      <c r="G205">
        <f>(Tabella3[[#This Row],[2-A]]+Tabella3[[#This Row],[3-A]]+Tabella3[[#This Row],[4-A]])/3</f>
        <v>64.666666666666671</v>
      </c>
      <c r="H205">
        <f>(Tabella3[[#This Row],[ANDROID]]+H204)</f>
        <v>12538.33333333333</v>
      </c>
      <c r="I205">
        <f>(Tabella3[[#This Row],[IOS]]+I204)</f>
        <v>556</v>
      </c>
      <c r="J205">
        <f>(Tabella3[[#This Row],[N_ANDROID]]/$P$21)*100</f>
        <v>24.447549720525146</v>
      </c>
      <c r="K205">
        <f>(Tabella3[[#This Row],[0-IOS]]+Tabella3[[#This Row],[1-IOS]])/2</f>
        <v>9.5</v>
      </c>
      <c r="L205">
        <f>(Tabella3[[#This Row],[N_IOS]]/$P$23)*100</f>
        <v>6.5048259725065813</v>
      </c>
    </row>
    <row r="206" spans="2:12" x14ac:dyDescent="0.3">
      <c r="B206">
        <v>3</v>
      </c>
      <c r="C206">
        <v>10</v>
      </c>
      <c r="D206">
        <v>45</v>
      </c>
      <c r="E206">
        <v>26</v>
      </c>
      <c r="F206">
        <v>122</v>
      </c>
      <c r="G206">
        <f>(Tabella3[[#This Row],[2-A]]+Tabella3[[#This Row],[3-A]]+Tabella3[[#This Row],[4-A]])/3</f>
        <v>64.333333333333329</v>
      </c>
      <c r="H206">
        <f>(Tabella3[[#This Row],[ANDROID]]+H205)</f>
        <v>12602.666666666664</v>
      </c>
      <c r="I206">
        <f>(Tabella3[[#This Row],[IOS]]+I205)</f>
        <v>562.5</v>
      </c>
      <c r="J206">
        <f>(Tabella3[[#This Row],[N_ANDROID]]/$P$21)*100</f>
        <v>24.572988431041203</v>
      </c>
      <c r="K206">
        <f>(Tabella3[[#This Row],[0-IOS]]+Tabella3[[#This Row],[1-IOS]])/2</f>
        <v>6.5</v>
      </c>
      <c r="L206">
        <f>(Tabella3[[#This Row],[N_IOS]]/$P$23)*100</f>
        <v>6.5808715998830065</v>
      </c>
    </row>
    <row r="207" spans="2:12" x14ac:dyDescent="0.3">
      <c r="B207">
        <v>8</v>
      </c>
      <c r="C207">
        <v>10</v>
      </c>
      <c r="D207">
        <v>51</v>
      </c>
      <c r="E207">
        <v>23</v>
      </c>
      <c r="F207">
        <v>91</v>
      </c>
      <c r="G207">
        <f>(Tabella3[[#This Row],[2-A]]+Tabella3[[#This Row],[3-A]]+Tabella3[[#This Row],[4-A]])/3</f>
        <v>55</v>
      </c>
      <c r="H207">
        <f>(Tabella3[[#This Row],[ANDROID]]+H206)</f>
        <v>12657.666666666664</v>
      </c>
      <c r="I207">
        <f>(Tabella3[[#This Row],[IOS]]+I206)</f>
        <v>571.5</v>
      </c>
      <c r="J207">
        <f>(Tabella3[[#This Row],[N_ANDROID]]/$P$21)*100</f>
        <v>24.680228779409848</v>
      </c>
      <c r="K207">
        <f>(Tabella3[[#This Row],[0-IOS]]+Tabella3[[#This Row],[1-IOS]])/2</f>
        <v>9</v>
      </c>
      <c r="L207">
        <f>(Tabella3[[#This Row],[N_IOS]]/$P$23)*100</f>
        <v>6.6861655454811348</v>
      </c>
    </row>
    <row r="208" spans="2:12" x14ac:dyDescent="0.3">
      <c r="B208">
        <v>11</v>
      </c>
      <c r="C208">
        <v>10</v>
      </c>
      <c r="D208">
        <v>60</v>
      </c>
      <c r="E208">
        <v>23</v>
      </c>
      <c r="F208">
        <v>68</v>
      </c>
      <c r="G208">
        <f>(Tabella3[[#This Row],[2-A]]+Tabella3[[#This Row],[3-A]]+Tabella3[[#This Row],[4-A]])/3</f>
        <v>50.333333333333336</v>
      </c>
      <c r="H208">
        <f>(Tabella3[[#This Row],[ANDROID]]+H207)</f>
        <v>12707.999999999998</v>
      </c>
      <c r="I208">
        <f>(Tabella3[[#This Row],[IOS]]+I207)</f>
        <v>582</v>
      </c>
      <c r="J208">
        <f>(Tabella3[[#This Row],[N_ANDROID]]/$P$21)*100</f>
        <v>24.778369946704796</v>
      </c>
      <c r="K208">
        <f>(Tabella3[[#This Row],[0-IOS]]+Tabella3[[#This Row],[1-IOS]])/2</f>
        <v>10.5</v>
      </c>
      <c r="L208">
        <f>(Tabella3[[#This Row],[N_IOS]]/$P$23)*100</f>
        <v>6.8090084820122838</v>
      </c>
    </row>
    <row r="209" spans="2:12" x14ac:dyDescent="0.3">
      <c r="B209">
        <v>11</v>
      </c>
      <c r="C209">
        <v>8</v>
      </c>
      <c r="D209">
        <v>56</v>
      </c>
      <c r="E209">
        <v>38</v>
      </c>
      <c r="F209">
        <v>70</v>
      </c>
      <c r="G209">
        <f>(Tabella3[[#This Row],[2-A]]+Tabella3[[#This Row],[3-A]]+Tabella3[[#This Row],[4-A]])/3</f>
        <v>54.666666666666664</v>
      </c>
      <c r="H209">
        <f>(Tabella3[[#This Row],[ANDROID]]+H208)</f>
        <v>12762.666666666664</v>
      </c>
      <c r="I209">
        <f>(Tabella3[[#This Row],[IOS]]+I208)</f>
        <v>591.5</v>
      </c>
      <c r="J209">
        <f>(Tabella3[[#This Row],[N_ANDROID]]/$P$21)*100</f>
        <v>24.884960353568175</v>
      </c>
      <c r="K209">
        <f>(Tabella3[[#This Row],[0-IOS]]+Tabella3[[#This Row],[1-IOS]])/2</f>
        <v>9.5</v>
      </c>
      <c r="L209">
        <f>(Tabella3[[#This Row],[N_IOS]]/$P$23)*100</f>
        <v>6.9201520912547529</v>
      </c>
    </row>
    <row r="210" spans="2:12" x14ac:dyDescent="0.3">
      <c r="B210">
        <v>11</v>
      </c>
      <c r="C210">
        <v>4</v>
      </c>
      <c r="D210">
        <v>33</v>
      </c>
      <c r="E210">
        <v>62</v>
      </c>
      <c r="F210">
        <v>47</v>
      </c>
      <c r="G210">
        <f>(Tabella3[[#This Row],[2-A]]+Tabella3[[#This Row],[3-A]]+Tabella3[[#This Row],[4-A]])/3</f>
        <v>47.333333333333336</v>
      </c>
      <c r="H210">
        <f>(Tabella3[[#This Row],[ANDROID]]+H209)</f>
        <v>12809.999999999998</v>
      </c>
      <c r="I210">
        <f>(Tabella3[[#This Row],[IOS]]+I209)</f>
        <v>599</v>
      </c>
      <c r="J210">
        <f>(Tabella3[[#This Row],[N_ANDROID]]/$P$21)*100</f>
        <v>24.977252047315741</v>
      </c>
      <c r="K210">
        <f>(Tabella3[[#This Row],[0-IOS]]+Tabella3[[#This Row],[1-IOS]])/2</f>
        <v>7.5</v>
      </c>
      <c r="L210">
        <f>(Tabella3[[#This Row],[N_IOS]]/$P$23)*100</f>
        <v>7.0078970459198597</v>
      </c>
    </row>
    <row r="211" spans="2:12" x14ac:dyDescent="0.3">
      <c r="B211">
        <v>11</v>
      </c>
      <c r="C211">
        <v>7</v>
      </c>
      <c r="D211">
        <v>38</v>
      </c>
      <c r="E211">
        <v>66</v>
      </c>
      <c r="F211">
        <v>50</v>
      </c>
      <c r="G211">
        <f>(Tabella3[[#This Row],[2-A]]+Tabella3[[#This Row],[3-A]]+Tabella3[[#This Row],[4-A]])/3</f>
        <v>51.333333333333336</v>
      </c>
      <c r="H211">
        <f>(Tabella3[[#This Row],[ANDROID]]+H210)</f>
        <v>12861.333333333332</v>
      </c>
      <c r="I211">
        <f>(Tabella3[[#This Row],[IOS]]+I210)</f>
        <v>608</v>
      </c>
      <c r="J211">
        <f>(Tabella3[[#This Row],[N_ANDROID]]/$P$21)*100</f>
        <v>25.077343039126475</v>
      </c>
      <c r="K211">
        <f>(Tabella3[[#This Row],[0-IOS]]+Tabella3[[#This Row],[1-IOS]])/2</f>
        <v>9</v>
      </c>
      <c r="L211">
        <f>(Tabella3[[#This Row],[N_IOS]]/$P$23)*100</f>
        <v>7.1131909915179881</v>
      </c>
    </row>
    <row r="212" spans="2:12" x14ac:dyDescent="0.3">
      <c r="B212">
        <v>11</v>
      </c>
      <c r="C212">
        <v>4</v>
      </c>
      <c r="D212">
        <v>22</v>
      </c>
      <c r="E212">
        <v>61</v>
      </c>
      <c r="F212">
        <v>39</v>
      </c>
      <c r="G212">
        <f>(Tabella3[[#This Row],[2-A]]+Tabella3[[#This Row],[3-A]]+Tabella3[[#This Row],[4-A]])/3</f>
        <v>40.666666666666664</v>
      </c>
      <c r="H212">
        <f>(Tabella3[[#This Row],[ANDROID]]+H211)</f>
        <v>12901.999999999998</v>
      </c>
      <c r="I212">
        <f>(Tabella3[[#This Row],[IOS]]+I211)</f>
        <v>615.5</v>
      </c>
      <c r="J212">
        <f>(Tabella3[[#This Row],[N_ANDROID]]/$P$21)*100</f>
        <v>25.156635902768748</v>
      </c>
      <c r="K212">
        <f>(Tabella3[[#This Row],[0-IOS]]+Tabella3[[#This Row],[1-IOS]])/2</f>
        <v>7.5</v>
      </c>
      <c r="L212">
        <f>(Tabella3[[#This Row],[N_IOS]]/$P$23)*100</f>
        <v>7.200935946183094</v>
      </c>
    </row>
    <row r="213" spans="2:12" x14ac:dyDescent="0.3">
      <c r="B213">
        <v>5</v>
      </c>
      <c r="C213">
        <v>2</v>
      </c>
      <c r="D213">
        <v>8</v>
      </c>
      <c r="E213">
        <v>46</v>
      </c>
      <c r="F213">
        <v>33</v>
      </c>
      <c r="G213">
        <f>(Tabella3[[#This Row],[2-A]]+Tabella3[[#This Row],[3-A]]+Tabella3[[#This Row],[4-A]])/3</f>
        <v>29</v>
      </c>
      <c r="H213">
        <f>(Tabella3[[#This Row],[ANDROID]]+H212)</f>
        <v>12930.999999999998</v>
      </c>
      <c r="I213">
        <f>(Tabella3[[#This Row],[IOS]]+I212)</f>
        <v>619</v>
      </c>
      <c r="J213">
        <f>(Tabella3[[#This Row],[N_ANDROID]]/$P$21)*100</f>
        <v>25.213180813726758</v>
      </c>
      <c r="K213">
        <f>(Tabella3[[#This Row],[0-IOS]]+Tabella3[[#This Row],[1-IOS]])/2</f>
        <v>3.5</v>
      </c>
      <c r="L213">
        <f>(Tabella3[[#This Row],[N_IOS]]/$P$23)*100</f>
        <v>7.2418835916934778</v>
      </c>
    </row>
    <row r="214" spans="2:12" x14ac:dyDescent="0.3">
      <c r="B214">
        <v>6</v>
      </c>
      <c r="C214">
        <v>3</v>
      </c>
      <c r="D214">
        <v>19</v>
      </c>
      <c r="E214">
        <v>35</v>
      </c>
      <c r="F214">
        <v>37</v>
      </c>
      <c r="G214">
        <f>(Tabella3[[#This Row],[2-A]]+Tabella3[[#This Row],[3-A]]+Tabella3[[#This Row],[4-A]])/3</f>
        <v>30.333333333333332</v>
      </c>
      <c r="H214">
        <f>(Tabella3[[#This Row],[ANDROID]]+H213)</f>
        <v>12961.333333333332</v>
      </c>
      <c r="I214">
        <f>(Tabella3[[#This Row],[IOS]]+I213)</f>
        <v>623.5</v>
      </c>
      <c r="J214">
        <f>(Tabella3[[#This Row],[N_ANDROID]]/$P$21)*100</f>
        <v>25.272325490705832</v>
      </c>
      <c r="K214">
        <f>(Tabella3[[#This Row],[0-IOS]]+Tabella3[[#This Row],[1-IOS]])/2</f>
        <v>4.5</v>
      </c>
      <c r="L214">
        <f>(Tabella3[[#This Row],[N_IOS]]/$P$23)*100</f>
        <v>7.2945305644925424</v>
      </c>
    </row>
    <row r="215" spans="2:12" x14ac:dyDescent="0.3">
      <c r="B215">
        <v>3</v>
      </c>
      <c r="C215">
        <v>0</v>
      </c>
      <c r="D215">
        <v>14</v>
      </c>
      <c r="E215">
        <v>20</v>
      </c>
      <c r="F215">
        <v>21</v>
      </c>
      <c r="G215">
        <f>(Tabella3[[#This Row],[2-A]]+Tabella3[[#This Row],[3-A]]+Tabella3[[#This Row],[4-A]])/3</f>
        <v>18.333333333333332</v>
      </c>
      <c r="H215">
        <f>(Tabella3[[#This Row],[ANDROID]]+H214)</f>
        <v>12979.666666666666</v>
      </c>
      <c r="I215">
        <f>(Tabella3[[#This Row],[IOS]]+I214)</f>
        <v>625</v>
      </c>
      <c r="J215">
        <f>(Tabella3[[#This Row],[N_ANDROID]]/$P$21)*100</f>
        <v>25.308072273495384</v>
      </c>
      <c r="K215">
        <f>(Tabella3[[#This Row],[0-IOS]]+Tabella3[[#This Row],[1-IOS]])/2</f>
        <v>1.5</v>
      </c>
      <c r="L215">
        <f>(Tabella3[[#This Row],[N_IOS]]/$P$23)*100</f>
        <v>7.3120795554255631</v>
      </c>
    </row>
    <row r="216" spans="2:12" x14ac:dyDescent="0.3">
      <c r="B216">
        <v>5</v>
      </c>
      <c r="C216">
        <v>4</v>
      </c>
      <c r="D216">
        <v>9</v>
      </c>
      <c r="E216">
        <v>27</v>
      </c>
      <c r="F216">
        <v>26</v>
      </c>
      <c r="G216">
        <f>(Tabella3[[#This Row],[2-A]]+Tabella3[[#This Row],[3-A]]+Tabella3[[#This Row],[4-A]])/3</f>
        <v>20.666666666666668</v>
      </c>
      <c r="H216">
        <f>(Tabella3[[#This Row],[ANDROID]]+H215)</f>
        <v>13000.333333333332</v>
      </c>
      <c r="I216">
        <f>(Tabella3[[#This Row],[IOS]]+I215)</f>
        <v>629.5</v>
      </c>
      <c r="J216">
        <f>(Tabella3[[#This Row],[N_ANDROID]]/$P$21)*100</f>
        <v>25.348368646821783</v>
      </c>
      <c r="K216">
        <f>(Tabella3[[#This Row],[0-IOS]]+Tabella3[[#This Row],[1-IOS]])/2</f>
        <v>4.5</v>
      </c>
      <c r="L216">
        <f>(Tabella3[[#This Row],[N_IOS]]/$P$23)*100</f>
        <v>7.3647265282246268</v>
      </c>
    </row>
    <row r="217" spans="2:12" x14ac:dyDescent="0.3">
      <c r="B217">
        <v>3</v>
      </c>
      <c r="C217">
        <v>1</v>
      </c>
      <c r="D217">
        <v>13</v>
      </c>
      <c r="E217">
        <v>30</v>
      </c>
      <c r="F217">
        <v>24</v>
      </c>
      <c r="G217">
        <f>(Tabella3[[#This Row],[2-A]]+Tabella3[[#This Row],[3-A]]+Tabella3[[#This Row],[4-A]])/3</f>
        <v>22.333333333333332</v>
      </c>
      <c r="H217">
        <f>(Tabella3[[#This Row],[ANDROID]]+H216)</f>
        <v>13022.666666666666</v>
      </c>
      <c r="I217">
        <f>(Tabella3[[#This Row],[IOS]]+I216)</f>
        <v>631.5</v>
      </c>
      <c r="J217">
        <f>(Tabella3[[#This Row],[N_ANDROID]]/$P$21)*100</f>
        <v>25.391914727674507</v>
      </c>
      <c r="K217">
        <f>(Tabella3[[#This Row],[0-IOS]]+Tabella3[[#This Row],[1-IOS]])/2</f>
        <v>2</v>
      </c>
      <c r="L217">
        <f>(Tabella3[[#This Row],[N_IOS]]/$P$23)*100</f>
        <v>7.3881251828019883</v>
      </c>
    </row>
    <row r="218" spans="2:12" x14ac:dyDescent="0.3">
      <c r="B218">
        <v>2</v>
      </c>
      <c r="C218">
        <v>1</v>
      </c>
      <c r="D218">
        <v>13</v>
      </c>
      <c r="E218">
        <v>23</v>
      </c>
      <c r="F218">
        <v>33</v>
      </c>
      <c r="G218">
        <f>(Tabella3[[#This Row],[2-A]]+Tabella3[[#This Row],[3-A]]+Tabella3[[#This Row],[4-A]])/3</f>
        <v>23</v>
      </c>
      <c r="H218">
        <f>(Tabella3[[#This Row],[ANDROID]]+H217)</f>
        <v>13045.666666666666</v>
      </c>
      <c r="I218">
        <f>(Tabella3[[#This Row],[IOS]]+I217)</f>
        <v>633</v>
      </c>
      <c r="J218">
        <f>(Tabella3[[#This Row],[N_ANDROID]]/$P$21)*100</f>
        <v>25.436760691537764</v>
      </c>
      <c r="K218">
        <f>(Tabella3[[#This Row],[0-IOS]]+Tabella3[[#This Row],[1-IOS]])/2</f>
        <v>1.5</v>
      </c>
      <c r="L218">
        <f>(Tabella3[[#This Row],[N_IOS]]/$P$23)*100</f>
        <v>7.4056741737350107</v>
      </c>
    </row>
    <row r="219" spans="2:12" x14ac:dyDescent="0.3">
      <c r="B219">
        <v>5</v>
      </c>
      <c r="C219">
        <v>1</v>
      </c>
      <c r="D219">
        <v>13</v>
      </c>
      <c r="E219">
        <v>28</v>
      </c>
      <c r="F219">
        <v>54</v>
      </c>
      <c r="G219">
        <f>(Tabella3[[#This Row],[2-A]]+Tabella3[[#This Row],[3-A]]+Tabella3[[#This Row],[4-A]])/3</f>
        <v>31.666666666666668</v>
      </c>
      <c r="H219">
        <f>(Tabella3[[#This Row],[ANDROID]]+H218)</f>
        <v>13077.333333333332</v>
      </c>
      <c r="I219">
        <f>(Tabella3[[#This Row],[IOS]]+I218)</f>
        <v>636</v>
      </c>
      <c r="J219">
        <f>(Tabella3[[#This Row],[N_ANDROID]]/$P$21)*100</f>
        <v>25.49850513453789</v>
      </c>
      <c r="K219">
        <f>(Tabella3[[#This Row],[0-IOS]]+Tabella3[[#This Row],[1-IOS]])/2</f>
        <v>3</v>
      </c>
      <c r="L219">
        <f>(Tabella3[[#This Row],[N_IOS]]/$P$23)*100</f>
        <v>7.4407721556010529</v>
      </c>
    </row>
    <row r="220" spans="2:12" x14ac:dyDescent="0.3">
      <c r="B220">
        <v>7</v>
      </c>
      <c r="C220">
        <v>2</v>
      </c>
      <c r="D220">
        <v>10</v>
      </c>
      <c r="E220">
        <v>25</v>
      </c>
      <c r="F220">
        <v>43</v>
      </c>
      <c r="G220">
        <f>(Tabella3[[#This Row],[2-A]]+Tabella3[[#This Row],[3-A]]+Tabella3[[#This Row],[4-A]])/3</f>
        <v>26</v>
      </c>
      <c r="H220">
        <f>(Tabella3[[#This Row],[ANDROID]]+H219)</f>
        <v>13103.333333333332</v>
      </c>
      <c r="I220">
        <f>(Tabella3[[#This Row],[IOS]]+I219)</f>
        <v>640.5</v>
      </c>
      <c r="J220">
        <f>(Tabella3[[#This Row],[N_ANDROID]]/$P$21)*100</f>
        <v>25.549200571948521</v>
      </c>
      <c r="K220">
        <f>(Tabella3[[#This Row],[0-IOS]]+Tabella3[[#This Row],[1-IOS]])/2</f>
        <v>4.5</v>
      </c>
      <c r="L220">
        <f>(Tabella3[[#This Row],[N_IOS]]/$P$23)*100</f>
        <v>7.4934191284001166</v>
      </c>
    </row>
    <row r="221" spans="2:12" x14ac:dyDescent="0.3">
      <c r="B221">
        <v>3</v>
      </c>
      <c r="C221">
        <v>0</v>
      </c>
      <c r="D221">
        <v>6</v>
      </c>
      <c r="E221">
        <v>25</v>
      </c>
      <c r="F221">
        <v>25</v>
      </c>
      <c r="G221">
        <f>(Tabella3[[#This Row],[2-A]]+Tabella3[[#This Row],[3-A]]+Tabella3[[#This Row],[4-A]])/3</f>
        <v>18.666666666666668</v>
      </c>
      <c r="H221">
        <f>(Tabella3[[#This Row],[ANDROID]]+H220)</f>
        <v>13121.999999999998</v>
      </c>
      <c r="I221">
        <f>(Tabella3[[#This Row],[IOS]]+I220)</f>
        <v>642</v>
      </c>
      <c r="J221">
        <f>(Tabella3[[#This Row],[N_ANDROID]]/$P$21)*100</f>
        <v>25.585597296243336</v>
      </c>
      <c r="K221">
        <f>(Tabella3[[#This Row],[0-IOS]]+Tabella3[[#This Row],[1-IOS]])/2</f>
        <v>1.5</v>
      </c>
      <c r="L221">
        <f>(Tabella3[[#This Row],[N_IOS]]/$P$23)*100</f>
        <v>7.510968119333139</v>
      </c>
    </row>
    <row r="222" spans="2:12" x14ac:dyDescent="0.3">
      <c r="B222">
        <v>6</v>
      </c>
      <c r="C222">
        <v>4</v>
      </c>
      <c r="D222">
        <v>7</v>
      </c>
      <c r="E222">
        <v>18</v>
      </c>
      <c r="F222">
        <v>27</v>
      </c>
      <c r="G222">
        <f>(Tabella3[[#This Row],[2-A]]+Tabella3[[#This Row],[3-A]]+Tabella3[[#This Row],[4-A]])/3</f>
        <v>17.333333333333332</v>
      </c>
      <c r="H222">
        <f>(Tabella3[[#This Row],[ANDROID]]+H221)</f>
        <v>13139.333333333332</v>
      </c>
      <c r="I222">
        <f>(Tabella3[[#This Row],[IOS]]+I221)</f>
        <v>647</v>
      </c>
      <c r="J222">
        <f>(Tabella3[[#This Row],[N_ANDROID]]/$P$21)*100</f>
        <v>25.61939425451709</v>
      </c>
      <c r="K222">
        <f>(Tabella3[[#This Row],[0-IOS]]+Tabella3[[#This Row],[1-IOS]])/2</f>
        <v>5</v>
      </c>
      <c r="L222">
        <f>(Tabella3[[#This Row],[N_IOS]]/$P$23)*100</f>
        <v>7.5694647557765435</v>
      </c>
    </row>
    <row r="223" spans="2:12" x14ac:dyDescent="0.3">
      <c r="B223">
        <v>1</v>
      </c>
      <c r="C223">
        <v>2</v>
      </c>
      <c r="D223">
        <v>6</v>
      </c>
      <c r="E223">
        <v>11</v>
      </c>
      <c r="F223">
        <v>21</v>
      </c>
      <c r="G223">
        <f>(Tabella3[[#This Row],[2-A]]+Tabella3[[#This Row],[3-A]]+Tabella3[[#This Row],[4-A]])/3</f>
        <v>12.666666666666666</v>
      </c>
      <c r="H223">
        <f>(Tabella3[[#This Row],[ANDROID]]+H222)</f>
        <v>13151.999999999998</v>
      </c>
      <c r="I223">
        <f>(Tabella3[[#This Row],[IOS]]+I222)</f>
        <v>648.5</v>
      </c>
      <c r="J223">
        <f>(Tabella3[[#This Row],[N_ANDROID]]/$P$21)*100</f>
        <v>25.644092031717143</v>
      </c>
      <c r="K223">
        <f>(Tabella3[[#This Row],[0-IOS]]+Tabella3[[#This Row],[1-IOS]])/2</f>
        <v>1.5</v>
      </c>
      <c r="L223">
        <f>(Tabella3[[#This Row],[N_IOS]]/$P$23)*100</f>
        <v>7.5870137467095642</v>
      </c>
    </row>
    <row r="224" spans="2:12" x14ac:dyDescent="0.3">
      <c r="B224">
        <v>2</v>
      </c>
      <c r="C224">
        <v>1</v>
      </c>
      <c r="D224">
        <v>5</v>
      </c>
      <c r="E224">
        <v>10</v>
      </c>
      <c r="F224">
        <v>15</v>
      </c>
      <c r="G224">
        <f>(Tabella3[[#This Row],[2-A]]+Tabella3[[#This Row],[3-A]]+Tabella3[[#This Row],[4-A]])/3</f>
        <v>10</v>
      </c>
      <c r="H224">
        <f>(Tabella3[[#This Row],[ANDROID]]+H223)</f>
        <v>13161.999999999998</v>
      </c>
      <c r="I224">
        <f>(Tabella3[[#This Row],[IOS]]+I223)</f>
        <v>650</v>
      </c>
      <c r="J224">
        <f>(Tabella3[[#This Row],[N_ANDROID]]/$P$21)*100</f>
        <v>25.66359027687508</v>
      </c>
      <c r="K224">
        <f>(Tabella3[[#This Row],[0-IOS]]+Tabella3[[#This Row],[1-IOS]])/2</f>
        <v>1.5</v>
      </c>
      <c r="L224">
        <f>(Tabella3[[#This Row],[N_IOS]]/$P$23)*100</f>
        <v>7.6045627376425857</v>
      </c>
    </row>
    <row r="228" spans="1:19" x14ac:dyDescent="0.3">
      <c r="A228" t="s">
        <v>11</v>
      </c>
    </row>
    <row r="229" spans="1:19" x14ac:dyDescent="0.3">
      <c r="A229" t="s">
        <v>15</v>
      </c>
      <c r="N229" t="s">
        <v>21</v>
      </c>
    </row>
    <row r="230" spans="1:19" x14ac:dyDescent="0.3">
      <c r="B230" t="s">
        <v>16</v>
      </c>
      <c r="C230" t="s">
        <v>17</v>
      </c>
      <c r="D230" t="s">
        <v>18</v>
      </c>
      <c r="E230" t="s">
        <v>19</v>
      </c>
      <c r="F230" t="s">
        <v>14</v>
      </c>
      <c r="G230" t="s">
        <v>13</v>
      </c>
      <c r="H230" t="s">
        <v>27</v>
      </c>
      <c r="I230" t="s">
        <v>28</v>
      </c>
      <c r="J230" t="s">
        <v>29</v>
      </c>
      <c r="K230" t="s">
        <v>30</v>
      </c>
      <c r="O230" t="s">
        <v>16</v>
      </c>
      <c r="P230" t="s">
        <v>17</v>
      </c>
      <c r="Q230" t="s">
        <v>18</v>
      </c>
      <c r="R230" t="s">
        <v>19</v>
      </c>
      <c r="S230" t="s">
        <v>14</v>
      </c>
    </row>
    <row r="231" spans="1:19" x14ac:dyDescent="0.3">
      <c r="B231">
        <v>68</v>
      </c>
      <c r="C231">
        <v>79</v>
      </c>
      <c r="D231">
        <v>165</v>
      </c>
      <c r="E231">
        <v>76</v>
      </c>
      <c r="F231">
        <v>20</v>
      </c>
      <c r="G231">
        <f>(Tabella5[[#This Row],[0]]+Tabella5[[#This Row],[1]]+Tabella5[[#This Row],[2]]+Tabella5[[#This Row],[3]])/4</f>
        <v>97</v>
      </c>
      <c r="H231">
        <f>(Tabella5[[#This Row],[0]]+Tabella5[[#This Row],[1]]+Tabella5[[#This Row],[2]]+Tabella5[[#This Row],[3]])/4</f>
        <v>97</v>
      </c>
      <c r="I231">
        <v>20</v>
      </c>
      <c r="J231">
        <f>(Tabella5[[#This Row],[N_ANDROID]]/$S$21)*100</f>
        <v>0.18930338306612934</v>
      </c>
      <c r="K231">
        <f>(Tabella5[[#This Row],[N_IOS]]/$R$18)*100</f>
        <v>0.23118714599468268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 x14ac:dyDescent="0.3">
      <c r="B232">
        <v>367</v>
      </c>
      <c r="C232">
        <v>515</v>
      </c>
      <c r="D232">
        <v>912</v>
      </c>
      <c r="E232">
        <v>419</v>
      </c>
      <c r="F232">
        <v>45</v>
      </c>
      <c r="G232">
        <f>(Tabella5[[#This Row],[0]]+Tabella5[[#This Row],[1]]+Tabella5[[#This Row],[2]]+Tabella5[[#This Row],[3]])/4</f>
        <v>553.25</v>
      </c>
      <c r="H232">
        <f>(Tabella5[[#This Row],[ANDROID]]+H231)</f>
        <v>650.25</v>
      </c>
      <c r="I232">
        <f>(Tabella5[[#This Row],[IOS]]+I231)</f>
        <v>65</v>
      </c>
      <c r="J232">
        <f>(Tabella5[[#This Row],[N_ANDROID]]/$S$21)*100</f>
        <v>1.2690157199871197</v>
      </c>
      <c r="K232">
        <f>(Tabella5[[#This Row],[N_IOS]]/$R$18)*100</f>
        <v>0.75135822448271872</v>
      </c>
      <c r="O232">
        <v>1</v>
      </c>
      <c r="P232">
        <v>3</v>
      </c>
      <c r="Q232">
        <v>6</v>
      </c>
      <c r="R232">
        <v>7</v>
      </c>
      <c r="S232">
        <v>1</v>
      </c>
    </row>
    <row r="233" spans="1:19" x14ac:dyDescent="0.3">
      <c r="B233">
        <v>317</v>
      </c>
      <c r="C233">
        <v>802</v>
      </c>
      <c r="D233">
        <v>485</v>
      </c>
      <c r="E233">
        <v>871</v>
      </c>
      <c r="F233">
        <v>36</v>
      </c>
      <c r="G233">
        <f>(Tabella5[[#This Row],[0]]+Tabella5[[#This Row],[1]]+Tabella5[[#This Row],[2]]+Tabella5[[#This Row],[3]])/4</f>
        <v>618.75</v>
      </c>
      <c r="H233">
        <f>(Tabella5[[#This Row],[ANDROID]]+H232)</f>
        <v>1269</v>
      </c>
      <c r="I233">
        <f>(Tabella5[[#This Row],[IOS]]+I232)</f>
        <v>101</v>
      </c>
      <c r="J233">
        <f>(Tabella5[[#This Row],[N_ANDROID]]/$S$21)*100</f>
        <v>2.4765566300094655</v>
      </c>
      <c r="K233">
        <f>(Tabella5[[#This Row],[N_IOS]]/$R$18)*100</f>
        <v>1.1674950872731475</v>
      </c>
      <c r="O233">
        <v>22</v>
      </c>
      <c r="P233">
        <v>26</v>
      </c>
      <c r="Q233">
        <v>52</v>
      </c>
      <c r="R233">
        <v>30</v>
      </c>
      <c r="S233">
        <v>6</v>
      </c>
    </row>
    <row r="234" spans="1:19" x14ac:dyDescent="0.3">
      <c r="B234">
        <v>816</v>
      </c>
      <c r="C234">
        <v>533</v>
      </c>
      <c r="D234">
        <v>548</v>
      </c>
      <c r="E234">
        <v>2051</v>
      </c>
      <c r="F234">
        <v>24</v>
      </c>
      <c r="G234">
        <f>(Tabella5[[#This Row],[0]]+Tabella5[[#This Row],[1]]+Tabella5[[#This Row],[2]]+Tabella5[[#This Row],[3]])/4</f>
        <v>987</v>
      </c>
      <c r="H234">
        <f>(Tabella5[[#This Row],[ANDROID]]+H233)</f>
        <v>2256</v>
      </c>
      <c r="I234">
        <f>(Tabella5[[#This Row],[IOS]]+I233)</f>
        <v>125</v>
      </c>
      <c r="J234">
        <f>(Tabella5[[#This Row],[N_ANDROID]]/$S$21)*100</f>
        <v>4.4027673422390494</v>
      </c>
      <c r="K234">
        <f>(Tabella5[[#This Row],[N_IOS]]/$R$18)*100</f>
        <v>1.4449196624667668</v>
      </c>
      <c r="O234">
        <v>33</v>
      </c>
      <c r="P234">
        <v>73</v>
      </c>
      <c r="Q234">
        <v>90</v>
      </c>
      <c r="R234">
        <v>72</v>
      </c>
      <c r="S234">
        <v>5</v>
      </c>
    </row>
    <row r="235" spans="1:19" x14ac:dyDescent="0.3">
      <c r="B235">
        <v>1497</v>
      </c>
      <c r="C235">
        <v>861</v>
      </c>
      <c r="D235">
        <v>668</v>
      </c>
      <c r="E235">
        <v>3051</v>
      </c>
      <c r="F235">
        <v>36</v>
      </c>
      <c r="G235">
        <f>(Tabella5[[#This Row],[0]]+Tabella5[[#This Row],[1]]+Tabella5[[#This Row],[2]]+Tabella5[[#This Row],[3]])/4</f>
        <v>1519.25</v>
      </c>
      <c r="H235">
        <f>(Tabella5[[#This Row],[ANDROID]]+H234)</f>
        <v>3775.25</v>
      </c>
      <c r="I235">
        <f>(Tabella5[[#This Row],[IOS]]+I234)</f>
        <v>161</v>
      </c>
      <c r="J235">
        <f>(Tabella5[[#This Row],[N_ANDROID]]/$S$21)*100</f>
        <v>7.3677071847464415</v>
      </c>
      <c r="K235">
        <f>(Tabella5[[#This Row],[N_IOS]]/$R$18)*100</f>
        <v>1.8610565252571956</v>
      </c>
      <c r="O235">
        <v>96</v>
      </c>
      <c r="P235">
        <v>78</v>
      </c>
      <c r="Q235">
        <v>93</v>
      </c>
      <c r="R235">
        <v>154</v>
      </c>
      <c r="S235">
        <v>5</v>
      </c>
    </row>
    <row r="236" spans="1:19" x14ac:dyDescent="0.3">
      <c r="B236">
        <v>1797</v>
      </c>
      <c r="C236">
        <v>1070</v>
      </c>
      <c r="D236">
        <v>1372</v>
      </c>
      <c r="E236">
        <v>1634</v>
      </c>
      <c r="F236">
        <v>45</v>
      </c>
      <c r="G236">
        <f>(Tabella5[[#This Row],[0]]+Tabella5[[#This Row],[1]]+Tabella5[[#This Row],[2]]+Tabella5[[#This Row],[3]])/4</f>
        <v>1468.25</v>
      </c>
      <c r="H236">
        <f>(Tabella5[[#This Row],[ANDROID]]+H235)</f>
        <v>5243.5</v>
      </c>
      <c r="I236">
        <f>(Tabella5[[#This Row],[IOS]]+I235)</f>
        <v>206</v>
      </c>
      <c r="J236">
        <f>(Tabella5[[#This Row],[N_ANDROID]]/$S$21)*100</f>
        <v>10.23311638254896</v>
      </c>
      <c r="K236">
        <f>(Tabella5[[#This Row],[N_IOS]]/$R$18)*100</f>
        <v>2.381227603745232</v>
      </c>
      <c r="O236">
        <v>129</v>
      </c>
      <c r="P236">
        <v>135</v>
      </c>
      <c r="Q236">
        <v>129</v>
      </c>
      <c r="R236">
        <v>335</v>
      </c>
      <c r="S236">
        <v>9</v>
      </c>
    </row>
    <row r="237" spans="1:19" x14ac:dyDescent="0.3">
      <c r="B237">
        <v>2075</v>
      </c>
      <c r="C237">
        <v>1174</v>
      </c>
      <c r="D237">
        <v>1237</v>
      </c>
      <c r="E237">
        <v>1014</v>
      </c>
      <c r="F237">
        <v>85</v>
      </c>
      <c r="G237">
        <f>(Tabella5[[#This Row],[0]]+Tabella5[[#This Row],[1]]+Tabella5[[#This Row],[2]]+Tabella5[[#This Row],[3]])/4</f>
        <v>1375</v>
      </c>
      <c r="H237">
        <f>(Tabella5[[#This Row],[ANDROID]]+H236)</f>
        <v>6618.5</v>
      </c>
      <c r="I237">
        <f>(Tabella5[[#This Row],[IOS]]+I236)</f>
        <v>291</v>
      </c>
      <c r="J237">
        <f>(Tabella5[[#This Row],[N_ANDROID]]/$S$21)*100</f>
        <v>12.91654062704306</v>
      </c>
      <c r="K237">
        <f>(Tabella5[[#This Row],[N_IOS]]/$R$18)*100</f>
        <v>3.3637729742226332</v>
      </c>
      <c r="O237">
        <v>212</v>
      </c>
      <c r="P237">
        <v>175</v>
      </c>
      <c r="Q237">
        <v>171</v>
      </c>
      <c r="R237">
        <v>411</v>
      </c>
      <c r="S237">
        <v>14</v>
      </c>
    </row>
    <row r="238" spans="1:19" x14ac:dyDescent="0.3">
      <c r="B238">
        <v>1965</v>
      </c>
      <c r="C238">
        <v>1256</v>
      </c>
      <c r="D238">
        <v>676</v>
      </c>
      <c r="E238">
        <v>915</v>
      </c>
      <c r="F238">
        <v>187</v>
      </c>
      <c r="G238">
        <f>(Tabella5[[#This Row],[0]]+Tabella5[[#This Row],[1]]+Tabella5[[#This Row],[2]]+Tabella5[[#This Row],[3]])/4</f>
        <v>1203</v>
      </c>
      <c r="H238">
        <f>(Tabella5[[#This Row],[ANDROID]]+H237)</f>
        <v>7821.5</v>
      </c>
      <c r="I238">
        <f>(Tabella5[[#This Row],[IOS]]+I237)</f>
        <v>478</v>
      </c>
      <c r="J238">
        <f>(Tabella5[[#This Row],[N_ANDROID]]/$S$21)*100</f>
        <v>15.26429289331681</v>
      </c>
      <c r="K238">
        <f>(Tabella5[[#This Row],[N_IOS]]/$R$18)*100</f>
        <v>5.5253727892729163</v>
      </c>
      <c r="O238">
        <v>332</v>
      </c>
      <c r="P238">
        <v>223</v>
      </c>
      <c r="Q238">
        <v>231</v>
      </c>
      <c r="R238">
        <v>406</v>
      </c>
      <c r="S238">
        <v>20</v>
      </c>
    </row>
    <row r="239" spans="1:19" x14ac:dyDescent="0.3">
      <c r="B239">
        <v>1613</v>
      </c>
      <c r="C239">
        <v>951</v>
      </c>
      <c r="D239">
        <v>653</v>
      </c>
      <c r="E239">
        <v>1042</v>
      </c>
      <c r="F239">
        <v>150</v>
      </c>
      <c r="G239">
        <f>(Tabella5[[#This Row],[0]]+Tabella5[[#This Row],[1]]+Tabella5[[#This Row],[2]]+Tabella5[[#This Row],[3]])/4</f>
        <v>1064.75</v>
      </c>
      <c r="H239">
        <f>(Tabella5[[#This Row],[ANDROID]]+H238)</f>
        <v>8886.25</v>
      </c>
      <c r="I239">
        <f>(Tabella5[[#This Row],[IOS]]+I238)</f>
        <v>628</v>
      </c>
      <c r="J239">
        <f>(Tabella5[[#This Row],[N_ANDROID]]/$S$21)*100</f>
        <v>17.342239049189605</v>
      </c>
      <c r="K239">
        <f>(Tabella5[[#This Row],[N_IOS]]/$R$18)*100</f>
        <v>7.2592763842330363</v>
      </c>
      <c r="O239">
        <v>416</v>
      </c>
      <c r="P239">
        <v>267</v>
      </c>
      <c r="Q239">
        <v>278</v>
      </c>
      <c r="R239">
        <v>461</v>
      </c>
      <c r="S239">
        <v>19</v>
      </c>
    </row>
    <row r="240" spans="1:19" x14ac:dyDescent="0.3">
      <c r="B240">
        <v>1540</v>
      </c>
      <c r="C240">
        <v>671</v>
      </c>
      <c r="D240">
        <v>525</v>
      </c>
      <c r="E240">
        <v>1220</v>
      </c>
      <c r="F240">
        <v>129</v>
      </c>
      <c r="G240">
        <f>(Tabella5[[#This Row],[0]]+Tabella5[[#This Row],[1]]+Tabella5[[#This Row],[2]]+Tabella5[[#This Row],[3]])/4</f>
        <v>989</v>
      </c>
      <c r="H240">
        <f>(Tabella5[[#This Row],[ANDROID]]+H239)</f>
        <v>9875.25</v>
      </c>
      <c r="I240">
        <f>(Tabella5[[#This Row],[IOS]]+I239)</f>
        <v>757</v>
      </c>
      <c r="J240">
        <f>(Tabella5[[#This Row],[N_ANDROID]]/$S$21)*100</f>
        <v>19.272352923956639</v>
      </c>
      <c r="K240">
        <f>(Tabella5[[#This Row],[N_IOS]]/$R$18)*100</f>
        <v>8.7504334758987401</v>
      </c>
      <c r="O240">
        <v>481</v>
      </c>
      <c r="P240">
        <v>290</v>
      </c>
      <c r="Q240">
        <v>285</v>
      </c>
      <c r="R240">
        <v>434</v>
      </c>
      <c r="S240">
        <v>22</v>
      </c>
    </row>
    <row r="241" spans="2:19" x14ac:dyDescent="0.3">
      <c r="B241">
        <v>1341</v>
      </c>
      <c r="C241">
        <v>523</v>
      </c>
      <c r="D241">
        <v>662</v>
      </c>
      <c r="E241">
        <v>1404</v>
      </c>
      <c r="F241">
        <v>61</v>
      </c>
      <c r="G241">
        <f>(Tabella5[[#This Row],[0]]+Tabella5[[#This Row],[1]]+Tabella5[[#This Row],[2]]+Tabella5[[#This Row],[3]])/4</f>
        <v>982.5</v>
      </c>
      <c r="H241">
        <f>(Tabella5[[#This Row],[ANDROID]]+H240)</f>
        <v>10857.75</v>
      </c>
      <c r="I241">
        <f>(Tabella5[[#This Row],[IOS]]+I240)</f>
        <v>818</v>
      </c>
      <c r="J241">
        <f>(Tabella5[[#This Row],[N_ANDROID]]/$S$21)*100</f>
        <v>21.189781520476966</v>
      </c>
      <c r="K241">
        <f>(Tabella5[[#This Row],[N_IOS]]/$R$18)*100</f>
        <v>9.4555542711825211</v>
      </c>
      <c r="O241">
        <v>509</v>
      </c>
      <c r="P241">
        <v>345</v>
      </c>
      <c r="Q241">
        <v>296</v>
      </c>
      <c r="R241">
        <v>495</v>
      </c>
      <c r="S241">
        <v>41</v>
      </c>
    </row>
    <row r="242" spans="2:19" x14ac:dyDescent="0.3">
      <c r="B242">
        <v>973</v>
      </c>
      <c r="C242">
        <v>740</v>
      </c>
      <c r="D242">
        <v>995</v>
      </c>
      <c r="E242">
        <v>1298</v>
      </c>
      <c r="F242">
        <v>44</v>
      </c>
      <c r="G242">
        <f>(Tabella5[[#This Row],[0]]+Tabella5[[#This Row],[1]]+Tabella5[[#This Row],[2]]+Tabella5[[#This Row],[3]])/4</f>
        <v>1001.5</v>
      </c>
      <c r="H242">
        <f>(Tabella5[[#This Row],[ANDROID]]+H241)</f>
        <v>11859.25</v>
      </c>
      <c r="I242">
        <f>(Tabella5[[#This Row],[IOS]]+I241)</f>
        <v>862</v>
      </c>
      <c r="J242">
        <f>(Tabella5[[#This Row],[N_ANDROID]]/$S$21)*100</f>
        <v>23.144290161103033</v>
      </c>
      <c r="K242">
        <f>(Tabella5[[#This Row],[N_IOS]]/$R$18)*100</f>
        <v>9.964165992370825</v>
      </c>
      <c r="O242">
        <v>577</v>
      </c>
      <c r="P242">
        <v>333</v>
      </c>
      <c r="Q242">
        <v>337</v>
      </c>
      <c r="R242">
        <v>575</v>
      </c>
      <c r="S242">
        <v>36</v>
      </c>
    </row>
    <row r="243" spans="2:19" x14ac:dyDescent="0.3">
      <c r="B243">
        <v>1020</v>
      </c>
      <c r="C243">
        <v>590</v>
      </c>
      <c r="D243">
        <v>873</v>
      </c>
      <c r="E243">
        <v>812</v>
      </c>
      <c r="F243">
        <v>58</v>
      </c>
      <c r="G243">
        <f>(Tabella5[[#This Row],[0]]+Tabella5[[#This Row],[1]]+Tabella5[[#This Row],[2]]+Tabella5[[#This Row],[3]])/4</f>
        <v>823.75</v>
      </c>
      <c r="H243">
        <f>(Tabella5[[#This Row],[ANDROID]]+H242)</f>
        <v>12683</v>
      </c>
      <c r="I243">
        <f>(Tabella5[[#This Row],[IOS]]+I242)</f>
        <v>920</v>
      </c>
      <c r="J243">
        <f>(Tabella5[[#This Row],[N_ANDROID]]/$S$21)*100</f>
        <v>24.751905231213591</v>
      </c>
      <c r="K243">
        <f>(Tabella5[[#This Row],[N_IOS]]/$R$18)*100</f>
        <v>10.634608715755405</v>
      </c>
      <c r="O243">
        <v>556</v>
      </c>
      <c r="P243">
        <v>353</v>
      </c>
      <c r="Q243">
        <v>348</v>
      </c>
      <c r="R243">
        <v>559</v>
      </c>
      <c r="S243">
        <v>34</v>
      </c>
    </row>
    <row r="244" spans="2:19" x14ac:dyDescent="0.3">
      <c r="B244">
        <v>1173</v>
      </c>
      <c r="C244">
        <v>719</v>
      </c>
      <c r="D244">
        <v>360</v>
      </c>
      <c r="E244">
        <v>706</v>
      </c>
      <c r="F244">
        <v>78</v>
      </c>
      <c r="G244">
        <f>(Tabella5[[#This Row],[0]]+Tabella5[[#This Row],[1]]+Tabella5[[#This Row],[2]]+Tabella5[[#This Row],[3]])/4</f>
        <v>739.5</v>
      </c>
      <c r="H244">
        <f>(Tabella5[[#This Row],[ANDROID]]+H243)</f>
        <v>13422.5</v>
      </c>
      <c r="I244">
        <f>(Tabella5[[#This Row],[IOS]]+I243)</f>
        <v>998</v>
      </c>
      <c r="J244">
        <f>(Tabella5[[#This Row],[N_ANDROID]]/$S$21)*100</f>
        <v>26.195099579434238</v>
      </c>
      <c r="K244">
        <f>(Tabella5[[#This Row],[N_IOS]]/$R$18)*100</f>
        <v>11.536238585134667</v>
      </c>
      <c r="O244">
        <v>611</v>
      </c>
      <c r="P244">
        <v>353</v>
      </c>
      <c r="Q244">
        <v>387</v>
      </c>
      <c r="R244">
        <v>606</v>
      </c>
      <c r="S244">
        <v>47</v>
      </c>
    </row>
    <row r="245" spans="2:19" x14ac:dyDescent="0.3">
      <c r="B245">
        <v>1112</v>
      </c>
      <c r="C245">
        <v>533</v>
      </c>
      <c r="D245">
        <v>637</v>
      </c>
      <c r="E245">
        <v>1018</v>
      </c>
      <c r="F245">
        <v>141</v>
      </c>
      <c r="G245">
        <f>(Tabella5[[#This Row],[0]]+Tabella5[[#This Row],[1]]+Tabella5[[#This Row],[2]]+Tabella5[[#This Row],[3]])/4</f>
        <v>825</v>
      </c>
      <c r="H245">
        <f>(Tabella5[[#This Row],[ANDROID]]+H244)</f>
        <v>14247.5</v>
      </c>
      <c r="I245">
        <f>(Tabella5[[#This Row],[IOS]]+I244)</f>
        <v>1139</v>
      </c>
      <c r="J245">
        <f>(Tabella5[[#This Row],[N_ANDROID]]/$S$21)*100</f>
        <v>27.805154126130699</v>
      </c>
      <c r="K245">
        <f>(Tabella5[[#This Row],[N_IOS]]/$R$18)*100</f>
        <v>13.166107964397181</v>
      </c>
      <c r="O245">
        <v>619</v>
      </c>
      <c r="P245">
        <v>388</v>
      </c>
      <c r="Q245">
        <v>393</v>
      </c>
      <c r="R245">
        <v>603</v>
      </c>
      <c r="S245">
        <v>38</v>
      </c>
    </row>
    <row r="246" spans="2:19" x14ac:dyDescent="0.3">
      <c r="B246">
        <v>1608</v>
      </c>
      <c r="C246">
        <v>386</v>
      </c>
      <c r="D246">
        <v>651</v>
      </c>
      <c r="E246">
        <v>634</v>
      </c>
      <c r="F246">
        <v>129</v>
      </c>
      <c r="G246">
        <f>(Tabella5[[#This Row],[0]]+Tabella5[[#This Row],[1]]+Tabella5[[#This Row],[2]]+Tabella5[[#This Row],[3]])/4</f>
        <v>819.75</v>
      </c>
      <c r="H246">
        <f>(Tabella5[[#This Row],[ANDROID]]+H245)</f>
        <v>15067.25</v>
      </c>
      <c r="I246">
        <f>(Tabella5[[#This Row],[IOS]]+I245)</f>
        <v>1268</v>
      </c>
      <c r="J246">
        <f>(Tabella5[[#This Row],[N_ANDROID]]/$S$21)*100</f>
        <v>29.404962871166362</v>
      </c>
      <c r="K246">
        <f>(Tabella5[[#This Row],[N_IOS]]/$R$18)*100</f>
        <v>14.657265056062881</v>
      </c>
      <c r="O246">
        <v>625</v>
      </c>
      <c r="P246">
        <v>389</v>
      </c>
      <c r="Q246">
        <v>372</v>
      </c>
      <c r="R246">
        <v>635</v>
      </c>
      <c r="S246">
        <v>45</v>
      </c>
    </row>
    <row r="247" spans="2:19" x14ac:dyDescent="0.3">
      <c r="B247">
        <v>1128</v>
      </c>
      <c r="C247">
        <v>338</v>
      </c>
      <c r="D247">
        <v>781</v>
      </c>
      <c r="E247">
        <v>646</v>
      </c>
      <c r="F247">
        <v>79</v>
      </c>
      <c r="G247">
        <f>(Tabella5[[#This Row],[0]]+Tabella5[[#This Row],[1]]+Tabella5[[#This Row],[2]]+Tabella5[[#This Row],[3]])/4</f>
        <v>723.25</v>
      </c>
      <c r="H247">
        <f>(Tabella5[[#This Row],[ANDROID]]+H246)</f>
        <v>15790.5</v>
      </c>
      <c r="I247">
        <f>(Tabella5[[#This Row],[IOS]]+I246)</f>
        <v>1347</v>
      </c>
      <c r="J247">
        <f>(Tabella5[[#This Row],[N_ANDROID]]/$S$21)*100</f>
        <v>30.816444023770263</v>
      </c>
      <c r="K247">
        <f>(Tabella5[[#This Row],[N_IOS]]/$R$18)*100</f>
        <v>15.570454282741879</v>
      </c>
      <c r="O247">
        <v>725</v>
      </c>
      <c r="P247">
        <v>379</v>
      </c>
      <c r="Q247">
        <v>394</v>
      </c>
      <c r="R247">
        <v>643</v>
      </c>
      <c r="S247">
        <v>66</v>
      </c>
    </row>
    <row r="248" spans="2:19" x14ac:dyDescent="0.3">
      <c r="B248">
        <v>1020</v>
      </c>
      <c r="C248">
        <v>479</v>
      </c>
      <c r="D248">
        <v>338</v>
      </c>
      <c r="E248">
        <v>244</v>
      </c>
      <c r="F248">
        <v>89</v>
      </c>
      <c r="G248">
        <f>(Tabella5[[#This Row],[0]]+Tabella5[[#This Row],[1]]+Tabella5[[#This Row],[2]]+Tabella5[[#This Row],[3]])/4</f>
        <v>520.25</v>
      </c>
      <c r="H248">
        <f>(Tabella5[[#This Row],[ANDROID]]+H247)</f>
        <v>16310.75</v>
      </c>
      <c r="I248">
        <f>(Tabella5[[#This Row],[IOS]]+I247)</f>
        <v>1436</v>
      </c>
      <c r="J248">
        <f>(Tabella5[[#This Row],[N_ANDROID]]/$S$21)*100</f>
        <v>31.831754178823392</v>
      </c>
      <c r="K248">
        <f>(Tabella5[[#This Row],[N_IOS]]/$R$18)*100</f>
        <v>16.599237082418217</v>
      </c>
      <c r="O248">
        <v>701</v>
      </c>
      <c r="P248">
        <v>410</v>
      </c>
      <c r="Q248">
        <v>395</v>
      </c>
      <c r="R248">
        <v>625</v>
      </c>
      <c r="S248">
        <v>36</v>
      </c>
    </row>
    <row r="249" spans="2:19" x14ac:dyDescent="0.3">
      <c r="B249">
        <v>786</v>
      </c>
      <c r="C249">
        <v>370</v>
      </c>
      <c r="D249">
        <v>301</v>
      </c>
      <c r="E249">
        <v>204</v>
      </c>
      <c r="F249">
        <v>95</v>
      </c>
      <c r="G249">
        <f>(Tabella5[[#This Row],[0]]+Tabella5[[#This Row],[1]]+Tabella5[[#This Row],[2]]+Tabella5[[#This Row],[3]])/4</f>
        <v>415.25</v>
      </c>
      <c r="H249">
        <f>(Tabella5[[#This Row],[ANDROID]]+H248)</f>
        <v>16726</v>
      </c>
      <c r="I249">
        <f>(Tabella5[[#This Row],[IOS]]+I248)</f>
        <v>1531</v>
      </c>
      <c r="J249">
        <f>(Tabella5[[#This Row],[N_ANDROID]]/$S$21)*100</f>
        <v>32.642148300660608</v>
      </c>
      <c r="K249">
        <f>(Tabella5[[#This Row],[N_IOS]]/$R$18)*100</f>
        <v>17.697376025892961</v>
      </c>
      <c r="O249">
        <v>812</v>
      </c>
      <c r="P249">
        <v>394</v>
      </c>
      <c r="Q249">
        <v>397</v>
      </c>
      <c r="R249">
        <v>619</v>
      </c>
      <c r="S249">
        <v>48</v>
      </c>
    </row>
    <row r="250" spans="2:19" x14ac:dyDescent="0.3">
      <c r="B250">
        <v>696</v>
      </c>
      <c r="C250">
        <v>394</v>
      </c>
      <c r="D250">
        <v>356</v>
      </c>
      <c r="E250">
        <v>560</v>
      </c>
      <c r="F250">
        <v>58</v>
      </c>
      <c r="G250">
        <f>(Tabella5[[#This Row],[0]]+Tabella5[[#This Row],[1]]+Tabella5[[#This Row],[2]]+Tabella5[[#This Row],[3]])/4</f>
        <v>501.5</v>
      </c>
      <c r="H250">
        <f>(Tabella5[[#This Row],[ANDROID]]+H249)</f>
        <v>17227.5</v>
      </c>
      <c r="I250">
        <f>(Tabella5[[#This Row],[IOS]]+I249)</f>
        <v>1589</v>
      </c>
      <c r="J250">
        <f>(Tabella5[[#This Row],[N_ANDROID]]/$S$21)*100</f>
        <v>33.620866306925187</v>
      </c>
      <c r="K250">
        <f>(Tabella5[[#This Row],[N_IOS]]/$R$18)*100</f>
        <v>18.367818749277539</v>
      </c>
      <c r="O250">
        <v>740</v>
      </c>
      <c r="P250">
        <v>399</v>
      </c>
      <c r="Q250">
        <v>396</v>
      </c>
      <c r="R250">
        <v>557</v>
      </c>
      <c r="S250">
        <v>58</v>
      </c>
    </row>
    <row r="251" spans="2:19" x14ac:dyDescent="0.3">
      <c r="B251">
        <v>846</v>
      </c>
      <c r="C251">
        <v>446</v>
      </c>
      <c r="D251">
        <v>627</v>
      </c>
      <c r="E251">
        <v>500</v>
      </c>
      <c r="F251">
        <v>43</v>
      </c>
      <c r="G251">
        <f>(Tabella5[[#This Row],[0]]+Tabella5[[#This Row],[1]]+Tabella5[[#This Row],[2]]+Tabella5[[#This Row],[3]])/4</f>
        <v>604.75</v>
      </c>
      <c r="H251">
        <f>(Tabella5[[#This Row],[ANDROID]]+H250)</f>
        <v>17832.25</v>
      </c>
      <c r="I251">
        <f>(Tabella5[[#This Row],[IOS]]+I250)</f>
        <v>1632</v>
      </c>
      <c r="J251">
        <f>(Tabella5[[#This Row],[N_ANDROID]]/$S$21)*100</f>
        <v>34.801085079185412</v>
      </c>
      <c r="K251">
        <f>(Tabella5[[#This Row],[N_IOS]]/$R$18)*100</f>
        <v>18.864871113166107</v>
      </c>
      <c r="O251">
        <v>688</v>
      </c>
      <c r="P251">
        <v>401</v>
      </c>
      <c r="Q251">
        <v>405</v>
      </c>
      <c r="R251">
        <v>574</v>
      </c>
      <c r="S251">
        <v>51</v>
      </c>
    </row>
    <row r="252" spans="2:19" x14ac:dyDescent="0.3">
      <c r="B252">
        <v>879</v>
      </c>
      <c r="C252">
        <v>275</v>
      </c>
      <c r="D252">
        <v>908</v>
      </c>
      <c r="E252">
        <v>352</v>
      </c>
      <c r="F252">
        <v>15</v>
      </c>
      <c r="G252">
        <f>(Tabella5[[#This Row],[0]]+Tabella5[[#This Row],[1]]+Tabella5[[#This Row],[2]]+Tabella5[[#This Row],[3]])/4</f>
        <v>603.5</v>
      </c>
      <c r="H252">
        <f>(Tabella5[[#This Row],[ANDROID]]+H251)</f>
        <v>18435.75</v>
      </c>
      <c r="I252">
        <f>(Tabella5[[#This Row],[IOS]]+I251)</f>
        <v>1647</v>
      </c>
      <c r="J252">
        <f>(Tabella5[[#This Row],[N_ANDROID]]/$S$21)*100</f>
        <v>35.978864374859732</v>
      </c>
      <c r="K252">
        <f>(Tabella5[[#This Row],[N_IOS]]/$R$18)*100</f>
        <v>19.038261472662121</v>
      </c>
      <c r="O252">
        <v>715</v>
      </c>
      <c r="P252">
        <v>416</v>
      </c>
      <c r="Q252">
        <v>392</v>
      </c>
      <c r="R252">
        <v>583</v>
      </c>
      <c r="S252">
        <v>51</v>
      </c>
    </row>
    <row r="253" spans="2:19" x14ac:dyDescent="0.3">
      <c r="B253">
        <v>339</v>
      </c>
      <c r="C253">
        <v>288</v>
      </c>
      <c r="D253">
        <v>448</v>
      </c>
      <c r="E253">
        <v>397</v>
      </c>
      <c r="F253">
        <v>12</v>
      </c>
      <c r="G253">
        <f>(Tabella5[[#This Row],[0]]+Tabella5[[#This Row],[1]]+Tabella5[[#This Row],[2]]+Tabella5[[#This Row],[3]])/4</f>
        <v>368</v>
      </c>
      <c r="H253">
        <f>(Tabella5[[#This Row],[ANDROID]]+H252)</f>
        <v>18803.75</v>
      </c>
      <c r="I253">
        <f>(Tabella5[[#This Row],[IOS]]+I252)</f>
        <v>1659</v>
      </c>
      <c r="J253">
        <f>(Tabella5[[#This Row],[N_ANDROID]]/$S$21)*100</f>
        <v>36.697046281749792</v>
      </c>
      <c r="K253">
        <f>(Tabella5[[#This Row],[N_IOS]]/$R$18)*100</f>
        <v>19.176973760258932</v>
      </c>
      <c r="O253">
        <v>731</v>
      </c>
      <c r="P253">
        <v>395</v>
      </c>
      <c r="Q253">
        <v>472</v>
      </c>
      <c r="R253">
        <v>577</v>
      </c>
      <c r="S253">
        <v>40</v>
      </c>
    </row>
    <row r="254" spans="2:19" x14ac:dyDescent="0.3">
      <c r="B254">
        <v>167</v>
      </c>
      <c r="C254">
        <v>251</v>
      </c>
      <c r="D254">
        <v>555</v>
      </c>
      <c r="E254">
        <v>384</v>
      </c>
      <c r="F254">
        <v>11</v>
      </c>
      <c r="G254">
        <f>(Tabella5[[#This Row],[0]]+Tabella5[[#This Row],[1]]+Tabella5[[#This Row],[2]]+Tabella5[[#This Row],[3]])/4</f>
        <v>339.25</v>
      </c>
      <c r="H254">
        <f>(Tabella5[[#This Row],[ANDROID]]+H253)</f>
        <v>19143</v>
      </c>
      <c r="I254">
        <f>(Tabella5[[#This Row],[IOS]]+I253)</f>
        <v>1670</v>
      </c>
      <c r="J254">
        <f>(Tabella5[[#This Row],[N_ANDROID]]/$S$21)*100</f>
        <v>37.359120227164063</v>
      </c>
      <c r="K254">
        <f>(Tabella5[[#This Row],[N_IOS]]/$R$18)*100</f>
        <v>19.304126690556007</v>
      </c>
      <c r="O254">
        <v>719</v>
      </c>
      <c r="P254">
        <v>417</v>
      </c>
      <c r="Q254">
        <v>442</v>
      </c>
      <c r="R254">
        <v>541</v>
      </c>
      <c r="S254">
        <v>43</v>
      </c>
    </row>
    <row r="255" spans="2:19" x14ac:dyDescent="0.3">
      <c r="B255">
        <v>146</v>
      </c>
      <c r="C255">
        <v>220</v>
      </c>
      <c r="D255">
        <v>794</v>
      </c>
      <c r="E255">
        <v>884</v>
      </c>
      <c r="F255">
        <v>14</v>
      </c>
      <c r="G255">
        <f>(Tabella5[[#This Row],[0]]+Tabella5[[#This Row],[1]]+Tabella5[[#This Row],[2]]+Tabella5[[#This Row],[3]])/4</f>
        <v>511</v>
      </c>
      <c r="H255">
        <f>(Tabella5[[#This Row],[ANDROID]]+H254)</f>
        <v>19654</v>
      </c>
      <c r="I255">
        <f>(Tabella5[[#This Row],[IOS]]+I254)</f>
        <v>1684</v>
      </c>
      <c r="J255">
        <f>(Tabella5[[#This Row],[N_ANDROID]]/$S$21)*100</f>
        <v>38.356378255481502</v>
      </c>
      <c r="K255">
        <f>(Tabella5[[#This Row],[N_IOS]]/$R$18)*100</f>
        <v>19.465957692752283</v>
      </c>
      <c r="O255">
        <v>743</v>
      </c>
      <c r="P255">
        <v>373</v>
      </c>
      <c r="Q255">
        <v>498</v>
      </c>
      <c r="R255">
        <v>579</v>
      </c>
      <c r="S255">
        <v>58</v>
      </c>
    </row>
    <row r="256" spans="2:19" x14ac:dyDescent="0.3">
      <c r="B256">
        <v>118</v>
      </c>
      <c r="C256">
        <v>270</v>
      </c>
      <c r="D256">
        <v>355</v>
      </c>
      <c r="E256">
        <v>830</v>
      </c>
      <c r="F256">
        <v>15</v>
      </c>
      <c r="G256">
        <f>(Tabella5[[#This Row],[0]]+Tabella5[[#This Row],[1]]+Tabella5[[#This Row],[2]]+Tabella5[[#This Row],[3]])/4</f>
        <v>393.25</v>
      </c>
      <c r="H256">
        <f>(Tabella5[[#This Row],[ANDROID]]+H255)</f>
        <v>20047.25</v>
      </c>
      <c r="I256">
        <f>(Tabella5[[#This Row],[IOS]]+I255)</f>
        <v>1699</v>
      </c>
      <c r="J256">
        <f>(Tabella5[[#This Row],[N_ANDROID]]/$S$21)*100</f>
        <v>39.123837589406818</v>
      </c>
      <c r="K256">
        <f>(Tabella5[[#This Row],[N_IOS]]/$R$18)*100</f>
        <v>19.639348052248295</v>
      </c>
      <c r="O256">
        <v>732</v>
      </c>
      <c r="P256">
        <v>339</v>
      </c>
      <c r="Q256">
        <v>505</v>
      </c>
      <c r="R256">
        <v>575</v>
      </c>
      <c r="S256">
        <v>41</v>
      </c>
    </row>
    <row r="257" spans="2:19" x14ac:dyDescent="0.3">
      <c r="B257">
        <v>208</v>
      </c>
      <c r="C257">
        <v>269</v>
      </c>
      <c r="D257">
        <v>274</v>
      </c>
      <c r="E257">
        <v>318</v>
      </c>
      <c r="F257">
        <v>25</v>
      </c>
      <c r="G257">
        <f>(Tabella5[[#This Row],[0]]+Tabella5[[#This Row],[1]]+Tabella5[[#This Row],[2]]+Tabella5[[#This Row],[3]])/4</f>
        <v>267.25</v>
      </c>
      <c r="H257">
        <f>(Tabella5[[#This Row],[ANDROID]]+H256)</f>
        <v>20314.5</v>
      </c>
      <c r="I257">
        <f>(Tabella5[[#This Row],[IOS]]+I256)</f>
        <v>1724</v>
      </c>
      <c r="J257">
        <f>(Tabella5[[#This Row],[N_ANDROID]]/$S$21)*100</f>
        <v>39.645397683473035</v>
      </c>
      <c r="K257">
        <f>(Tabella5[[#This Row],[N_IOS]]/$R$18)*100</f>
        <v>19.92833198474165</v>
      </c>
      <c r="O257">
        <v>664</v>
      </c>
      <c r="P257">
        <v>386</v>
      </c>
      <c r="Q257">
        <v>408</v>
      </c>
      <c r="R257">
        <v>558</v>
      </c>
      <c r="S257">
        <v>53</v>
      </c>
    </row>
    <row r="258" spans="2:19" x14ac:dyDescent="0.3">
      <c r="B258">
        <v>111</v>
      </c>
      <c r="C258">
        <v>408</v>
      </c>
      <c r="D258">
        <v>119</v>
      </c>
      <c r="E258">
        <v>283</v>
      </c>
      <c r="F258">
        <v>37</v>
      </c>
      <c r="G258">
        <f>(Tabella5[[#This Row],[0]]+Tabella5[[#This Row],[1]]+Tabella5[[#This Row],[2]]+Tabella5[[#This Row],[3]])/4</f>
        <v>230.25</v>
      </c>
      <c r="H258">
        <f>(Tabella5[[#This Row],[ANDROID]]+H257)</f>
        <v>20544.75</v>
      </c>
      <c r="I258">
        <f>(Tabella5[[#This Row],[IOS]]+I257)</f>
        <v>1761</v>
      </c>
      <c r="J258">
        <f>(Tabella5[[#This Row],[N_ANDROID]]/$S$21)*100</f>
        <v>40.094749270596502</v>
      </c>
      <c r="K258">
        <f>(Tabella5[[#This Row],[N_IOS]]/$R$18)*100</f>
        <v>20.356028204831812</v>
      </c>
      <c r="O258">
        <v>615</v>
      </c>
      <c r="P258">
        <v>374</v>
      </c>
      <c r="Q258">
        <v>459</v>
      </c>
      <c r="R258">
        <v>576</v>
      </c>
      <c r="S258">
        <v>46</v>
      </c>
    </row>
    <row r="259" spans="2:19" x14ac:dyDescent="0.3">
      <c r="B259">
        <v>48</v>
      </c>
      <c r="C259">
        <v>176</v>
      </c>
      <c r="D259">
        <v>151</v>
      </c>
      <c r="E259">
        <v>196</v>
      </c>
      <c r="F259">
        <v>19</v>
      </c>
      <c r="G259">
        <f>(Tabella5[[#This Row],[0]]+Tabella5[[#This Row],[1]]+Tabella5[[#This Row],[2]]+Tabella5[[#This Row],[3]])/4</f>
        <v>142.75</v>
      </c>
      <c r="H259">
        <f>(Tabella5[[#This Row],[ANDROID]]+H258)</f>
        <v>20687.5</v>
      </c>
      <c r="I259">
        <f>(Tabella5[[#This Row],[IOS]]+I258)</f>
        <v>1780</v>
      </c>
      <c r="J259">
        <f>(Tabella5[[#This Row],[N_ANDROID]]/$S$21)*100</f>
        <v>40.373337496706711</v>
      </c>
      <c r="K259">
        <f>(Tabella5[[#This Row],[N_IOS]]/$R$18)*100</f>
        <v>20.575655993526759</v>
      </c>
      <c r="O259">
        <v>587</v>
      </c>
      <c r="P259">
        <v>358</v>
      </c>
      <c r="Q259">
        <v>432</v>
      </c>
      <c r="R259">
        <v>552</v>
      </c>
      <c r="S259">
        <v>43</v>
      </c>
    </row>
    <row r="260" spans="2:19" x14ac:dyDescent="0.3">
      <c r="B260">
        <v>53</v>
      </c>
      <c r="C260">
        <v>81</v>
      </c>
      <c r="D260">
        <v>190</v>
      </c>
      <c r="E260">
        <v>64</v>
      </c>
      <c r="F260">
        <v>18</v>
      </c>
      <c r="G260">
        <f>(Tabella5[[#This Row],[0]]+Tabella5[[#This Row],[1]]+Tabella5[[#This Row],[2]]+Tabella5[[#This Row],[3]])/4</f>
        <v>97</v>
      </c>
      <c r="H260">
        <f>(Tabella5[[#This Row],[ANDROID]]+H259)</f>
        <v>20784.5</v>
      </c>
      <c r="I260">
        <f>(Tabella5[[#This Row],[IOS]]+I259)</f>
        <v>1798</v>
      </c>
      <c r="J260">
        <f>(Tabella5[[#This Row],[N_ANDROID]]/$S$21)*100</f>
        <v>40.562640879772836</v>
      </c>
      <c r="K260">
        <f>(Tabella5[[#This Row],[N_IOS]]/$R$18)*100</f>
        <v>20.783724424921974</v>
      </c>
      <c r="O260">
        <v>595</v>
      </c>
      <c r="P260">
        <v>333</v>
      </c>
      <c r="Q260">
        <v>472</v>
      </c>
      <c r="R260">
        <v>501</v>
      </c>
      <c r="S260">
        <v>41</v>
      </c>
    </row>
    <row r="261" spans="2:19" x14ac:dyDescent="0.3">
      <c r="B261">
        <v>53</v>
      </c>
      <c r="C261">
        <v>89</v>
      </c>
      <c r="D261">
        <v>319</v>
      </c>
      <c r="E261">
        <v>85</v>
      </c>
      <c r="F261">
        <v>19</v>
      </c>
      <c r="G261">
        <f>(Tabella5[[#This Row],[0]]+Tabella5[[#This Row],[1]]+Tabella5[[#This Row],[2]]+Tabella5[[#This Row],[3]])/4</f>
        <v>136.5</v>
      </c>
      <c r="H261">
        <f>(Tabella5[[#This Row],[ANDROID]]+H260)</f>
        <v>20921</v>
      </c>
      <c r="I261">
        <f>(Tabella5[[#This Row],[IOS]]+I260)</f>
        <v>1817</v>
      </c>
      <c r="J261">
        <f>(Tabella5[[#This Row],[N_ANDROID]]/$S$21)*100</f>
        <v>40.829031722953523</v>
      </c>
      <c r="K261">
        <f>(Tabella5[[#This Row],[N_IOS]]/$R$18)*100</f>
        <v>21.003352213616925</v>
      </c>
      <c r="O261">
        <v>549</v>
      </c>
      <c r="P261">
        <v>348</v>
      </c>
      <c r="Q261">
        <v>399</v>
      </c>
      <c r="R261">
        <v>522</v>
      </c>
      <c r="S261">
        <v>40</v>
      </c>
    </row>
    <row r="262" spans="2:19" x14ac:dyDescent="0.3">
      <c r="B262">
        <v>13</v>
      </c>
      <c r="C262">
        <v>118</v>
      </c>
      <c r="D262">
        <v>282</v>
      </c>
      <c r="E262">
        <v>141</v>
      </c>
      <c r="F262">
        <v>17</v>
      </c>
      <c r="G262">
        <f>(Tabella5[[#This Row],[0]]+Tabella5[[#This Row],[1]]+Tabella5[[#This Row],[2]]+Tabella5[[#This Row],[3]])/4</f>
        <v>138.5</v>
      </c>
      <c r="H262">
        <f>(Tabella5[[#This Row],[ANDROID]]+H261)</f>
        <v>21059.5</v>
      </c>
      <c r="I262">
        <f>(Tabella5[[#This Row],[IOS]]+I261)</f>
        <v>1834</v>
      </c>
      <c r="J262">
        <f>(Tabella5[[#This Row],[N_ANDROID]]/$S$21)*100</f>
        <v>41.099325728671651</v>
      </c>
      <c r="K262">
        <f>(Tabella5[[#This Row],[N_IOS]]/$R$18)*100</f>
        <v>21.199861287712405</v>
      </c>
      <c r="O262">
        <v>490</v>
      </c>
      <c r="P262">
        <v>329</v>
      </c>
      <c r="Q262">
        <v>414</v>
      </c>
      <c r="R262">
        <v>480</v>
      </c>
      <c r="S262">
        <v>44</v>
      </c>
    </row>
    <row r="263" spans="2:19" x14ac:dyDescent="0.3">
      <c r="B263">
        <v>10</v>
      </c>
      <c r="C263">
        <v>101</v>
      </c>
      <c r="D263">
        <v>186</v>
      </c>
      <c r="E263">
        <v>104</v>
      </c>
      <c r="F263">
        <v>9</v>
      </c>
      <c r="G263">
        <f>(Tabella5[[#This Row],[0]]+Tabella5[[#This Row],[1]]+Tabella5[[#This Row],[2]]+Tabella5[[#This Row],[3]])/4</f>
        <v>100.25</v>
      </c>
      <c r="H263">
        <f>(Tabella5[[#This Row],[ANDROID]]+H262)</f>
        <v>21159.75</v>
      </c>
      <c r="I263">
        <f>(Tabella5[[#This Row],[IOS]]+I262)</f>
        <v>1843</v>
      </c>
      <c r="J263">
        <f>(Tabella5[[#This Row],[N_ANDROID]]/$S$21)*100</f>
        <v>41.294971750861137</v>
      </c>
      <c r="K263">
        <f>(Tabella5[[#This Row],[N_IOS]]/$R$18)*100</f>
        <v>21.303895503410011</v>
      </c>
      <c r="O263">
        <v>494</v>
      </c>
      <c r="P263">
        <v>306</v>
      </c>
      <c r="Q263">
        <v>427</v>
      </c>
      <c r="R263">
        <v>473</v>
      </c>
      <c r="S263">
        <v>36</v>
      </c>
    </row>
    <row r="264" spans="2:19" x14ac:dyDescent="0.3">
      <c r="B264">
        <v>3</v>
      </c>
      <c r="C264">
        <v>222</v>
      </c>
      <c r="D264">
        <v>217</v>
      </c>
      <c r="E264">
        <v>75</v>
      </c>
      <c r="F264">
        <v>15</v>
      </c>
      <c r="G264">
        <f>(Tabella5[[#This Row],[0]]+Tabella5[[#This Row],[1]]+Tabella5[[#This Row],[2]]+Tabella5[[#This Row],[3]])/4</f>
        <v>129.25</v>
      </c>
      <c r="H264">
        <f>(Tabella5[[#This Row],[ANDROID]]+H263)</f>
        <v>21289</v>
      </c>
      <c r="I264">
        <f>(Tabella5[[#This Row],[IOS]]+I263)</f>
        <v>1858</v>
      </c>
      <c r="J264">
        <f>(Tabella5[[#This Row],[N_ANDROID]]/$S$21)*100</f>
        <v>41.547213629843583</v>
      </c>
      <c r="K264">
        <f>(Tabella5[[#This Row],[N_IOS]]/$R$18)*100</f>
        <v>21.477285862906022</v>
      </c>
      <c r="O264">
        <v>493</v>
      </c>
      <c r="P264">
        <v>310</v>
      </c>
      <c r="Q264">
        <v>381</v>
      </c>
      <c r="R264">
        <v>450</v>
      </c>
      <c r="S264">
        <v>30</v>
      </c>
    </row>
    <row r="265" spans="2:19" x14ac:dyDescent="0.3">
      <c r="B265">
        <v>0</v>
      </c>
      <c r="C265">
        <v>208</v>
      </c>
      <c r="D265">
        <v>223</v>
      </c>
      <c r="E265">
        <v>62</v>
      </c>
      <c r="F265">
        <v>10</v>
      </c>
      <c r="G265">
        <f>(Tabella5[[#This Row],[0]]+Tabella5[[#This Row],[1]]+Tabella5[[#This Row],[2]]+Tabella5[[#This Row],[3]])/4</f>
        <v>123.25</v>
      </c>
      <c r="H265">
        <f>(Tabella5[[#This Row],[ANDROID]]+H264)</f>
        <v>21412.25</v>
      </c>
      <c r="I265">
        <f>(Tabella5[[#This Row],[IOS]]+I264)</f>
        <v>1868</v>
      </c>
      <c r="J265">
        <f>(Tabella5[[#This Row],[N_ANDROID]]/$S$21)*100</f>
        <v>41.787746021213692</v>
      </c>
      <c r="K265">
        <f>(Tabella5[[#This Row],[N_IOS]]/$R$18)*100</f>
        <v>21.592879435903363</v>
      </c>
      <c r="O265">
        <v>431</v>
      </c>
      <c r="P265">
        <v>317</v>
      </c>
      <c r="Q265">
        <v>398</v>
      </c>
      <c r="R265">
        <v>408</v>
      </c>
      <c r="S265">
        <v>32</v>
      </c>
    </row>
    <row r="266" spans="2:19" x14ac:dyDescent="0.3">
      <c r="B266">
        <v>0</v>
      </c>
      <c r="C266">
        <v>147</v>
      </c>
      <c r="D266">
        <v>161</v>
      </c>
      <c r="E266">
        <v>24</v>
      </c>
      <c r="F266">
        <v>5</v>
      </c>
      <c r="G266">
        <f>(Tabella5[[#This Row],[0]]+Tabella5[[#This Row],[1]]+Tabella5[[#This Row],[2]]+Tabella5[[#This Row],[3]])/4</f>
        <v>83</v>
      </c>
      <c r="H266">
        <f>(Tabella5[[#This Row],[ANDROID]]+H265)</f>
        <v>21495.25</v>
      </c>
      <c r="I266">
        <f>(Tabella5[[#This Row],[IOS]]+I265)</f>
        <v>1873</v>
      </c>
      <c r="J266">
        <f>(Tabella5[[#This Row],[N_ANDROID]]/$S$21)*100</f>
        <v>41.949727266517698</v>
      </c>
      <c r="K266">
        <f>(Tabella5[[#This Row],[N_IOS]]/$R$18)*100</f>
        <v>21.650676222402033</v>
      </c>
      <c r="O266">
        <v>443</v>
      </c>
      <c r="P266">
        <v>313</v>
      </c>
      <c r="Q266">
        <v>386</v>
      </c>
      <c r="R266">
        <v>439</v>
      </c>
      <c r="S266">
        <v>41</v>
      </c>
    </row>
    <row r="267" spans="2:19" x14ac:dyDescent="0.3">
      <c r="B267">
        <v>1</v>
      </c>
      <c r="C267">
        <v>193</v>
      </c>
      <c r="D267">
        <v>243</v>
      </c>
      <c r="E267">
        <v>13</v>
      </c>
      <c r="F267">
        <v>6</v>
      </c>
      <c r="G267">
        <f>(Tabella5[[#This Row],[0]]+Tabella5[[#This Row],[1]]+Tabella5[[#This Row],[2]]+Tabella5[[#This Row],[3]])/4</f>
        <v>112.5</v>
      </c>
      <c r="H267">
        <f>(Tabella5[[#This Row],[ANDROID]]+H266)</f>
        <v>21607.75</v>
      </c>
      <c r="I267">
        <f>(Tabella5[[#This Row],[IOS]]+I266)</f>
        <v>1879</v>
      </c>
      <c r="J267">
        <f>(Tabella5[[#This Row],[N_ANDROID]]/$S$21)*100</f>
        <v>42.169280159249034</v>
      </c>
      <c r="K267">
        <f>(Tabella5[[#This Row],[N_IOS]]/$R$18)*100</f>
        <v>21.720032366200439</v>
      </c>
      <c r="O267">
        <v>423</v>
      </c>
      <c r="P267">
        <v>299</v>
      </c>
      <c r="Q267">
        <v>387</v>
      </c>
      <c r="R267">
        <v>390</v>
      </c>
      <c r="S267">
        <v>28</v>
      </c>
    </row>
    <row r="268" spans="2:19" x14ac:dyDescent="0.3">
      <c r="B268">
        <v>0</v>
      </c>
      <c r="C268">
        <v>165</v>
      </c>
      <c r="D268">
        <v>130</v>
      </c>
      <c r="E268">
        <v>7</v>
      </c>
      <c r="F268">
        <v>11</v>
      </c>
      <c r="G268">
        <f>(Tabella5[[#This Row],[0]]+Tabella5[[#This Row],[1]]+Tabella5[[#This Row],[2]]+Tabella5[[#This Row],[3]])/4</f>
        <v>75.5</v>
      </c>
      <c r="H268">
        <f>(Tabella5[[#This Row],[ANDROID]]+H267)</f>
        <v>21683.25</v>
      </c>
      <c r="I268">
        <f>(Tabella5[[#This Row],[IOS]]+I267)</f>
        <v>1890</v>
      </c>
      <c r="J268">
        <f>(Tabella5[[#This Row],[N_ANDROID]]/$S$21)*100</f>
        <v>42.316624545037619</v>
      </c>
      <c r="K268">
        <f>(Tabella5[[#This Row],[N_IOS]]/$R$18)*100</f>
        <v>21.847185296497514</v>
      </c>
      <c r="O268">
        <v>404</v>
      </c>
      <c r="P268">
        <v>290</v>
      </c>
      <c r="Q268">
        <v>328</v>
      </c>
      <c r="R268">
        <v>379</v>
      </c>
      <c r="S268">
        <v>30</v>
      </c>
    </row>
    <row r="269" spans="2:19" x14ac:dyDescent="0.3">
      <c r="B269">
        <v>0</v>
      </c>
      <c r="C269">
        <v>172</v>
      </c>
      <c r="D269">
        <v>67</v>
      </c>
      <c r="E269">
        <v>4</v>
      </c>
      <c r="F269">
        <v>22</v>
      </c>
      <c r="G269">
        <f>(Tabella5[[#This Row],[0]]+Tabella5[[#This Row],[1]]+Tabella5[[#This Row],[2]]+Tabella5[[#This Row],[3]])/4</f>
        <v>60.75</v>
      </c>
      <c r="H269">
        <f>(Tabella5[[#This Row],[ANDROID]]+H268)</f>
        <v>21744</v>
      </c>
      <c r="I269">
        <f>(Tabella5[[#This Row],[IOS]]+I268)</f>
        <v>1912</v>
      </c>
      <c r="J269">
        <f>(Tabella5[[#This Row],[N_ANDROID]]/$S$21)*100</f>
        <v>42.435183107112536</v>
      </c>
      <c r="K269">
        <f>(Tabella5[[#This Row],[N_IOS]]/$R$18)*100</f>
        <v>22.101491157091665</v>
      </c>
      <c r="O269">
        <v>367</v>
      </c>
      <c r="P269">
        <v>247</v>
      </c>
      <c r="Q269">
        <v>343</v>
      </c>
      <c r="R269">
        <v>357</v>
      </c>
      <c r="S269">
        <v>33</v>
      </c>
    </row>
    <row r="270" spans="2:19" x14ac:dyDescent="0.3">
      <c r="B270">
        <v>0</v>
      </c>
      <c r="C270">
        <v>234</v>
      </c>
      <c r="D270">
        <v>62</v>
      </c>
      <c r="E270">
        <v>3</v>
      </c>
      <c r="F270">
        <v>27</v>
      </c>
      <c r="G270">
        <f>(Tabella5[[#This Row],[0]]+Tabella5[[#This Row],[1]]+Tabella5[[#This Row],[2]]+Tabella5[[#This Row],[3]])/4</f>
        <v>74.75</v>
      </c>
      <c r="H270">
        <f>(Tabella5[[#This Row],[ANDROID]]+H269)</f>
        <v>21818.75</v>
      </c>
      <c r="I270">
        <f>(Tabella5[[#This Row],[IOS]]+I269)</f>
        <v>1939</v>
      </c>
      <c r="J270">
        <f>(Tabella5[[#This Row],[N_ANDROID]]/$S$21)*100</f>
        <v>42.581063806949579</v>
      </c>
      <c r="K270">
        <f>(Tabella5[[#This Row],[N_IOS]]/$R$18)*100</f>
        <v>22.413593804184487</v>
      </c>
      <c r="O270">
        <v>338</v>
      </c>
      <c r="P270">
        <v>262</v>
      </c>
      <c r="Q270">
        <v>353</v>
      </c>
      <c r="R270">
        <v>318</v>
      </c>
      <c r="S270">
        <v>30</v>
      </c>
    </row>
    <row r="271" spans="2:19" x14ac:dyDescent="0.3">
      <c r="B271">
        <v>0</v>
      </c>
      <c r="C271">
        <v>205</v>
      </c>
      <c r="D271">
        <v>41</v>
      </c>
      <c r="E271">
        <v>1</v>
      </c>
      <c r="F271">
        <v>28</v>
      </c>
      <c r="G271">
        <f>(Tabella5[[#This Row],[0]]+Tabella5[[#This Row],[1]]+Tabella5[[#This Row],[2]]+Tabella5[[#This Row],[3]])/4</f>
        <v>61.75</v>
      </c>
      <c r="H271">
        <f>(Tabella5[[#This Row],[ANDROID]]+H270)</f>
        <v>21880.5</v>
      </c>
      <c r="I271">
        <f>(Tabella5[[#This Row],[IOS]]+I270)</f>
        <v>1967</v>
      </c>
      <c r="J271">
        <f>(Tabella5[[#This Row],[N_ANDROID]]/$S$21)*100</f>
        <v>42.701573950293223</v>
      </c>
      <c r="K271">
        <f>(Tabella5[[#This Row],[N_IOS]]/$R$18)*100</f>
        <v>22.737255808577043</v>
      </c>
      <c r="O271">
        <v>316</v>
      </c>
      <c r="P271">
        <v>268</v>
      </c>
      <c r="Q271">
        <v>293</v>
      </c>
      <c r="R271">
        <v>329</v>
      </c>
      <c r="S271">
        <v>33</v>
      </c>
    </row>
    <row r="272" spans="2:19" x14ac:dyDescent="0.3">
      <c r="B272">
        <v>0</v>
      </c>
      <c r="C272">
        <v>116</v>
      </c>
      <c r="D272">
        <v>13</v>
      </c>
      <c r="E272">
        <v>3</v>
      </c>
      <c r="F272">
        <v>22</v>
      </c>
      <c r="G272">
        <f>(Tabella5[[#This Row],[0]]+Tabella5[[#This Row],[1]]+Tabella5[[#This Row],[2]]+Tabella5[[#This Row],[3]])/4</f>
        <v>33</v>
      </c>
      <c r="H272">
        <f>(Tabella5[[#This Row],[ANDROID]]+H271)</f>
        <v>21913.5</v>
      </c>
      <c r="I272">
        <f>(Tabella5[[#This Row],[IOS]]+I271)</f>
        <v>1989</v>
      </c>
      <c r="J272">
        <f>(Tabella5[[#This Row],[N_ANDROID]]/$S$21)*100</f>
        <v>42.765976132161079</v>
      </c>
      <c r="K272">
        <f>(Tabella5[[#This Row],[N_IOS]]/$R$18)*100</f>
        <v>22.991561669171194</v>
      </c>
      <c r="O272">
        <v>336</v>
      </c>
      <c r="P272">
        <v>283</v>
      </c>
      <c r="Q272">
        <v>314</v>
      </c>
      <c r="R272">
        <v>319</v>
      </c>
      <c r="S272">
        <v>34</v>
      </c>
    </row>
    <row r="273" spans="2:19" x14ac:dyDescent="0.3">
      <c r="B273">
        <v>0</v>
      </c>
      <c r="C273">
        <v>85</v>
      </c>
      <c r="D273">
        <v>11</v>
      </c>
      <c r="E273">
        <v>5</v>
      </c>
      <c r="F273">
        <v>19</v>
      </c>
      <c r="G273">
        <f>(Tabella5[[#This Row],[0]]+Tabella5[[#This Row],[1]]+Tabella5[[#This Row],[2]]+Tabella5[[#This Row],[3]])/4</f>
        <v>25.25</v>
      </c>
      <c r="H273">
        <f>(Tabella5[[#This Row],[ANDROID]]+H272)</f>
        <v>21938.75</v>
      </c>
      <c r="I273">
        <f>(Tabella5[[#This Row],[IOS]]+I272)</f>
        <v>2008</v>
      </c>
      <c r="J273">
        <f>(Tabella5[[#This Row],[N_ANDROID]]/$S$21)*100</f>
        <v>42.815253559196336</v>
      </c>
      <c r="K273">
        <f>(Tabella5[[#This Row],[N_IOS]]/$R$18)*100</f>
        <v>23.211189457866144</v>
      </c>
      <c r="O273">
        <v>295</v>
      </c>
      <c r="P273">
        <v>260</v>
      </c>
      <c r="Q273">
        <v>299</v>
      </c>
      <c r="R273">
        <v>278</v>
      </c>
      <c r="S273">
        <v>18</v>
      </c>
    </row>
    <row r="274" spans="2:19" x14ac:dyDescent="0.3">
      <c r="B274">
        <v>0</v>
      </c>
      <c r="C274">
        <v>110</v>
      </c>
      <c r="D274">
        <v>5</v>
      </c>
      <c r="E274">
        <v>4</v>
      </c>
      <c r="F274">
        <v>16</v>
      </c>
      <c r="G274">
        <f>(Tabella5[[#This Row],[0]]+Tabella5[[#This Row],[1]]+Tabella5[[#This Row],[2]]+Tabella5[[#This Row],[3]])/4</f>
        <v>29.75</v>
      </c>
      <c r="H274">
        <f>(Tabella5[[#This Row],[ANDROID]]+H273)</f>
        <v>21968.5</v>
      </c>
      <c r="I274">
        <f>(Tabella5[[#This Row],[IOS]]+I273)</f>
        <v>2024</v>
      </c>
      <c r="J274">
        <f>(Tabella5[[#This Row],[N_ANDROID]]/$S$21)*100</f>
        <v>42.873313101940845</v>
      </c>
      <c r="K274">
        <f>(Tabella5[[#This Row],[N_IOS]]/$R$18)*100</f>
        <v>23.39613917466189</v>
      </c>
      <c r="O274">
        <v>247</v>
      </c>
      <c r="P274">
        <v>234</v>
      </c>
      <c r="Q274">
        <v>259</v>
      </c>
      <c r="R274">
        <v>304</v>
      </c>
      <c r="S274">
        <v>23</v>
      </c>
    </row>
    <row r="275" spans="2:19" x14ac:dyDescent="0.3">
      <c r="B275">
        <v>0</v>
      </c>
      <c r="C275">
        <v>102</v>
      </c>
      <c r="D275">
        <v>7</v>
      </c>
      <c r="E275">
        <v>4</v>
      </c>
      <c r="F275">
        <v>5</v>
      </c>
      <c r="G275">
        <f>(Tabella5[[#This Row],[0]]+Tabella5[[#This Row],[1]]+Tabella5[[#This Row],[2]]+Tabella5[[#This Row],[3]])/4</f>
        <v>28.25</v>
      </c>
      <c r="H275">
        <f>(Tabella5[[#This Row],[ANDROID]]+H274)</f>
        <v>21996.75</v>
      </c>
      <c r="I275">
        <f>(Tabella5[[#This Row],[IOS]]+I274)</f>
        <v>2029</v>
      </c>
      <c r="J275">
        <f>(Tabella5[[#This Row],[N_ANDROID]]/$S$21)*100</f>
        <v>42.92844527278227</v>
      </c>
      <c r="K275">
        <f>(Tabella5[[#This Row],[N_IOS]]/$R$18)*100</f>
        <v>23.45393596116056</v>
      </c>
      <c r="O275">
        <v>279</v>
      </c>
      <c r="P275">
        <v>280</v>
      </c>
      <c r="Q275">
        <v>242</v>
      </c>
      <c r="R275">
        <v>228</v>
      </c>
      <c r="S275">
        <v>29</v>
      </c>
    </row>
    <row r="276" spans="2:19" x14ac:dyDescent="0.3">
      <c r="B276">
        <v>0</v>
      </c>
      <c r="C276">
        <v>58</v>
      </c>
      <c r="D276">
        <v>16</v>
      </c>
      <c r="E276">
        <v>3</v>
      </c>
      <c r="F276">
        <v>5</v>
      </c>
      <c r="G276">
        <f>(Tabella5[[#This Row],[0]]+Tabella5[[#This Row],[1]]+Tabella5[[#This Row],[2]]+Tabella5[[#This Row],[3]])/4</f>
        <v>19.25</v>
      </c>
      <c r="H276">
        <f>(Tabella5[[#This Row],[ANDROID]]+H275)</f>
        <v>22016</v>
      </c>
      <c r="I276">
        <f>(Tabella5[[#This Row],[IOS]]+I275)</f>
        <v>2034</v>
      </c>
      <c r="J276">
        <f>(Tabella5[[#This Row],[N_ANDROID]]/$S$21)*100</f>
        <v>42.966013212205191</v>
      </c>
      <c r="K276">
        <f>(Tabella5[[#This Row],[N_IOS]]/$R$18)*100</f>
        <v>23.511732747659231</v>
      </c>
      <c r="O276">
        <v>236</v>
      </c>
      <c r="P276">
        <v>268</v>
      </c>
      <c r="Q276">
        <v>206</v>
      </c>
      <c r="R276">
        <v>259</v>
      </c>
      <c r="S276">
        <v>37</v>
      </c>
    </row>
    <row r="277" spans="2:19" x14ac:dyDescent="0.3">
      <c r="B277">
        <v>0</v>
      </c>
      <c r="C277">
        <v>35</v>
      </c>
      <c r="D277">
        <v>5</v>
      </c>
      <c r="E277">
        <v>1</v>
      </c>
      <c r="F277">
        <v>4</v>
      </c>
      <c r="G277">
        <f>(Tabella5[[#This Row],[0]]+Tabella5[[#This Row],[1]]+Tabella5[[#This Row],[2]]+Tabella5[[#This Row],[3]])/4</f>
        <v>10.25</v>
      </c>
      <c r="H277">
        <f>(Tabella5[[#This Row],[ANDROID]]+H276)</f>
        <v>22026.25</v>
      </c>
      <c r="I277">
        <f>(Tabella5[[#This Row],[IOS]]+I276)</f>
        <v>2038</v>
      </c>
      <c r="J277">
        <f>(Tabella5[[#This Row],[N_ANDROID]]/$S$21)*100</f>
        <v>42.9860169202096</v>
      </c>
      <c r="K277">
        <f>(Tabella5[[#This Row],[N_IOS]]/$R$18)*100</f>
        <v>23.557970176858166</v>
      </c>
      <c r="O277">
        <v>216</v>
      </c>
      <c r="P277">
        <v>240</v>
      </c>
      <c r="Q277">
        <v>220</v>
      </c>
      <c r="R277">
        <v>247</v>
      </c>
      <c r="S277">
        <v>28</v>
      </c>
    </row>
    <row r="278" spans="2:19" x14ac:dyDescent="0.3">
      <c r="B278">
        <v>0</v>
      </c>
      <c r="C278">
        <v>19</v>
      </c>
      <c r="D278">
        <v>11</v>
      </c>
      <c r="E278">
        <v>4</v>
      </c>
      <c r="F278">
        <v>4</v>
      </c>
      <c r="G278">
        <f>(Tabella5[[#This Row],[0]]+Tabella5[[#This Row],[1]]+Tabella5[[#This Row],[2]]+Tabella5[[#This Row],[3]])/4</f>
        <v>8.5</v>
      </c>
      <c r="H278">
        <f>(Tabella5[[#This Row],[ANDROID]]+H277)</f>
        <v>22034.75</v>
      </c>
      <c r="I278">
        <f>(Tabella5[[#This Row],[IOS]]+I277)</f>
        <v>2042</v>
      </c>
      <c r="J278">
        <f>(Tabella5[[#This Row],[N_ANDROID]]/$S$21)*100</f>
        <v>43.002605360993748</v>
      </c>
      <c r="K278">
        <f>(Tabella5[[#This Row],[N_IOS]]/$R$18)*100</f>
        <v>23.604207606057102</v>
      </c>
      <c r="O278">
        <v>218</v>
      </c>
      <c r="P278">
        <v>223</v>
      </c>
      <c r="Q278">
        <v>216</v>
      </c>
      <c r="R278">
        <v>257</v>
      </c>
      <c r="S278">
        <v>29</v>
      </c>
    </row>
    <row r="279" spans="2:19" x14ac:dyDescent="0.3">
      <c r="B279">
        <v>0</v>
      </c>
      <c r="C279">
        <v>12</v>
      </c>
      <c r="D279">
        <v>9</v>
      </c>
      <c r="E279">
        <v>2</v>
      </c>
      <c r="F279">
        <v>6</v>
      </c>
      <c r="G279">
        <f>(Tabella5[[#This Row],[0]]+Tabella5[[#This Row],[1]]+Tabella5[[#This Row],[2]]+Tabella5[[#This Row],[3]])/4</f>
        <v>5.75</v>
      </c>
      <c r="H279">
        <f>(Tabella5[[#This Row],[ANDROID]]+H278)</f>
        <v>22040.5</v>
      </c>
      <c r="I279">
        <f>(Tabella5[[#This Row],[IOS]]+I278)</f>
        <v>2048</v>
      </c>
      <c r="J279">
        <f>(Tabella5[[#This Row],[N_ANDROID]]/$S$21)*100</f>
        <v>43.013826953288905</v>
      </c>
      <c r="K279">
        <f>(Tabella5[[#This Row],[N_IOS]]/$R$18)*100</f>
        <v>23.673563749855507</v>
      </c>
      <c r="O279">
        <v>198</v>
      </c>
      <c r="P279">
        <v>219</v>
      </c>
      <c r="Q279">
        <v>196</v>
      </c>
      <c r="R279">
        <v>240</v>
      </c>
      <c r="S279">
        <v>27</v>
      </c>
    </row>
    <row r="280" spans="2:19" x14ac:dyDescent="0.3">
      <c r="B280">
        <v>0</v>
      </c>
      <c r="C280">
        <v>8</v>
      </c>
      <c r="D280">
        <v>6</v>
      </c>
      <c r="E280">
        <v>1</v>
      </c>
      <c r="F280">
        <v>5</v>
      </c>
      <c r="G280">
        <f>(Tabella5[[#This Row],[0]]+Tabella5[[#This Row],[1]]+Tabella5[[#This Row],[2]]+Tabella5[[#This Row],[3]])/4</f>
        <v>3.75</v>
      </c>
      <c r="H280">
        <f>(Tabella5[[#This Row],[ANDROID]]+H279)</f>
        <v>22044.25</v>
      </c>
      <c r="I280">
        <f>(Tabella5[[#This Row],[IOS]]+I279)</f>
        <v>2053</v>
      </c>
      <c r="J280">
        <f>(Tabella5[[#This Row],[N_ANDROID]]/$S$21)*100</f>
        <v>43.021145383046616</v>
      </c>
      <c r="K280">
        <f>(Tabella5[[#This Row],[N_IOS]]/$R$18)*100</f>
        <v>23.731360536354178</v>
      </c>
      <c r="O280">
        <v>189</v>
      </c>
      <c r="P280">
        <v>184</v>
      </c>
      <c r="Q280">
        <v>220</v>
      </c>
      <c r="R280">
        <v>214</v>
      </c>
      <c r="S280">
        <v>27</v>
      </c>
    </row>
    <row r="281" spans="2:19" x14ac:dyDescent="0.3">
      <c r="B281">
        <v>0</v>
      </c>
      <c r="C281">
        <v>19</v>
      </c>
      <c r="D281">
        <v>3</v>
      </c>
      <c r="E281">
        <v>0</v>
      </c>
      <c r="F281">
        <v>7</v>
      </c>
      <c r="G281">
        <f>(Tabella5[[#This Row],[0]]+Tabella5[[#This Row],[1]]+Tabella5[[#This Row],[2]]+Tabella5[[#This Row],[3]])/4</f>
        <v>5.5</v>
      </c>
      <c r="H281">
        <f>(Tabella5[[#This Row],[ANDROID]]+H280)</f>
        <v>22049.75</v>
      </c>
      <c r="I281">
        <f>(Tabella5[[#This Row],[IOS]]+I280)</f>
        <v>2060</v>
      </c>
      <c r="J281">
        <f>(Tabella5[[#This Row],[N_ANDROID]]/$S$21)*100</f>
        <v>43.031879080024588</v>
      </c>
      <c r="K281">
        <f>(Tabella5[[#This Row],[N_IOS]]/$R$18)*100</f>
        <v>23.812276037452317</v>
      </c>
      <c r="O281">
        <v>189</v>
      </c>
      <c r="P281">
        <v>198</v>
      </c>
      <c r="Q281">
        <v>223</v>
      </c>
      <c r="R281">
        <v>185</v>
      </c>
      <c r="S281">
        <v>22</v>
      </c>
    </row>
    <row r="282" spans="2:19" x14ac:dyDescent="0.3">
      <c r="B282">
        <v>0</v>
      </c>
      <c r="C282">
        <v>7</v>
      </c>
      <c r="D282">
        <v>6</v>
      </c>
      <c r="E282">
        <v>0</v>
      </c>
      <c r="F282">
        <v>4</v>
      </c>
      <c r="G282">
        <f>(Tabella5[[#This Row],[0]]+Tabella5[[#This Row],[1]]+Tabella5[[#This Row],[2]]+Tabella5[[#This Row],[3]])/4</f>
        <v>3.25</v>
      </c>
      <c r="H282">
        <f>(Tabella5[[#This Row],[ANDROID]]+H281)</f>
        <v>22053</v>
      </c>
      <c r="I282">
        <f>(Tabella5[[#This Row],[IOS]]+I281)</f>
        <v>2064</v>
      </c>
      <c r="J282">
        <f>(Tabella5[[#This Row],[N_ANDROID]]/$S$21)*100</f>
        <v>43.038221719147941</v>
      </c>
      <c r="K282">
        <f>(Tabella5[[#This Row],[N_IOS]]/$R$18)*100</f>
        <v>23.858513466651253</v>
      </c>
      <c r="O282">
        <v>185</v>
      </c>
      <c r="P282">
        <v>192</v>
      </c>
      <c r="Q282">
        <v>178</v>
      </c>
      <c r="R282">
        <v>173</v>
      </c>
      <c r="S282">
        <v>20</v>
      </c>
    </row>
    <row r="283" spans="2:19" x14ac:dyDescent="0.3">
      <c r="B283">
        <v>0</v>
      </c>
      <c r="C283">
        <v>10</v>
      </c>
      <c r="D283">
        <v>1</v>
      </c>
      <c r="E283">
        <v>1</v>
      </c>
      <c r="F283">
        <v>1</v>
      </c>
      <c r="G283">
        <f>(Tabella5[[#This Row],[0]]+Tabella5[[#This Row],[1]]+Tabella5[[#This Row],[2]]+Tabella5[[#This Row],[3]])/4</f>
        <v>3</v>
      </c>
      <c r="H283">
        <f>(Tabella5[[#This Row],[ANDROID]]+H282)</f>
        <v>22056</v>
      </c>
      <c r="I283">
        <f>(Tabella5[[#This Row],[IOS]]+I282)</f>
        <v>2065</v>
      </c>
      <c r="J283">
        <f>(Tabella5[[#This Row],[N_ANDROID]]/$S$21)*100</f>
        <v>43.044076462954109</v>
      </c>
      <c r="K283">
        <f>(Tabella5[[#This Row],[N_IOS]]/$R$18)*100</f>
        <v>23.870072823950988</v>
      </c>
      <c r="O283">
        <v>170</v>
      </c>
      <c r="P283">
        <v>174</v>
      </c>
      <c r="Q283">
        <v>184</v>
      </c>
      <c r="R283">
        <v>183</v>
      </c>
      <c r="S283">
        <v>21</v>
      </c>
    </row>
    <row r="284" spans="2:19" x14ac:dyDescent="0.3">
      <c r="B284">
        <v>0</v>
      </c>
      <c r="C284">
        <v>15</v>
      </c>
      <c r="D284">
        <v>3</v>
      </c>
      <c r="E284">
        <v>0</v>
      </c>
      <c r="F284">
        <v>3</v>
      </c>
      <c r="G284">
        <f>(Tabella5[[#This Row],[0]]+Tabella5[[#This Row],[1]]+Tabella5[[#This Row],[2]]+Tabella5[[#This Row],[3]])/4</f>
        <v>4.5</v>
      </c>
      <c r="H284">
        <f>(Tabella5[[#This Row],[ANDROID]]+H283)</f>
        <v>22060.5</v>
      </c>
      <c r="I284">
        <f>(Tabella5[[#This Row],[IOS]]+I283)</f>
        <v>2068</v>
      </c>
      <c r="J284">
        <f>(Tabella5[[#This Row],[N_ANDROID]]/$S$21)*100</f>
        <v>43.052858578663361</v>
      </c>
      <c r="K284">
        <f>(Tabella5[[#This Row],[N_IOS]]/$R$18)*100</f>
        <v>23.904750895850192</v>
      </c>
      <c r="O284">
        <v>174</v>
      </c>
      <c r="P284">
        <v>142</v>
      </c>
      <c r="Q284">
        <v>155</v>
      </c>
      <c r="R284">
        <v>156</v>
      </c>
      <c r="S284">
        <v>19</v>
      </c>
    </row>
    <row r="285" spans="2:19" x14ac:dyDescent="0.3">
      <c r="B285">
        <v>0</v>
      </c>
      <c r="C285">
        <v>6</v>
      </c>
      <c r="D285">
        <v>1</v>
      </c>
      <c r="E285">
        <v>1</v>
      </c>
      <c r="F285">
        <v>2</v>
      </c>
      <c r="G285">
        <f>(Tabella5[[#This Row],[0]]+Tabella5[[#This Row],[1]]+Tabella5[[#This Row],[2]]+Tabella5[[#This Row],[3]])/4</f>
        <v>2</v>
      </c>
      <c r="H285">
        <f>(Tabella5[[#This Row],[ANDROID]]+H284)</f>
        <v>22062.5</v>
      </c>
      <c r="I285">
        <f>(Tabella5[[#This Row],[IOS]]+I284)</f>
        <v>2070</v>
      </c>
      <c r="J285">
        <f>(Tabella5[[#This Row],[N_ANDROID]]/$S$21)*100</f>
        <v>43.056761741200802</v>
      </c>
      <c r="K285">
        <f>(Tabella5[[#This Row],[N_IOS]]/$R$18)*100</f>
        <v>23.927869610449658</v>
      </c>
      <c r="O285">
        <v>154</v>
      </c>
      <c r="P285">
        <v>148</v>
      </c>
      <c r="Q285">
        <v>146</v>
      </c>
      <c r="R285">
        <v>160</v>
      </c>
      <c r="S285">
        <v>16</v>
      </c>
    </row>
    <row r="286" spans="2:19" x14ac:dyDescent="0.3">
      <c r="B286">
        <v>0</v>
      </c>
      <c r="C286">
        <v>13</v>
      </c>
      <c r="D286">
        <v>0</v>
      </c>
      <c r="E286">
        <v>0</v>
      </c>
      <c r="F286">
        <v>4</v>
      </c>
      <c r="G286">
        <f>(Tabella5[[#This Row],[0]]+Tabella5[[#This Row],[1]]+Tabella5[[#This Row],[2]]+Tabella5[[#This Row],[3]])/4</f>
        <v>3.25</v>
      </c>
      <c r="H286">
        <f>(Tabella5[[#This Row],[ANDROID]]+H285)</f>
        <v>22065.75</v>
      </c>
      <c r="I286">
        <f>(Tabella5[[#This Row],[IOS]]+I285)</f>
        <v>2074</v>
      </c>
      <c r="J286">
        <f>(Tabella5[[#This Row],[N_ANDROID]]/$S$21)*100</f>
        <v>43.063104380324155</v>
      </c>
      <c r="K286">
        <f>(Tabella5[[#This Row],[N_IOS]]/$R$18)*100</f>
        <v>23.974107039648594</v>
      </c>
      <c r="O286">
        <v>162</v>
      </c>
      <c r="P286">
        <v>152</v>
      </c>
      <c r="Q286">
        <v>135</v>
      </c>
      <c r="R286">
        <v>140</v>
      </c>
      <c r="S286">
        <v>14</v>
      </c>
    </row>
    <row r="287" spans="2:19" x14ac:dyDescent="0.3">
      <c r="B287">
        <v>0</v>
      </c>
      <c r="C287">
        <v>7</v>
      </c>
      <c r="D287">
        <v>1</v>
      </c>
      <c r="E287">
        <v>0</v>
      </c>
      <c r="F287">
        <v>2</v>
      </c>
      <c r="G287">
        <f>(Tabella5[[#This Row],[0]]+Tabella5[[#This Row],[1]]+Tabella5[[#This Row],[2]]+Tabella5[[#This Row],[3]])/4</f>
        <v>2</v>
      </c>
      <c r="H287">
        <f>(Tabella5[[#This Row],[ANDROID]]+H286)</f>
        <v>22067.75</v>
      </c>
      <c r="I287">
        <f>(Tabella5[[#This Row],[IOS]]+I286)</f>
        <v>2076</v>
      </c>
      <c r="J287">
        <f>(Tabella5[[#This Row],[N_ANDROID]]/$S$21)*100</f>
        <v>43.067007542861603</v>
      </c>
      <c r="K287">
        <f>(Tabella5[[#This Row],[N_IOS]]/$R$18)*100</f>
        <v>23.997225754248063</v>
      </c>
      <c r="O287">
        <v>154</v>
      </c>
      <c r="P287">
        <v>151</v>
      </c>
      <c r="Q287">
        <v>145</v>
      </c>
      <c r="R287">
        <v>128</v>
      </c>
      <c r="S287">
        <v>17</v>
      </c>
    </row>
    <row r="288" spans="2:19" x14ac:dyDescent="0.3">
      <c r="B288">
        <v>0</v>
      </c>
      <c r="C288">
        <v>1</v>
      </c>
      <c r="D288">
        <v>0</v>
      </c>
      <c r="E288">
        <v>0</v>
      </c>
      <c r="F288">
        <v>5</v>
      </c>
      <c r="G288">
        <f>(Tabella5[[#This Row],[0]]+Tabella5[[#This Row],[1]]+Tabella5[[#This Row],[2]]+Tabella5[[#This Row],[3]])/4</f>
        <v>0.25</v>
      </c>
      <c r="H288">
        <f>(Tabella5[[#This Row],[ANDROID]]+H287)</f>
        <v>22068</v>
      </c>
      <c r="I288">
        <f>(Tabella5[[#This Row],[IOS]]+I287)</f>
        <v>2081</v>
      </c>
      <c r="J288">
        <f>(Tabella5[[#This Row],[N_ANDROID]]/$S$21)*100</f>
        <v>43.067495438178781</v>
      </c>
      <c r="K288">
        <f>(Tabella5[[#This Row],[N_IOS]]/$R$18)*100</f>
        <v>24.055022540746734</v>
      </c>
      <c r="O288">
        <v>134</v>
      </c>
      <c r="P288">
        <v>130</v>
      </c>
      <c r="Q288">
        <v>155</v>
      </c>
      <c r="R288">
        <v>115</v>
      </c>
      <c r="S288">
        <v>15</v>
      </c>
    </row>
    <row r="289" spans="2:19" x14ac:dyDescent="0.3">
      <c r="B289">
        <v>0</v>
      </c>
      <c r="C289">
        <v>6</v>
      </c>
      <c r="D289">
        <v>0</v>
      </c>
      <c r="E289">
        <v>1</v>
      </c>
      <c r="F289">
        <v>2</v>
      </c>
      <c r="G289">
        <f>(Tabella5[[#This Row],[0]]+Tabella5[[#This Row],[1]]+Tabella5[[#This Row],[2]]+Tabella5[[#This Row],[3]])/4</f>
        <v>1.75</v>
      </c>
      <c r="H289">
        <f>(Tabella5[[#This Row],[ANDROID]]+H288)</f>
        <v>22069.75</v>
      </c>
      <c r="I289">
        <f>(Tabella5[[#This Row],[IOS]]+I288)</f>
        <v>2083</v>
      </c>
      <c r="J289">
        <f>(Tabella5[[#This Row],[N_ANDROID]]/$S$21)*100</f>
        <v>43.070910705399051</v>
      </c>
      <c r="K289">
        <f>(Tabella5[[#This Row],[N_IOS]]/$R$18)*100</f>
        <v>24.078141255346203</v>
      </c>
      <c r="O289">
        <v>135</v>
      </c>
      <c r="P289">
        <v>122</v>
      </c>
      <c r="Q289">
        <v>128</v>
      </c>
      <c r="R289">
        <v>116</v>
      </c>
      <c r="S289">
        <v>16</v>
      </c>
    </row>
    <row r="290" spans="2:19" x14ac:dyDescent="0.3">
      <c r="B290">
        <v>0</v>
      </c>
      <c r="C290">
        <v>3</v>
      </c>
      <c r="D290">
        <v>0</v>
      </c>
      <c r="E290">
        <v>0</v>
      </c>
      <c r="F290">
        <v>5</v>
      </c>
      <c r="G290">
        <f>(Tabella5[[#This Row],[0]]+Tabella5[[#This Row],[1]]+Tabella5[[#This Row],[2]]+Tabella5[[#This Row],[3]])/4</f>
        <v>0.75</v>
      </c>
      <c r="H290">
        <f>(Tabella5[[#This Row],[ANDROID]]+H289)</f>
        <v>22070.5</v>
      </c>
      <c r="I290">
        <f>(Tabella5[[#This Row],[IOS]]+I289)</f>
        <v>2088</v>
      </c>
      <c r="J290">
        <f>(Tabella5[[#This Row],[N_ANDROID]]/$S$21)*100</f>
        <v>43.072374391350593</v>
      </c>
      <c r="K290">
        <f>(Tabella5[[#This Row],[N_IOS]]/$R$18)*100</f>
        <v>24.135938041844874</v>
      </c>
      <c r="O290">
        <v>124</v>
      </c>
      <c r="P290">
        <v>130</v>
      </c>
      <c r="Q290">
        <v>106</v>
      </c>
      <c r="R290">
        <v>110</v>
      </c>
      <c r="S290">
        <v>18</v>
      </c>
    </row>
    <row r="291" spans="2:19" x14ac:dyDescent="0.3">
      <c r="B291">
        <v>0</v>
      </c>
      <c r="C291">
        <v>4</v>
      </c>
      <c r="D291">
        <v>0</v>
      </c>
      <c r="E291">
        <v>0</v>
      </c>
      <c r="F291">
        <v>3</v>
      </c>
      <c r="G291">
        <f>(Tabella5[[#This Row],[0]]+Tabella5[[#This Row],[1]]+Tabella5[[#This Row],[2]]+Tabella5[[#This Row],[3]])/4</f>
        <v>1</v>
      </c>
      <c r="H291">
        <f>(Tabella5[[#This Row],[ANDROID]]+H290)</f>
        <v>22071.5</v>
      </c>
      <c r="I291">
        <f>(Tabella5[[#This Row],[IOS]]+I290)</f>
        <v>2091</v>
      </c>
      <c r="J291">
        <f>(Tabella5[[#This Row],[N_ANDROID]]/$S$21)*100</f>
        <v>43.074325972619313</v>
      </c>
      <c r="K291">
        <f>(Tabella5[[#This Row],[N_IOS]]/$R$18)*100</f>
        <v>24.170616113744074</v>
      </c>
      <c r="O291">
        <v>124</v>
      </c>
      <c r="P291">
        <v>118</v>
      </c>
      <c r="Q291">
        <v>112</v>
      </c>
      <c r="R291">
        <v>113</v>
      </c>
      <c r="S291">
        <v>7</v>
      </c>
    </row>
    <row r="292" spans="2:19" x14ac:dyDescent="0.3">
      <c r="O292">
        <v>131</v>
      </c>
      <c r="P292">
        <v>108</v>
      </c>
      <c r="Q292">
        <v>108</v>
      </c>
      <c r="R292">
        <v>130</v>
      </c>
      <c r="S292">
        <v>8</v>
      </c>
    </row>
    <row r="293" spans="2:19" x14ac:dyDescent="0.3">
      <c r="O293">
        <v>95</v>
      </c>
      <c r="P293">
        <v>121</v>
      </c>
      <c r="Q293">
        <v>111</v>
      </c>
      <c r="R293">
        <v>126</v>
      </c>
      <c r="S293">
        <v>6</v>
      </c>
    </row>
    <row r="294" spans="2:19" x14ac:dyDescent="0.3">
      <c r="O294">
        <v>99</v>
      </c>
      <c r="P294">
        <v>100</v>
      </c>
      <c r="Q294">
        <v>101</v>
      </c>
      <c r="R294">
        <v>89</v>
      </c>
      <c r="S294">
        <v>13</v>
      </c>
    </row>
    <row r="295" spans="2:19" x14ac:dyDescent="0.3">
      <c r="O295">
        <v>108</v>
      </c>
      <c r="P295">
        <v>92</v>
      </c>
      <c r="Q295">
        <v>92</v>
      </c>
      <c r="R295">
        <v>94</v>
      </c>
      <c r="S295">
        <v>11</v>
      </c>
    </row>
    <row r="296" spans="2:19" x14ac:dyDescent="0.3">
      <c r="O296">
        <v>89</v>
      </c>
      <c r="P296">
        <v>114</v>
      </c>
      <c r="Q296">
        <v>86</v>
      </c>
      <c r="R296">
        <v>81</v>
      </c>
      <c r="S296">
        <v>7</v>
      </c>
    </row>
    <row r="297" spans="2:19" x14ac:dyDescent="0.3">
      <c r="O297">
        <v>91</v>
      </c>
      <c r="P297">
        <v>95</v>
      </c>
      <c r="Q297">
        <v>82</v>
      </c>
      <c r="R297">
        <v>71</v>
      </c>
      <c r="S297">
        <v>6</v>
      </c>
    </row>
    <row r="298" spans="2:19" x14ac:dyDescent="0.3">
      <c r="O298">
        <v>90</v>
      </c>
      <c r="P298">
        <v>76</v>
      </c>
      <c r="Q298">
        <v>77</v>
      </c>
      <c r="R298">
        <v>85</v>
      </c>
      <c r="S298">
        <v>5</v>
      </c>
    </row>
    <row r="299" spans="2:19" x14ac:dyDescent="0.3">
      <c r="O299">
        <v>88</v>
      </c>
      <c r="P299">
        <v>66</v>
      </c>
      <c r="Q299">
        <v>66</v>
      </c>
      <c r="R299">
        <v>71</v>
      </c>
      <c r="S299">
        <v>15</v>
      </c>
    </row>
    <row r="300" spans="2:19" x14ac:dyDescent="0.3">
      <c r="O300">
        <v>81</v>
      </c>
      <c r="P300">
        <v>75</v>
      </c>
      <c r="Q300">
        <v>65</v>
      </c>
      <c r="R300">
        <v>81</v>
      </c>
      <c r="S300">
        <v>8</v>
      </c>
    </row>
    <row r="301" spans="2:19" x14ac:dyDescent="0.3">
      <c r="O301">
        <v>77</v>
      </c>
      <c r="P301">
        <v>76</v>
      </c>
      <c r="Q301">
        <v>79</v>
      </c>
      <c r="R301">
        <v>83</v>
      </c>
      <c r="S301">
        <v>12</v>
      </c>
    </row>
    <row r="302" spans="2:19" x14ac:dyDescent="0.3">
      <c r="O302">
        <v>67</v>
      </c>
      <c r="P302">
        <v>67</v>
      </c>
      <c r="Q302">
        <v>63</v>
      </c>
      <c r="R302">
        <v>72</v>
      </c>
      <c r="S302">
        <v>4</v>
      </c>
    </row>
    <row r="303" spans="2:19" x14ac:dyDescent="0.3">
      <c r="O303">
        <v>68</v>
      </c>
      <c r="P303">
        <v>67</v>
      </c>
      <c r="Q303">
        <v>59</v>
      </c>
      <c r="R303">
        <v>64</v>
      </c>
      <c r="S303">
        <v>12</v>
      </c>
    </row>
    <row r="304" spans="2:19" x14ac:dyDescent="0.3">
      <c r="O304">
        <v>58</v>
      </c>
      <c r="P304">
        <v>53</v>
      </c>
      <c r="Q304">
        <v>58</v>
      </c>
      <c r="R304">
        <v>56</v>
      </c>
      <c r="S304">
        <v>7</v>
      </c>
    </row>
    <row r="305" spans="15:19" x14ac:dyDescent="0.3">
      <c r="O305">
        <v>58</v>
      </c>
      <c r="P305">
        <v>56</v>
      </c>
      <c r="Q305">
        <v>54</v>
      </c>
      <c r="R305">
        <v>58</v>
      </c>
      <c r="S305">
        <v>17</v>
      </c>
    </row>
    <row r="306" spans="15:19" x14ac:dyDescent="0.3">
      <c r="O306">
        <v>44</v>
      </c>
      <c r="P306">
        <v>52</v>
      </c>
      <c r="Q306">
        <v>55</v>
      </c>
      <c r="R306">
        <v>48</v>
      </c>
      <c r="S306">
        <v>8</v>
      </c>
    </row>
    <row r="307" spans="15:19" x14ac:dyDescent="0.3">
      <c r="O307">
        <v>42</v>
      </c>
      <c r="P307">
        <v>47</v>
      </c>
      <c r="Q307">
        <v>51</v>
      </c>
      <c r="R307">
        <v>51</v>
      </c>
      <c r="S307">
        <v>9</v>
      </c>
    </row>
    <row r="308" spans="15:19" x14ac:dyDescent="0.3">
      <c r="O308">
        <v>52</v>
      </c>
      <c r="P308">
        <v>51</v>
      </c>
      <c r="Q308">
        <v>39</v>
      </c>
      <c r="R308">
        <v>52</v>
      </c>
      <c r="S308">
        <v>6</v>
      </c>
    </row>
    <row r="309" spans="15:19" x14ac:dyDescent="0.3">
      <c r="O309">
        <v>40</v>
      </c>
      <c r="P309">
        <v>40</v>
      </c>
      <c r="Q309">
        <v>39</v>
      </c>
      <c r="R309">
        <v>38</v>
      </c>
      <c r="S309">
        <v>8</v>
      </c>
    </row>
    <row r="310" spans="15:19" x14ac:dyDescent="0.3">
      <c r="O310">
        <v>36</v>
      </c>
      <c r="P310">
        <v>40</v>
      </c>
      <c r="Q310">
        <v>41</v>
      </c>
      <c r="R310">
        <v>47</v>
      </c>
      <c r="S310">
        <v>5</v>
      </c>
    </row>
    <row r="311" spans="15:19" x14ac:dyDescent="0.3">
      <c r="O311">
        <v>43</v>
      </c>
      <c r="P311">
        <v>47</v>
      </c>
      <c r="Q311">
        <v>40</v>
      </c>
      <c r="R311">
        <v>47</v>
      </c>
      <c r="S311">
        <v>5</v>
      </c>
    </row>
    <row r="312" spans="15:19" x14ac:dyDescent="0.3">
      <c r="O312">
        <v>53</v>
      </c>
      <c r="P312">
        <v>33</v>
      </c>
      <c r="Q312">
        <v>47</v>
      </c>
      <c r="R312">
        <v>44</v>
      </c>
      <c r="S312">
        <v>1</v>
      </c>
    </row>
    <row r="313" spans="15:19" x14ac:dyDescent="0.3">
      <c r="O313">
        <v>46</v>
      </c>
      <c r="P313">
        <v>35</v>
      </c>
      <c r="Q313">
        <v>26</v>
      </c>
      <c r="R313">
        <v>42</v>
      </c>
      <c r="S313">
        <v>6</v>
      </c>
    </row>
    <row r="314" spans="15:19" x14ac:dyDescent="0.3">
      <c r="O314">
        <v>29</v>
      </c>
      <c r="P314">
        <v>42</v>
      </c>
      <c r="Q314">
        <v>51</v>
      </c>
      <c r="R314">
        <v>39</v>
      </c>
      <c r="S314">
        <v>7</v>
      </c>
    </row>
    <row r="315" spans="15:19" x14ac:dyDescent="0.3">
      <c r="O315">
        <v>34</v>
      </c>
      <c r="P315">
        <v>27</v>
      </c>
      <c r="Q315">
        <v>27</v>
      </c>
      <c r="R315">
        <v>44</v>
      </c>
      <c r="S315">
        <v>2</v>
      </c>
    </row>
    <row r="316" spans="15:19" x14ac:dyDescent="0.3">
      <c r="O316">
        <v>19</v>
      </c>
      <c r="P316">
        <v>26</v>
      </c>
      <c r="Q316">
        <v>30</v>
      </c>
      <c r="R316">
        <v>34</v>
      </c>
      <c r="S316">
        <v>6</v>
      </c>
    </row>
    <row r="317" spans="15:19" x14ac:dyDescent="0.3">
      <c r="O317">
        <v>34</v>
      </c>
      <c r="P317">
        <v>29</v>
      </c>
      <c r="Q317">
        <v>20</v>
      </c>
      <c r="R317">
        <v>32</v>
      </c>
      <c r="S317">
        <v>2</v>
      </c>
    </row>
    <row r="318" spans="15:19" x14ac:dyDescent="0.3">
      <c r="O318">
        <v>38</v>
      </c>
      <c r="P318">
        <v>28</v>
      </c>
      <c r="Q318">
        <v>23</v>
      </c>
      <c r="R318">
        <v>34</v>
      </c>
      <c r="S318">
        <v>3</v>
      </c>
    </row>
    <row r="319" spans="15:19" x14ac:dyDescent="0.3">
      <c r="O319">
        <v>26</v>
      </c>
      <c r="P319">
        <v>22</v>
      </c>
      <c r="Q319">
        <v>30</v>
      </c>
      <c r="R319">
        <v>16</v>
      </c>
      <c r="S319">
        <v>4</v>
      </c>
    </row>
    <row r="320" spans="15:19" x14ac:dyDescent="0.3">
      <c r="O320">
        <v>22</v>
      </c>
      <c r="P320">
        <v>32</v>
      </c>
      <c r="Q320">
        <v>20</v>
      </c>
      <c r="R320">
        <v>26</v>
      </c>
      <c r="S320">
        <v>5</v>
      </c>
    </row>
    <row r="321" spans="15:19" x14ac:dyDescent="0.3">
      <c r="O321">
        <v>34</v>
      </c>
      <c r="P321">
        <v>24</v>
      </c>
      <c r="Q321">
        <v>24</v>
      </c>
      <c r="R321">
        <v>26</v>
      </c>
      <c r="S321">
        <v>5</v>
      </c>
    </row>
    <row r="322" spans="15:19" x14ac:dyDescent="0.3">
      <c r="O322">
        <v>23</v>
      </c>
      <c r="P322">
        <v>18</v>
      </c>
      <c r="Q322">
        <v>20</v>
      </c>
      <c r="R322">
        <v>17</v>
      </c>
      <c r="S322">
        <v>1</v>
      </c>
    </row>
    <row r="323" spans="15:19" x14ac:dyDescent="0.3">
      <c r="O323">
        <v>28</v>
      </c>
      <c r="P323">
        <v>26</v>
      </c>
      <c r="Q323">
        <v>27</v>
      </c>
      <c r="R323">
        <v>25</v>
      </c>
      <c r="S323">
        <v>3</v>
      </c>
    </row>
    <row r="324" spans="15:19" x14ac:dyDescent="0.3">
      <c r="O324">
        <v>19</v>
      </c>
      <c r="P324">
        <v>24</v>
      </c>
      <c r="Q324">
        <v>19</v>
      </c>
      <c r="R324">
        <v>25</v>
      </c>
      <c r="S324">
        <v>2</v>
      </c>
    </row>
    <row r="325" spans="15:19" x14ac:dyDescent="0.3">
      <c r="O325">
        <v>23</v>
      </c>
      <c r="P325">
        <v>20</v>
      </c>
      <c r="Q325">
        <v>23</v>
      </c>
      <c r="R325">
        <v>18</v>
      </c>
      <c r="S325">
        <v>4</v>
      </c>
    </row>
    <row r="326" spans="15:19" x14ac:dyDescent="0.3">
      <c r="O326">
        <v>21</v>
      </c>
      <c r="P326">
        <v>20</v>
      </c>
      <c r="Q326">
        <v>17</v>
      </c>
      <c r="R326">
        <v>27</v>
      </c>
      <c r="S326">
        <v>5</v>
      </c>
    </row>
    <row r="327" spans="15:19" x14ac:dyDescent="0.3">
      <c r="O327">
        <v>13</v>
      </c>
      <c r="P327">
        <v>25</v>
      </c>
      <c r="Q327">
        <v>13</v>
      </c>
      <c r="R327">
        <v>14</v>
      </c>
      <c r="S327">
        <v>5</v>
      </c>
    </row>
    <row r="328" spans="15:19" x14ac:dyDescent="0.3">
      <c r="O328">
        <v>16</v>
      </c>
      <c r="P328">
        <v>13</v>
      </c>
      <c r="Q328">
        <v>21</v>
      </c>
      <c r="R328">
        <v>12</v>
      </c>
      <c r="S328">
        <v>4</v>
      </c>
    </row>
    <row r="329" spans="15:19" x14ac:dyDescent="0.3">
      <c r="O329">
        <v>26</v>
      </c>
      <c r="P329">
        <v>25</v>
      </c>
      <c r="Q329">
        <v>16</v>
      </c>
      <c r="R329">
        <v>13</v>
      </c>
      <c r="S329">
        <v>3</v>
      </c>
    </row>
    <row r="330" spans="15:19" x14ac:dyDescent="0.3">
      <c r="O330">
        <v>14</v>
      </c>
      <c r="P330">
        <v>16</v>
      </c>
      <c r="Q330">
        <v>14</v>
      </c>
      <c r="R330">
        <v>21</v>
      </c>
      <c r="S330">
        <v>2</v>
      </c>
    </row>
    <row r="331" spans="15:19" x14ac:dyDescent="0.3">
      <c r="O331">
        <v>13</v>
      </c>
      <c r="P331">
        <v>15</v>
      </c>
      <c r="Q331">
        <v>19</v>
      </c>
      <c r="R331">
        <v>15</v>
      </c>
      <c r="S331">
        <v>3</v>
      </c>
    </row>
    <row r="332" spans="15:19" x14ac:dyDescent="0.3">
      <c r="O332">
        <v>9</v>
      </c>
      <c r="P332">
        <v>19</v>
      </c>
      <c r="Q332">
        <v>11</v>
      </c>
      <c r="R332">
        <v>10</v>
      </c>
      <c r="S332">
        <v>0</v>
      </c>
    </row>
    <row r="333" spans="15:19" x14ac:dyDescent="0.3">
      <c r="O333">
        <v>16</v>
      </c>
      <c r="P333">
        <v>13</v>
      </c>
      <c r="Q333">
        <v>15</v>
      </c>
      <c r="R333">
        <v>12</v>
      </c>
      <c r="S333">
        <v>3</v>
      </c>
    </row>
    <row r="334" spans="15:19" x14ac:dyDescent="0.3">
      <c r="O334">
        <v>6</v>
      </c>
      <c r="P334">
        <v>15</v>
      </c>
      <c r="Q334">
        <v>7</v>
      </c>
      <c r="R334">
        <v>16</v>
      </c>
      <c r="S334">
        <v>2</v>
      </c>
    </row>
    <row r="335" spans="15:19" x14ac:dyDescent="0.3">
      <c r="O335">
        <v>18</v>
      </c>
      <c r="P335">
        <v>11</v>
      </c>
      <c r="Q335">
        <v>6</v>
      </c>
      <c r="R335">
        <v>15</v>
      </c>
      <c r="S335">
        <v>2</v>
      </c>
    </row>
    <row r="336" spans="15:19" x14ac:dyDescent="0.3">
      <c r="O336">
        <v>15</v>
      </c>
      <c r="P336">
        <v>8</v>
      </c>
      <c r="Q336">
        <v>15</v>
      </c>
      <c r="R336">
        <v>14</v>
      </c>
      <c r="S336">
        <v>3</v>
      </c>
    </row>
    <row r="337" spans="15:19" x14ac:dyDescent="0.3">
      <c r="O337">
        <v>12</v>
      </c>
      <c r="P337">
        <v>13</v>
      </c>
      <c r="Q337">
        <v>15</v>
      </c>
      <c r="R337">
        <v>15</v>
      </c>
      <c r="S337">
        <v>0</v>
      </c>
    </row>
    <row r="338" spans="15:19" x14ac:dyDescent="0.3">
      <c r="O338">
        <v>9</v>
      </c>
      <c r="P338">
        <v>9</v>
      </c>
      <c r="Q338">
        <v>9</v>
      </c>
      <c r="R338">
        <v>15</v>
      </c>
      <c r="S338">
        <v>2</v>
      </c>
    </row>
    <row r="339" spans="15:19" x14ac:dyDescent="0.3">
      <c r="O339">
        <v>7</v>
      </c>
      <c r="P339">
        <v>12</v>
      </c>
      <c r="Q339">
        <v>11</v>
      </c>
      <c r="R339">
        <v>4</v>
      </c>
      <c r="S339">
        <v>2</v>
      </c>
    </row>
    <row r="340" spans="15:19" x14ac:dyDescent="0.3">
      <c r="O340">
        <v>5</v>
      </c>
      <c r="P340">
        <v>12</v>
      </c>
      <c r="Q340">
        <v>8</v>
      </c>
      <c r="R340">
        <v>4</v>
      </c>
      <c r="S340">
        <v>1</v>
      </c>
    </row>
    <row r="341" spans="15:19" x14ac:dyDescent="0.3">
      <c r="O341">
        <v>6</v>
      </c>
      <c r="P341">
        <v>6</v>
      </c>
      <c r="Q341">
        <v>10</v>
      </c>
      <c r="R341">
        <v>8</v>
      </c>
      <c r="S341">
        <v>3</v>
      </c>
    </row>
    <row r="342" spans="15:19" x14ac:dyDescent="0.3">
      <c r="O342">
        <v>10</v>
      </c>
      <c r="P342">
        <v>6</v>
      </c>
      <c r="Q342">
        <v>12</v>
      </c>
      <c r="R342">
        <v>16</v>
      </c>
      <c r="S342">
        <v>0</v>
      </c>
    </row>
    <row r="343" spans="15:19" x14ac:dyDescent="0.3">
      <c r="O343">
        <v>9</v>
      </c>
      <c r="P343">
        <v>5</v>
      </c>
      <c r="Q343">
        <v>5</v>
      </c>
      <c r="R343">
        <v>10</v>
      </c>
      <c r="S343">
        <v>1</v>
      </c>
    </row>
    <row r="344" spans="15:19" x14ac:dyDescent="0.3">
      <c r="O344">
        <v>6</v>
      </c>
      <c r="P344">
        <v>9</v>
      </c>
      <c r="Q344">
        <v>4</v>
      </c>
      <c r="R344">
        <v>11</v>
      </c>
      <c r="S344">
        <v>1</v>
      </c>
    </row>
    <row r="345" spans="15:19" x14ac:dyDescent="0.3">
      <c r="O345">
        <v>10</v>
      </c>
      <c r="P345">
        <v>7</v>
      </c>
      <c r="Q345">
        <v>5</v>
      </c>
      <c r="R345">
        <v>11</v>
      </c>
      <c r="S345">
        <v>1</v>
      </c>
    </row>
    <row r="346" spans="15:19" x14ac:dyDescent="0.3">
      <c r="O346">
        <v>8</v>
      </c>
      <c r="P346">
        <v>7</v>
      </c>
      <c r="Q346">
        <v>15</v>
      </c>
      <c r="R346">
        <v>6</v>
      </c>
      <c r="S346">
        <v>1</v>
      </c>
    </row>
    <row r="347" spans="15:19" x14ac:dyDescent="0.3">
      <c r="O347">
        <v>5</v>
      </c>
      <c r="P347">
        <v>12</v>
      </c>
      <c r="Q347">
        <v>6</v>
      </c>
      <c r="R347">
        <v>2</v>
      </c>
      <c r="S347">
        <v>1</v>
      </c>
    </row>
    <row r="348" spans="15:19" x14ac:dyDescent="0.3">
      <c r="O348">
        <v>8</v>
      </c>
      <c r="P348">
        <v>9</v>
      </c>
      <c r="Q348">
        <v>8</v>
      </c>
      <c r="R348">
        <v>4</v>
      </c>
      <c r="S348">
        <v>2</v>
      </c>
    </row>
    <row r="349" spans="15:19" x14ac:dyDescent="0.3">
      <c r="O349">
        <v>5</v>
      </c>
      <c r="P349">
        <v>5</v>
      </c>
      <c r="Q349">
        <v>6</v>
      </c>
      <c r="R349">
        <v>1</v>
      </c>
      <c r="S349">
        <v>1</v>
      </c>
    </row>
    <row r="350" spans="15:19" x14ac:dyDescent="0.3">
      <c r="O350">
        <v>8</v>
      </c>
      <c r="P350">
        <v>6</v>
      </c>
      <c r="Q350">
        <v>8</v>
      </c>
      <c r="R350">
        <v>10</v>
      </c>
      <c r="S350">
        <v>0</v>
      </c>
    </row>
    <row r="351" spans="15:19" x14ac:dyDescent="0.3">
      <c r="O351">
        <v>2</v>
      </c>
      <c r="P351">
        <v>7</v>
      </c>
      <c r="Q351">
        <v>6</v>
      </c>
      <c r="R351">
        <v>8</v>
      </c>
      <c r="S351">
        <v>0</v>
      </c>
    </row>
    <row r="352" spans="15:19" x14ac:dyDescent="0.3">
      <c r="O352">
        <v>9</v>
      </c>
      <c r="P352">
        <v>7</v>
      </c>
      <c r="Q352">
        <v>8</v>
      </c>
      <c r="R352">
        <v>4</v>
      </c>
      <c r="S352">
        <v>1</v>
      </c>
    </row>
    <row r="353" spans="15:19" x14ac:dyDescent="0.3">
      <c r="O353">
        <v>4</v>
      </c>
      <c r="P353">
        <v>6</v>
      </c>
      <c r="Q353">
        <v>5</v>
      </c>
      <c r="R353">
        <v>4</v>
      </c>
      <c r="S353">
        <v>0</v>
      </c>
    </row>
    <row r="354" spans="15:19" x14ac:dyDescent="0.3">
      <c r="O354">
        <v>3</v>
      </c>
      <c r="P354">
        <v>7</v>
      </c>
      <c r="Q354">
        <v>2</v>
      </c>
      <c r="R354">
        <v>6</v>
      </c>
      <c r="S354">
        <v>0</v>
      </c>
    </row>
    <row r="355" spans="15:19" x14ac:dyDescent="0.3">
      <c r="O355">
        <v>1</v>
      </c>
      <c r="P355">
        <v>2</v>
      </c>
      <c r="Q355">
        <v>6</v>
      </c>
      <c r="R355">
        <v>5</v>
      </c>
      <c r="S355">
        <v>1</v>
      </c>
    </row>
    <row r="356" spans="15:19" x14ac:dyDescent="0.3">
      <c r="O356">
        <v>4</v>
      </c>
      <c r="P356">
        <v>3</v>
      </c>
      <c r="Q356">
        <v>1</v>
      </c>
      <c r="R356">
        <v>4</v>
      </c>
      <c r="S356">
        <v>0</v>
      </c>
    </row>
    <row r="357" spans="15:19" x14ac:dyDescent="0.3">
      <c r="O357">
        <v>5</v>
      </c>
      <c r="P357">
        <v>8</v>
      </c>
      <c r="Q357">
        <v>6</v>
      </c>
      <c r="R357">
        <v>5</v>
      </c>
      <c r="S357">
        <v>2</v>
      </c>
    </row>
    <row r="358" spans="15:19" x14ac:dyDescent="0.3">
      <c r="O358">
        <v>3</v>
      </c>
      <c r="P358">
        <v>2</v>
      </c>
      <c r="Q358">
        <v>2</v>
      </c>
      <c r="R358">
        <v>4</v>
      </c>
      <c r="S358">
        <v>1</v>
      </c>
    </row>
    <row r="359" spans="15:19" x14ac:dyDescent="0.3">
      <c r="O359">
        <v>2</v>
      </c>
      <c r="P359">
        <v>2</v>
      </c>
      <c r="Q359">
        <v>9</v>
      </c>
      <c r="R359">
        <v>4</v>
      </c>
      <c r="S359">
        <v>1</v>
      </c>
    </row>
    <row r="360" spans="15:19" x14ac:dyDescent="0.3">
      <c r="O360">
        <v>6</v>
      </c>
      <c r="P360">
        <v>0</v>
      </c>
      <c r="Q360">
        <v>6</v>
      </c>
      <c r="R360">
        <v>0</v>
      </c>
      <c r="S360">
        <v>0</v>
      </c>
    </row>
    <row r="361" spans="15:19" x14ac:dyDescent="0.3">
      <c r="O361">
        <v>2</v>
      </c>
      <c r="P361">
        <v>4</v>
      </c>
      <c r="Q361">
        <v>4</v>
      </c>
      <c r="R361">
        <v>4</v>
      </c>
      <c r="S361">
        <v>1</v>
      </c>
    </row>
    <row r="362" spans="15:19" x14ac:dyDescent="0.3">
      <c r="S362" s="2">
        <v>1</v>
      </c>
    </row>
    <row r="363" spans="15:19" x14ac:dyDescent="0.3">
      <c r="S363" s="2">
        <v>0</v>
      </c>
    </row>
    <row r="364" spans="15:19" x14ac:dyDescent="0.3">
      <c r="S364" s="2">
        <v>0</v>
      </c>
    </row>
    <row r="365" spans="15:19" x14ac:dyDescent="0.3">
      <c r="S365" s="2">
        <v>0</v>
      </c>
    </row>
    <row r="366" spans="15:19" x14ac:dyDescent="0.3">
      <c r="S366" s="2">
        <v>0</v>
      </c>
    </row>
    <row r="367" spans="15:19" x14ac:dyDescent="0.3">
      <c r="S367" s="2">
        <v>0</v>
      </c>
    </row>
    <row r="368" spans="15:19" x14ac:dyDescent="0.3">
      <c r="S368" s="2">
        <v>0</v>
      </c>
    </row>
    <row r="369" spans="19:19" x14ac:dyDescent="0.3">
      <c r="S369" s="2">
        <v>1</v>
      </c>
    </row>
    <row r="370" spans="19:19" x14ac:dyDescent="0.3">
      <c r="S370" s="2">
        <v>0</v>
      </c>
    </row>
    <row r="371" spans="19:19" x14ac:dyDescent="0.3">
      <c r="S371" s="2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6">
    <tablePart r:id="rId3"/>
    <tablePart r:id="rId4"/>
    <tablePart r:id="rId5"/>
    <tablePart r:id="rId6"/>
    <tablePart r:id="rId7"/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Riccardo Paoletti</dc:creator>
  <cp:lastModifiedBy>Riccardo Paoletti</cp:lastModifiedBy>
  <dcterms:created xsi:type="dcterms:W3CDTF">2015-06-05T18:19:34Z</dcterms:created>
  <dcterms:modified xsi:type="dcterms:W3CDTF">2020-07-22T09:22:46Z</dcterms:modified>
</cp:coreProperties>
</file>