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ricca\Desktop\P2P Progettone\SourceCode\P2PFinalProject\Python\Tokyo\"/>
    </mc:Choice>
  </mc:AlternateContent>
  <xr:revisionPtr revIDLastSave="0" documentId="13_ncr:1_{4029242D-E818-45D2-B191-035057FA346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8" i="1" l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K234" i="1" l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I234" i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H235" i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I168" i="1"/>
  <c r="I169" i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H168" i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J31" i="1" l="1"/>
  <c r="J34" i="1"/>
  <c r="J35" i="1"/>
  <c r="I31" i="1"/>
  <c r="H32" i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J91" i="1" s="1"/>
  <c r="G24" i="1"/>
  <c r="G23" i="1"/>
  <c r="G22" i="1"/>
  <c r="N22" i="1"/>
  <c r="K24" i="1"/>
  <c r="K22" i="1"/>
  <c r="I22" i="1"/>
  <c r="K31" i="1" l="1"/>
  <c r="J171" i="1"/>
  <c r="J179" i="1"/>
  <c r="J187" i="1"/>
  <c r="J195" i="1"/>
  <c r="J203" i="1"/>
  <c r="J219" i="1"/>
  <c r="J175" i="1"/>
  <c r="J215" i="1"/>
  <c r="J176" i="1"/>
  <c r="J208" i="1"/>
  <c r="J172" i="1"/>
  <c r="J180" i="1"/>
  <c r="J188" i="1"/>
  <c r="J196" i="1"/>
  <c r="J204" i="1"/>
  <c r="J212" i="1"/>
  <c r="J220" i="1"/>
  <c r="J228" i="1"/>
  <c r="J174" i="1"/>
  <c r="J190" i="1"/>
  <c r="J206" i="1"/>
  <c r="J222" i="1"/>
  <c r="J183" i="1"/>
  <c r="J207" i="1"/>
  <c r="J192" i="1"/>
  <c r="J225" i="1"/>
  <c r="J173" i="1"/>
  <c r="J181" i="1"/>
  <c r="J189" i="1"/>
  <c r="J197" i="1"/>
  <c r="J205" i="1"/>
  <c r="J213" i="1"/>
  <c r="J221" i="1"/>
  <c r="J182" i="1"/>
  <c r="J198" i="1"/>
  <c r="J214" i="1"/>
  <c r="J199" i="1"/>
  <c r="J223" i="1"/>
  <c r="J184" i="1"/>
  <c r="J216" i="1"/>
  <c r="J169" i="1"/>
  <c r="J177" i="1"/>
  <c r="J185" i="1"/>
  <c r="J193" i="1"/>
  <c r="J201" i="1"/>
  <c r="J209" i="1"/>
  <c r="J217" i="1"/>
  <c r="J170" i="1"/>
  <c r="J178" i="1"/>
  <c r="J186" i="1"/>
  <c r="J194" i="1"/>
  <c r="J202" i="1"/>
  <c r="J210" i="1"/>
  <c r="J218" i="1"/>
  <c r="J226" i="1"/>
  <c r="J211" i="1"/>
  <c r="J227" i="1"/>
  <c r="J191" i="1"/>
  <c r="J200" i="1"/>
  <c r="J224" i="1"/>
  <c r="J67" i="1"/>
  <c r="J74" i="1"/>
  <c r="J58" i="1"/>
  <c r="J89" i="1"/>
  <c r="J81" i="1"/>
  <c r="J73" i="1"/>
  <c r="J65" i="1"/>
  <c r="J57" i="1"/>
  <c r="J49" i="1"/>
  <c r="J41" i="1"/>
  <c r="J33" i="1"/>
  <c r="J83" i="1"/>
  <c r="J90" i="1"/>
  <c r="J66" i="1"/>
  <c r="J50" i="1"/>
  <c r="J88" i="1"/>
  <c r="J80" i="1"/>
  <c r="J72" i="1"/>
  <c r="J64" i="1"/>
  <c r="J56" i="1"/>
  <c r="J48" i="1"/>
  <c r="J40" i="1"/>
  <c r="J32" i="1"/>
  <c r="J75" i="1"/>
  <c r="J43" i="1"/>
  <c r="J82" i="1"/>
  <c r="J42" i="1"/>
  <c r="J87" i="1"/>
  <c r="J79" i="1"/>
  <c r="J71" i="1"/>
  <c r="J63" i="1"/>
  <c r="J55" i="1"/>
  <c r="J47" i="1"/>
  <c r="J39" i="1"/>
  <c r="J51" i="1"/>
  <c r="J86" i="1"/>
  <c r="J78" i="1"/>
  <c r="J70" i="1"/>
  <c r="J62" i="1"/>
  <c r="J54" i="1"/>
  <c r="J46" i="1"/>
  <c r="J38" i="1"/>
  <c r="J85" i="1"/>
  <c r="J77" i="1"/>
  <c r="J69" i="1"/>
  <c r="J61" i="1"/>
  <c r="J53" i="1"/>
  <c r="J45" i="1"/>
  <c r="J37" i="1"/>
  <c r="J59" i="1"/>
  <c r="J84" i="1"/>
  <c r="J76" i="1"/>
  <c r="J68" i="1"/>
  <c r="J60" i="1"/>
  <c r="J52" i="1"/>
  <c r="J44" i="1"/>
  <c r="J36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31" i="1"/>
  <c r="G32" i="1"/>
  <c r="I32" i="1" s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I33" i="1" l="1"/>
  <c r="K32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I34" i="1" l="1"/>
  <c r="K33" i="1"/>
  <c r="F24" i="1"/>
  <c r="F23" i="1"/>
  <c r="F22" i="1"/>
  <c r="D24" i="1"/>
  <c r="D23" i="1"/>
  <c r="D22" i="1"/>
  <c r="I35" i="1" l="1"/>
  <c r="K34" i="1"/>
  <c r="I36" i="1" l="1"/>
  <c r="K35" i="1"/>
  <c r="I37" i="1" l="1"/>
  <c r="K36" i="1"/>
  <c r="I38" i="1" l="1"/>
  <c r="K37" i="1"/>
  <c r="I39" i="1" l="1"/>
  <c r="K38" i="1"/>
  <c r="I40" i="1" l="1"/>
  <c r="K39" i="1"/>
  <c r="I41" i="1" l="1"/>
  <c r="K40" i="1"/>
  <c r="I42" i="1" l="1"/>
  <c r="K41" i="1"/>
  <c r="I43" i="1" l="1"/>
  <c r="K42" i="1"/>
  <c r="I44" i="1" l="1"/>
  <c r="K43" i="1"/>
  <c r="I45" i="1" l="1"/>
  <c r="K44" i="1"/>
  <c r="I46" i="1" l="1"/>
  <c r="K45" i="1"/>
  <c r="I47" i="1" l="1"/>
  <c r="K46" i="1"/>
  <c r="I48" i="1" l="1"/>
  <c r="K47" i="1"/>
  <c r="I49" i="1" l="1"/>
  <c r="K48" i="1"/>
  <c r="I50" i="1" l="1"/>
  <c r="K49" i="1"/>
  <c r="I51" i="1" l="1"/>
  <c r="K50" i="1"/>
  <c r="I52" i="1" l="1"/>
  <c r="K51" i="1"/>
  <c r="I53" i="1" l="1"/>
  <c r="K52" i="1"/>
  <c r="I54" i="1" l="1"/>
  <c r="K53" i="1"/>
  <c r="I55" i="1" l="1"/>
  <c r="K54" i="1"/>
  <c r="I56" i="1" l="1"/>
  <c r="K55" i="1"/>
  <c r="I57" i="1" l="1"/>
  <c r="K56" i="1"/>
  <c r="I58" i="1" l="1"/>
  <c r="K57" i="1"/>
  <c r="I59" i="1" l="1"/>
  <c r="K58" i="1"/>
  <c r="I60" i="1" l="1"/>
  <c r="K59" i="1"/>
  <c r="I61" i="1" l="1"/>
  <c r="K60" i="1"/>
  <c r="I62" i="1" l="1"/>
  <c r="K61" i="1"/>
  <c r="I63" i="1" l="1"/>
  <c r="K62" i="1"/>
  <c r="I64" i="1" l="1"/>
  <c r="K63" i="1"/>
  <c r="I65" i="1" l="1"/>
  <c r="K64" i="1"/>
  <c r="I66" i="1" l="1"/>
  <c r="K65" i="1"/>
  <c r="I67" i="1" l="1"/>
  <c r="K66" i="1"/>
  <c r="I68" i="1" l="1"/>
  <c r="K67" i="1"/>
  <c r="I69" i="1" l="1"/>
  <c r="K68" i="1"/>
  <c r="I70" i="1" l="1"/>
  <c r="K69" i="1"/>
  <c r="I71" i="1" l="1"/>
  <c r="K70" i="1"/>
  <c r="I72" i="1" l="1"/>
  <c r="K71" i="1"/>
  <c r="I73" i="1" l="1"/>
  <c r="K72" i="1"/>
  <c r="I74" i="1" l="1"/>
  <c r="K73" i="1"/>
  <c r="I75" i="1" l="1"/>
  <c r="K74" i="1"/>
  <c r="I76" i="1" l="1"/>
  <c r="K75" i="1"/>
  <c r="I77" i="1" l="1"/>
  <c r="K76" i="1"/>
  <c r="I78" i="1" l="1"/>
  <c r="K77" i="1"/>
  <c r="I79" i="1" l="1"/>
  <c r="K78" i="1"/>
  <c r="I80" i="1" l="1"/>
  <c r="K79" i="1"/>
  <c r="I81" i="1" l="1"/>
  <c r="K80" i="1"/>
  <c r="I82" i="1" l="1"/>
  <c r="K81" i="1"/>
  <c r="I83" i="1" l="1"/>
  <c r="K82" i="1"/>
  <c r="I84" i="1" l="1"/>
  <c r="K83" i="1"/>
  <c r="I85" i="1" l="1"/>
  <c r="K84" i="1"/>
  <c r="I86" i="1" l="1"/>
  <c r="K85" i="1"/>
  <c r="I87" i="1" l="1"/>
  <c r="K86" i="1"/>
  <c r="I88" i="1" l="1"/>
  <c r="K87" i="1"/>
  <c r="I89" i="1" l="1"/>
  <c r="K88" i="1"/>
  <c r="I90" i="1" l="1"/>
  <c r="K89" i="1"/>
  <c r="I91" i="1" l="1"/>
  <c r="K91" i="1" s="1"/>
  <c r="K90" i="1"/>
</calcChain>
</file>

<file path=xl/sharedStrings.xml><?xml version="1.0" encoding="utf-8"?>
<sst xmlns="http://schemas.openxmlformats.org/spreadsheetml/2006/main" count="125" uniqueCount="36">
  <si>
    <t>Iteration</t>
  </si>
  <si>
    <t>Illness</t>
  </si>
  <si>
    <t>AVG node degree</t>
  </si>
  <si>
    <t>AVG clustering</t>
  </si>
  <si>
    <t>Edge density</t>
  </si>
  <si>
    <t>INFECTED OS</t>
  </si>
  <si>
    <t>INFECTABLE POPULATION</t>
  </si>
  <si>
    <t>TOTAL INFECTED</t>
  </si>
  <si>
    <t>TOTAL RECOVERED</t>
  </si>
  <si>
    <t>COVID</t>
  </si>
  <si>
    <t>HIV-AIDS</t>
  </si>
  <si>
    <t>SPANISH FLU</t>
  </si>
  <si>
    <t>AVERAGE</t>
  </si>
  <si>
    <t>ANDROID</t>
  </si>
  <si>
    <t>IOS</t>
  </si>
  <si>
    <t>INFECTED</t>
  </si>
  <si>
    <t>0</t>
  </si>
  <si>
    <t>1</t>
  </si>
  <si>
    <t>3</t>
  </si>
  <si>
    <t>4</t>
  </si>
  <si>
    <t>RECOVERED</t>
  </si>
  <si>
    <t>0-IOS</t>
  </si>
  <si>
    <t>3-IOS</t>
  </si>
  <si>
    <t>2-IOS</t>
  </si>
  <si>
    <t>4-IOS</t>
  </si>
  <si>
    <t>HIV_AIDS</t>
  </si>
  <si>
    <t>1-IOS</t>
  </si>
  <si>
    <t>COVID IOS MEAN</t>
  </si>
  <si>
    <t>HIV ANDROID MEAN</t>
  </si>
  <si>
    <t>HIV IOS MEAN</t>
  </si>
  <si>
    <t>SPANISH FLU IOS MEAN</t>
  </si>
  <si>
    <t>Diameter</t>
  </si>
  <si>
    <t>N_ANDROID</t>
  </si>
  <si>
    <t>N_IOS</t>
  </si>
  <si>
    <t>%ANDROID</t>
  </si>
  <si>
    <t>%IOS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</si>
</sst>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e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400">
                <a:solidFill>
                  <a:schemeClr val="tx1"/>
                </a:solidFill>
              </a:rPr>
              <a:t>TOKYO-COVID PERCENTAGE OF INFECTION PER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69180524007249"/>
          <c:y val="0.12919146825396827"/>
          <c:w val="0.76858826204335895"/>
          <c:h val="0.69670568522684673"/>
        </c:manualLayout>
      </c:layout>
      <c:lineChart>
        <c:grouping val="standard"/>
        <c:varyColors val="0"/>
        <c:ser>
          <c:idx val="0"/>
          <c:order val="0"/>
          <c:tx>
            <c:strRef>
              <c:f>Foglio1!$J$30</c:f>
              <c:strCache>
                <c:ptCount val="1"/>
                <c:pt idx="0">
                  <c:v>%ANDROID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Foglio1!$J$31:$J$91</c:f>
              <c:numCache>
                <c:formatCode>General</c:formatCode>
                <c:ptCount val="61"/>
                <c:pt idx="0">
                  <c:v>0.50124220895262173</c:v>
                </c:pt>
                <c:pt idx="1">
                  <c:v>2.0180447195222944</c:v>
                </c:pt>
                <c:pt idx="2">
                  <c:v>4.8990977640238853</c:v>
                </c:pt>
                <c:pt idx="3">
                  <c:v>9.2141393889203691</c:v>
                </c:pt>
                <c:pt idx="4">
                  <c:v>12.478751688968313</c:v>
                </c:pt>
                <c:pt idx="5">
                  <c:v>16.78071743015299</c:v>
                </c:pt>
                <c:pt idx="6">
                  <c:v>20.210957590550493</c:v>
                </c:pt>
                <c:pt idx="7">
                  <c:v>26.343547051388221</c:v>
                </c:pt>
                <c:pt idx="8">
                  <c:v>29.534062677069254</c:v>
                </c:pt>
                <c:pt idx="9">
                  <c:v>31.809266442923768</c:v>
                </c:pt>
                <c:pt idx="10">
                  <c:v>33.086344418776967</c:v>
                </c:pt>
                <c:pt idx="11">
                  <c:v>33.866538813581485</c:v>
                </c:pt>
                <c:pt idx="12">
                  <c:v>35.174127184762241</c:v>
                </c:pt>
                <c:pt idx="13">
                  <c:v>35.888942161007712</c:v>
                </c:pt>
                <c:pt idx="14">
                  <c:v>37.222682299612082</c:v>
                </c:pt>
                <c:pt idx="15">
                  <c:v>38.242601229133065</c:v>
                </c:pt>
                <c:pt idx="16">
                  <c:v>39.515320577082335</c:v>
                </c:pt>
                <c:pt idx="17">
                  <c:v>40.256287320751426</c:v>
                </c:pt>
                <c:pt idx="18">
                  <c:v>41.868979645207688</c:v>
                </c:pt>
                <c:pt idx="19">
                  <c:v>43.712679248572549</c:v>
                </c:pt>
                <c:pt idx="20">
                  <c:v>44.675936015342373</c:v>
                </c:pt>
                <c:pt idx="21">
                  <c:v>45.761234363422396</c:v>
                </c:pt>
                <c:pt idx="22">
                  <c:v>46.74192564180796</c:v>
                </c:pt>
                <c:pt idx="23">
                  <c:v>47.60929259469119</c:v>
                </c:pt>
                <c:pt idx="24">
                  <c:v>48.594342500980694</c:v>
                </c:pt>
                <c:pt idx="25">
                  <c:v>49.287364337706492</c:v>
                </c:pt>
                <c:pt idx="26">
                  <c:v>49.670923593252844</c:v>
                </c:pt>
                <c:pt idx="27">
                  <c:v>50.023972453471643</c:v>
                </c:pt>
                <c:pt idx="28">
                  <c:v>50.337793662555029</c:v>
                </c:pt>
                <c:pt idx="29">
                  <c:v>50.625463104214795</c:v>
                </c:pt>
                <c:pt idx="30">
                  <c:v>50.86518763893126</c:v>
                </c:pt>
                <c:pt idx="31">
                  <c:v>51.026456871376894</c:v>
                </c:pt>
                <c:pt idx="32">
                  <c:v>51.16593296430284</c:v>
                </c:pt>
                <c:pt idx="33">
                  <c:v>51.196443359630386</c:v>
                </c:pt>
                <c:pt idx="34">
                  <c:v>51.25310552238156</c:v>
                </c:pt>
                <c:pt idx="35">
                  <c:v>51.29233317351698</c:v>
                </c:pt>
                <c:pt idx="36">
                  <c:v>51.305409057228779</c:v>
                </c:pt>
                <c:pt idx="37">
                  <c:v>51.344636708364213</c:v>
                </c:pt>
                <c:pt idx="38">
                  <c:v>51.353353964172079</c:v>
                </c:pt>
                <c:pt idx="39">
                  <c:v>51.375147103691752</c:v>
                </c:pt>
                <c:pt idx="40">
                  <c:v>51.383864359499633</c:v>
                </c:pt>
                <c:pt idx="41">
                  <c:v>51.388222987403566</c:v>
                </c:pt>
                <c:pt idx="42">
                  <c:v>51.401298871115372</c:v>
                </c:pt>
                <c:pt idx="43">
                  <c:v>51.431809266442919</c:v>
                </c:pt>
                <c:pt idx="44">
                  <c:v>51.431809266442919</c:v>
                </c:pt>
                <c:pt idx="45">
                  <c:v>51.440526522250792</c:v>
                </c:pt>
                <c:pt idx="46">
                  <c:v>51.444885150154732</c:v>
                </c:pt>
                <c:pt idx="47">
                  <c:v>51.453602405962606</c:v>
                </c:pt>
                <c:pt idx="48">
                  <c:v>51.457961033866539</c:v>
                </c:pt>
                <c:pt idx="49">
                  <c:v>51.471036917578353</c:v>
                </c:pt>
                <c:pt idx="50">
                  <c:v>51.484112801290152</c:v>
                </c:pt>
                <c:pt idx="51">
                  <c:v>51.484112801290152</c:v>
                </c:pt>
                <c:pt idx="52">
                  <c:v>51.488471429194092</c:v>
                </c:pt>
                <c:pt idx="53">
                  <c:v>51.488471429194092</c:v>
                </c:pt>
                <c:pt idx="54">
                  <c:v>51.488471429194092</c:v>
                </c:pt>
                <c:pt idx="55">
                  <c:v>51.488471429194092</c:v>
                </c:pt>
                <c:pt idx="56">
                  <c:v>51.488471429194092</c:v>
                </c:pt>
                <c:pt idx="57">
                  <c:v>51.488471429194092</c:v>
                </c:pt>
                <c:pt idx="58">
                  <c:v>51.488471429194092</c:v>
                </c:pt>
                <c:pt idx="59">
                  <c:v>51.488471429194092</c:v>
                </c:pt>
                <c:pt idx="60">
                  <c:v>51.488471429194092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2-4E9B-8E03-94FFB405A2D1}"/>
            </c:ext>
          </c:extLst>
        </c:ser>
        <c:ser>
          <c:idx val="1"/>
          <c:order val="1"/>
          <c:tx>
            <c:strRef>
              <c:f>Foglio1!$K$30</c:f>
              <c:strCache>
                <c:ptCount val="1"/>
                <c:pt idx="0">
                  <c:v>%IOS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Foglio1!$K$31:$K$91</c:f>
              <c:numCache>
                <c:formatCode>General</c:formatCode>
                <c:ptCount val="61"/>
                <c:pt idx="0">
                  <c:v>0.61205400715757508</c:v>
                </c:pt>
                <c:pt idx="1">
                  <c:v>2.1513393341286196</c:v>
                </c:pt>
                <c:pt idx="2">
                  <c:v>4.3921483570111697</c:v>
                </c:pt>
                <c:pt idx="3">
                  <c:v>7.5656111050862158</c:v>
                </c:pt>
                <c:pt idx="4">
                  <c:v>12.590825290098687</c:v>
                </c:pt>
                <c:pt idx="5">
                  <c:v>16.687452553952934</c:v>
                </c:pt>
                <c:pt idx="6">
                  <c:v>19.895483136319271</c:v>
                </c:pt>
                <c:pt idx="7">
                  <c:v>22.960497776813796</c:v>
                </c:pt>
                <c:pt idx="8">
                  <c:v>26.547418935039584</c:v>
                </c:pt>
                <c:pt idx="9">
                  <c:v>29.198297364710985</c:v>
                </c:pt>
                <c:pt idx="10">
                  <c:v>31.948134692549612</c:v>
                </c:pt>
                <c:pt idx="11">
                  <c:v>33.685337815855114</c:v>
                </c:pt>
                <c:pt idx="12">
                  <c:v>35.243601561652746</c:v>
                </c:pt>
                <c:pt idx="13">
                  <c:v>36.739507645591587</c:v>
                </c:pt>
                <c:pt idx="14">
                  <c:v>37.838900336189134</c:v>
                </c:pt>
                <c:pt idx="15">
                  <c:v>39.300238585836681</c:v>
                </c:pt>
                <c:pt idx="16">
                  <c:v>40.663295737989372</c:v>
                </c:pt>
                <c:pt idx="17">
                  <c:v>41.933494198026246</c:v>
                </c:pt>
                <c:pt idx="18">
                  <c:v>42.889870946751977</c:v>
                </c:pt>
                <c:pt idx="19">
                  <c:v>43.924872573473593</c:v>
                </c:pt>
                <c:pt idx="20">
                  <c:v>44.694854137295302</c:v>
                </c:pt>
                <c:pt idx="21">
                  <c:v>45.439079275566641</c:v>
                </c:pt>
                <c:pt idx="22">
                  <c:v>46.41782344648086</c:v>
                </c:pt>
                <c:pt idx="23">
                  <c:v>47.076645700032529</c:v>
                </c:pt>
                <c:pt idx="24">
                  <c:v>47.528738748508836</c:v>
                </c:pt>
                <c:pt idx="25">
                  <c:v>48.066234681704806</c:v>
                </c:pt>
                <c:pt idx="26">
                  <c:v>48.477659689838418</c:v>
                </c:pt>
                <c:pt idx="27">
                  <c:v>48.964320572606006</c:v>
                </c:pt>
                <c:pt idx="28">
                  <c:v>49.312032317536058</c:v>
                </c:pt>
                <c:pt idx="29">
                  <c:v>49.558751762281751</c:v>
                </c:pt>
                <c:pt idx="30">
                  <c:v>49.816993818457867</c:v>
                </c:pt>
                <c:pt idx="31">
                  <c:v>50.148438347250845</c:v>
                </c:pt>
                <c:pt idx="32">
                  <c:v>50.551051946643533</c:v>
                </c:pt>
                <c:pt idx="33">
                  <c:v>50.744902938943717</c:v>
                </c:pt>
                <c:pt idx="34">
                  <c:v>50.881140874091749</c:v>
                </c:pt>
                <c:pt idx="35">
                  <c:v>50.943498535950546</c:v>
                </c:pt>
                <c:pt idx="36">
                  <c:v>50.970610562845678</c:v>
                </c:pt>
                <c:pt idx="37">
                  <c:v>50.982133174276115</c:v>
                </c:pt>
                <c:pt idx="38">
                  <c:v>50.98755557965513</c:v>
                </c:pt>
                <c:pt idx="39">
                  <c:v>50.992300184361781</c:v>
                </c:pt>
                <c:pt idx="40">
                  <c:v>50.995011387051292</c:v>
                </c:pt>
                <c:pt idx="41">
                  <c:v>50.99568918772367</c:v>
                </c:pt>
                <c:pt idx="42">
                  <c:v>50.99772258974081</c:v>
                </c:pt>
                <c:pt idx="43">
                  <c:v>50.998400390413188</c:v>
                </c:pt>
                <c:pt idx="44">
                  <c:v>50.999078191085566</c:v>
                </c:pt>
                <c:pt idx="45">
                  <c:v>51.002467194447455</c:v>
                </c:pt>
                <c:pt idx="46">
                  <c:v>51.00382279579221</c:v>
                </c:pt>
                <c:pt idx="47">
                  <c:v>51.007211799154106</c:v>
                </c:pt>
                <c:pt idx="48">
                  <c:v>51.007889599826484</c:v>
                </c:pt>
                <c:pt idx="49">
                  <c:v>51.007889599826484</c:v>
                </c:pt>
                <c:pt idx="50">
                  <c:v>51.007889599826484</c:v>
                </c:pt>
                <c:pt idx="51">
                  <c:v>51.008567400498862</c:v>
                </c:pt>
                <c:pt idx="52">
                  <c:v>51.00924520117124</c:v>
                </c:pt>
                <c:pt idx="53">
                  <c:v>51.009923001843617</c:v>
                </c:pt>
                <c:pt idx="54">
                  <c:v>51.010600802515995</c:v>
                </c:pt>
                <c:pt idx="55">
                  <c:v>51.010600802515995</c:v>
                </c:pt>
                <c:pt idx="56">
                  <c:v>51.011956403860751</c:v>
                </c:pt>
                <c:pt idx="57">
                  <c:v>51.011956403860751</c:v>
                </c:pt>
                <c:pt idx="58">
                  <c:v>51.011956403860751</c:v>
                </c:pt>
                <c:pt idx="59">
                  <c:v>51.011956403860751</c:v>
                </c:pt>
                <c:pt idx="60">
                  <c:v>51.011956403860751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8EC2-4E9B-8E03-94FFB405A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20442464"/>
        <c:axId val="917313024"/>
        <c:extLst/>
      </c:lineChart>
      <c:catAx>
        <c:axId val="92044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313024"/>
        <c:crosses val="autoZero"/>
        <c:auto val="1"/>
        <c:lblAlgn val="ctr"/>
        <c:lblOffset val="100"/>
        <c:noMultiLvlLbl val="0"/>
      </c:catAx>
      <c:valAx>
        <c:axId val="917313024"/>
        <c:scaling>
          <c:orientation val="minMax"/>
          <c:max val="5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424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400">
                <a:solidFill>
                  <a:schemeClr val="tx1"/>
                </a:solidFill>
              </a:rPr>
              <a:t>TOKYO-HIV/AIDS PERCENTAGE</a:t>
            </a:r>
            <a:r>
              <a:rPr lang="en-GB" sz="2400" baseline="0">
                <a:solidFill>
                  <a:schemeClr val="tx1"/>
                </a:solidFill>
              </a:rPr>
              <a:t> OF INFECTION</a:t>
            </a:r>
            <a:r>
              <a:rPr lang="en-GB" sz="2400">
                <a:solidFill>
                  <a:schemeClr val="tx1"/>
                </a:solidFill>
              </a:rPr>
              <a:t> PER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69180524007249"/>
          <c:y val="0.12919146825396827"/>
          <c:w val="0.76858826204335895"/>
          <c:h val="0.69670568522684673"/>
        </c:manualLayout>
      </c:layout>
      <c:lineChart>
        <c:grouping val="standard"/>
        <c:varyColors val="0"/>
        <c:ser>
          <c:idx val="0"/>
          <c:order val="0"/>
          <c:tx>
            <c:strRef>
              <c:f>Foglio1!$J$167</c:f>
              <c:strCache>
                <c:ptCount val="1"/>
                <c:pt idx="0">
                  <c:v>%ANDROID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Foglio1!$J$168:$J$228</c:f>
              <c:numCache>
                <c:formatCode>General</c:formatCode>
                <c:ptCount val="61"/>
                <c:pt idx="0">
                  <c:v>2.6237537169844324E-2</c:v>
                </c:pt>
                <c:pt idx="1">
                  <c:v>0.15305230015742521</c:v>
                </c:pt>
                <c:pt idx="2">
                  <c:v>0.41761413328668884</c:v>
                </c:pt>
                <c:pt idx="3">
                  <c:v>1.0167045653314677</c:v>
                </c:pt>
                <c:pt idx="4">
                  <c:v>1.6923211474549587</c:v>
                </c:pt>
                <c:pt idx="5">
                  <c:v>2.1055623578800069</c:v>
                </c:pt>
                <c:pt idx="6">
                  <c:v>2.604075564107049</c:v>
                </c:pt>
                <c:pt idx="7">
                  <c:v>3.270946300507259</c:v>
                </c:pt>
                <c:pt idx="8">
                  <c:v>4.1192933356655592</c:v>
                </c:pt>
                <c:pt idx="9">
                  <c:v>4.8320797621129969</c:v>
                </c:pt>
                <c:pt idx="10">
                  <c:v>5.6585621829630925</c:v>
                </c:pt>
                <c:pt idx="11">
                  <c:v>6.4085184537344757</c:v>
                </c:pt>
                <c:pt idx="12">
                  <c:v>7.2634248731852367</c:v>
                </c:pt>
                <c:pt idx="13">
                  <c:v>7.9565331467552918</c:v>
                </c:pt>
                <c:pt idx="14">
                  <c:v>8.5009620430295616</c:v>
                </c:pt>
                <c:pt idx="15">
                  <c:v>8.9623054049326569</c:v>
                </c:pt>
                <c:pt idx="16">
                  <c:v>9.3165121567255547</c:v>
                </c:pt>
                <c:pt idx="17">
                  <c:v>9.6532272170718905</c:v>
                </c:pt>
                <c:pt idx="18">
                  <c:v>9.9309078187860766</c:v>
                </c:pt>
                <c:pt idx="19">
                  <c:v>10.19984257477698</c:v>
                </c:pt>
                <c:pt idx="20">
                  <c:v>10.606524400909569</c:v>
                </c:pt>
                <c:pt idx="21">
                  <c:v>11.137834528598916</c:v>
                </c:pt>
                <c:pt idx="22">
                  <c:v>11.607923736225292</c:v>
                </c:pt>
                <c:pt idx="23">
                  <c:v>12.008046178065419</c:v>
                </c:pt>
                <c:pt idx="24">
                  <c:v>12.38411754416652</c:v>
                </c:pt>
                <c:pt idx="25">
                  <c:v>12.68147629875809</c:v>
                </c:pt>
                <c:pt idx="26">
                  <c:v>12.941665209025713</c:v>
                </c:pt>
                <c:pt idx="27">
                  <c:v>13.212786426447437</c:v>
                </c:pt>
                <c:pt idx="28">
                  <c:v>13.407381493790449</c:v>
                </c:pt>
                <c:pt idx="29">
                  <c:v>13.60197656113346</c:v>
                </c:pt>
                <c:pt idx="30">
                  <c:v>13.772520552737449</c:v>
                </c:pt>
                <c:pt idx="31">
                  <c:v>13.927759314325694</c:v>
                </c:pt>
                <c:pt idx="32">
                  <c:v>14.087370998775581</c:v>
                </c:pt>
                <c:pt idx="33">
                  <c:v>14.225118068917265</c:v>
                </c:pt>
                <c:pt idx="34">
                  <c:v>14.338814063319925</c:v>
                </c:pt>
                <c:pt idx="35">
                  <c:v>14.470001749169144</c:v>
                </c:pt>
                <c:pt idx="36">
                  <c:v>14.607748819310828</c:v>
                </c:pt>
                <c:pt idx="37">
                  <c:v>14.743309428021689</c:v>
                </c:pt>
                <c:pt idx="38">
                  <c:v>14.837327269546966</c:v>
                </c:pt>
                <c:pt idx="39">
                  <c:v>14.933531572503062</c:v>
                </c:pt>
                <c:pt idx="40">
                  <c:v>15.005684799720134</c:v>
                </c:pt>
                <c:pt idx="41">
                  <c:v>15.051600489767361</c:v>
                </c:pt>
                <c:pt idx="42">
                  <c:v>15.115007871261152</c:v>
                </c:pt>
                <c:pt idx="43">
                  <c:v>15.184974637047402</c:v>
                </c:pt>
                <c:pt idx="44">
                  <c:v>15.233076788525452</c:v>
                </c:pt>
                <c:pt idx="45">
                  <c:v>15.285551862865137</c:v>
                </c:pt>
                <c:pt idx="46">
                  <c:v>15.327094630050725</c:v>
                </c:pt>
                <c:pt idx="47">
                  <c:v>15.373010320097954</c:v>
                </c:pt>
                <c:pt idx="48">
                  <c:v>15.405807241560259</c:v>
                </c:pt>
                <c:pt idx="49">
                  <c:v>15.442977085884205</c:v>
                </c:pt>
                <c:pt idx="50">
                  <c:v>15.480146930208152</c:v>
                </c:pt>
                <c:pt idx="51">
                  <c:v>15.506384467377995</c:v>
                </c:pt>
                <c:pt idx="52">
                  <c:v>15.52387615882456</c:v>
                </c:pt>
                <c:pt idx="53">
                  <c:v>15.550113695994403</c:v>
                </c:pt>
                <c:pt idx="54">
                  <c:v>15.556673080286865</c:v>
                </c:pt>
                <c:pt idx="55">
                  <c:v>15.580724156025887</c:v>
                </c:pt>
                <c:pt idx="56">
                  <c:v>15.587283540318348</c:v>
                </c:pt>
                <c:pt idx="57">
                  <c:v>15.598215847472453</c:v>
                </c:pt>
                <c:pt idx="58">
                  <c:v>15.615707538919013</c:v>
                </c:pt>
                <c:pt idx="59">
                  <c:v>15.626639846073115</c:v>
                </c:pt>
                <c:pt idx="60">
                  <c:v>15.652877383242961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5-4EEE-B449-1C9B1C131262}"/>
            </c:ext>
          </c:extLst>
        </c:ser>
        <c:ser>
          <c:idx val="2"/>
          <c:order val="2"/>
          <c:tx>
            <c:strRef>
              <c:f>Foglio1!$L$167</c:f>
              <c:strCache>
                <c:ptCount val="1"/>
                <c:pt idx="0">
                  <c:v>%IOS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Foglio1!$L$168:$L$228</c:f>
              <c:numCache>
                <c:formatCode>General</c:formatCode>
                <c:ptCount val="61"/>
                <c:pt idx="0">
                  <c:v>2.1645997745208569E-2</c:v>
                </c:pt>
                <c:pt idx="1">
                  <c:v>0.11183765501691094</c:v>
                </c:pt>
                <c:pt idx="2">
                  <c:v>0.36166854565952644</c:v>
                </c:pt>
                <c:pt idx="3">
                  <c:v>0.73866967305524234</c:v>
                </c:pt>
                <c:pt idx="4">
                  <c:v>1.1860202931228863</c:v>
                </c:pt>
                <c:pt idx="5">
                  <c:v>1.6983089064261558</c:v>
                </c:pt>
                <c:pt idx="6">
                  <c:v>2.3900789177001127</c:v>
                </c:pt>
                <c:pt idx="7">
                  <c:v>3.4940248027057503</c:v>
                </c:pt>
                <c:pt idx="8">
                  <c:v>4.9416009019165728</c:v>
                </c:pt>
                <c:pt idx="9">
                  <c:v>6.3846674182638106</c:v>
                </c:pt>
                <c:pt idx="10">
                  <c:v>7.4101465614430664</c:v>
                </c:pt>
                <c:pt idx="11">
                  <c:v>8.2768883878241279</c:v>
                </c:pt>
                <c:pt idx="12">
                  <c:v>9.170687711386698</c:v>
                </c:pt>
                <c:pt idx="13">
                  <c:v>9.9634723788049619</c:v>
                </c:pt>
                <c:pt idx="14">
                  <c:v>10.538895152198423</c:v>
                </c:pt>
                <c:pt idx="15">
                  <c:v>11.030439684329199</c:v>
                </c:pt>
                <c:pt idx="16">
                  <c:v>11.589627959413756</c:v>
                </c:pt>
                <c:pt idx="17">
                  <c:v>12.118151071025931</c:v>
                </c:pt>
                <c:pt idx="18">
                  <c:v>12.616910935738442</c:v>
                </c:pt>
                <c:pt idx="19">
                  <c:v>13.101240135287483</c:v>
                </c:pt>
                <c:pt idx="20">
                  <c:v>13.478241262683198</c:v>
                </c:pt>
                <c:pt idx="21">
                  <c:v>13.792108229988726</c:v>
                </c:pt>
                <c:pt idx="22">
                  <c:v>14.16640360766629</c:v>
                </c:pt>
                <c:pt idx="23">
                  <c:v>14.621871476888385</c:v>
                </c:pt>
                <c:pt idx="24">
                  <c:v>15.02593010146561</c:v>
                </c:pt>
                <c:pt idx="25">
                  <c:v>15.415558060879365</c:v>
                </c:pt>
                <c:pt idx="26">
                  <c:v>15.770011273957154</c:v>
                </c:pt>
                <c:pt idx="27">
                  <c:v>16.068545659526489</c:v>
                </c:pt>
                <c:pt idx="28">
                  <c:v>16.364374295377672</c:v>
                </c:pt>
                <c:pt idx="29">
                  <c:v>16.587147688838773</c:v>
                </c:pt>
                <c:pt idx="30">
                  <c:v>16.76392333709131</c:v>
                </c:pt>
                <c:pt idx="31">
                  <c:v>16.964148816234488</c:v>
                </c:pt>
                <c:pt idx="32">
                  <c:v>17.129199549041708</c:v>
                </c:pt>
                <c:pt idx="33">
                  <c:v>17.296054114994355</c:v>
                </c:pt>
                <c:pt idx="34">
                  <c:v>17.445772266065383</c:v>
                </c:pt>
                <c:pt idx="35">
                  <c:v>17.592784667418254</c:v>
                </c:pt>
                <c:pt idx="36">
                  <c:v>17.705524239007882</c:v>
                </c:pt>
                <c:pt idx="37">
                  <c:v>17.813754227733927</c:v>
                </c:pt>
                <c:pt idx="38">
                  <c:v>17.913866967305516</c:v>
                </c:pt>
                <c:pt idx="39">
                  <c:v>18.016685456595258</c:v>
                </c:pt>
                <c:pt idx="40">
                  <c:v>18.115896279594132</c:v>
                </c:pt>
                <c:pt idx="41">
                  <c:v>18.198872604284098</c:v>
                </c:pt>
                <c:pt idx="42">
                  <c:v>18.269222096956025</c:v>
                </c:pt>
                <c:pt idx="43">
                  <c:v>18.346786922209692</c:v>
                </c:pt>
                <c:pt idx="44">
                  <c:v>18.395490417136408</c:v>
                </c:pt>
                <c:pt idx="45">
                  <c:v>18.447801578353996</c:v>
                </c:pt>
                <c:pt idx="46">
                  <c:v>18.488387824126264</c:v>
                </c:pt>
                <c:pt idx="47">
                  <c:v>18.53709131905298</c:v>
                </c:pt>
                <c:pt idx="48">
                  <c:v>18.581285231116116</c:v>
                </c:pt>
                <c:pt idx="49">
                  <c:v>18.618263810597512</c:v>
                </c:pt>
                <c:pt idx="50">
                  <c:v>18.674182638105972</c:v>
                </c:pt>
                <c:pt idx="51">
                  <c:v>18.766178128523105</c:v>
                </c:pt>
                <c:pt idx="52">
                  <c:v>18.842841037204053</c:v>
                </c:pt>
                <c:pt idx="53">
                  <c:v>18.903269447576093</c:v>
                </c:pt>
                <c:pt idx="54">
                  <c:v>18.970011273957152</c:v>
                </c:pt>
                <c:pt idx="55">
                  <c:v>19.045772266065384</c:v>
                </c:pt>
                <c:pt idx="56">
                  <c:v>19.113416009019161</c:v>
                </c:pt>
                <c:pt idx="57">
                  <c:v>19.159413754227728</c:v>
                </c:pt>
                <c:pt idx="58">
                  <c:v>19.209019165727163</c:v>
                </c:pt>
                <c:pt idx="59">
                  <c:v>19.258624577226598</c:v>
                </c:pt>
                <c:pt idx="60">
                  <c:v>19.313641488162336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8-4E76-9431-0F6FDE181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20442464"/>
        <c:axId val="9173130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Foglio1!$K$167</c15:sqref>
                        </c15:formulaRef>
                      </c:ext>
                    </c:extLst>
                    <c:strCache>
                      <c:ptCount val="1"/>
                      <c:pt idx="0">
                        <c:v>IOS</c:v>
                      </c:pt>
                    </c:strCache>
                  </c:strRef>
                </c:tx>
                <c:spPr>
                  <a:ln w="22225" cap="rnd" cmpd="sng" algn="ctr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Foglio1!$K$168:$K$228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8</c:v>
                      </c:pt>
                      <c:pt idx="1">
                        <c:v>33.333333333333336</c:v>
                      </c:pt>
                      <c:pt idx="2">
                        <c:v>92.333333333333329</c:v>
                      </c:pt>
                      <c:pt idx="3">
                        <c:v>139.33333333333334</c:v>
                      </c:pt>
                      <c:pt idx="4">
                        <c:v>165.33333333333334</c:v>
                      </c:pt>
                      <c:pt idx="5">
                        <c:v>189.33333333333334</c:v>
                      </c:pt>
                      <c:pt idx="6">
                        <c:v>255.66666666666666</c:v>
                      </c:pt>
                      <c:pt idx="7">
                        <c:v>408</c:v>
                      </c:pt>
                      <c:pt idx="8">
                        <c:v>535</c:v>
                      </c:pt>
                      <c:pt idx="9">
                        <c:v>533.33333333333337</c:v>
                      </c:pt>
                      <c:pt idx="10">
                        <c:v>379</c:v>
                      </c:pt>
                      <c:pt idx="11">
                        <c:v>320.33333333333331</c:v>
                      </c:pt>
                      <c:pt idx="12">
                        <c:v>330.33333333333331</c:v>
                      </c:pt>
                      <c:pt idx="13">
                        <c:v>293</c:v>
                      </c:pt>
                      <c:pt idx="14">
                        <c:v>212.66666666666666</c:v>
                      </c:pt>
                      <c:pt idx="15">
                        <c:v>181.66666666666666</c:v>
                      </c:pt>
                      <c:pt idx="16">
                        <c:v>206.66666666666666</c:v>
                      </c:pt>
                      <c:pt idx="17">
                        <c:v>195.33333333333334</c:v>
                      </c:pt>
                      <c:pt idx="18">
                        <c:v>184.33333333333334</c:v>
                      </c:pt>
                      <c:pt idx="19">
                        <c:v>179</c:v>
                      </c:pt>
                      <c:pt idx="20">
                        <c:v>139.33333333333334</c:v>
                      </c:pt>
                      <c:pt idx="21">
                        <c:v>116</c:v>
                      </c:pt>
                      <c:pt idx="22">
                        <c:v>138.33333333333334</c:v>
                      </c:pt>
                      <c:pt idx="23">
                        <c:v>168.33333333333334</c:v>
                      </c:pt>
                      <c:pt idx="24">
                        <c:v>149.33333333333334</c:v>
                      </c:pt>
                      <c:pt idx="25">
                        <c:v>144</c:v>
                      </c:pt>
                      <c:pt idx="26">
                        <c:v>131</c:v>
                      </c:pt>
                      <c:pt idx="27">
                        <c:v>110.33333333333333</c:v>
                      </c:pt>
                      <c:pt idx="28">
                        <c:v>109.33333333333333</c:v>
                      </c:pt>
                      <c:pt idx="29">
                        <c:v>82.333333333333329</c:v>
                      </c:pt>
                      <c:pt idx="30">
                        <c:v>65.333333333333329</c:v>
                      </c:pt>
                      <c:pt idx="31">
                        <c:v>74</c:v>
                      </c:pt>
                      <c:pt idx="32">
                        <c:v>61</c:v>
                      </c:pt>
                      <c:pt idx="33">
                        <c:v>61.666666666666664</c:v>
                      </c:pt>
                      <c:pt idx="34">
                        <c:v>55.333333333333336</c:v>
                      </c:pt>
                      <c:pt idx="35">
                        <c:v>54.333333333333336</c:v>
                      </c:pt>
                      <c:pt idx="36">
                        <c:v>41.666666666666664</c:v>
                      </c:pt>
                      <c:pt idx="37">
                        <c:v>40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36.666666666666664</c:v>
                      </c:pt>
                      <c:pt idx="41">
                        <c:v>30.666666666666668</c:v>
                      </c:pt>
                      <c:pt idx="42">
                        <c:v>26</c:v>
                      </c:pt>
                      <c:pt idx="43">
                        <c:v>28.666666666666668</c:v>
                      </c:pt>
                      <c:pt idx="44">
                        <c:v>18</c:v>
                      </c:pt>
                      <c:pt idx="45">
                        <c:v>19.333333333333332</c:v>
                      </c:pt>
                      <c:pt idx="46">
                        <c:v>15</c:v>
                      </c:pt>
                      <c:pt idx="47">
                        <c:v>18</c:v>
                      </c:pt>
                      <c:pt idx="48">
                        <c:v>16.333333333333332</c:v>
                      </c:pt>
                      <c:pt idx="49">
                        <c:v>13.666666666666666</c:v>
                      </c:pt>
                      <c:pt idx="50">
                        <c:v>20.666666666666668</c:v>
                      </c:pt>
                      <c:pt idx="51">
                        <c:v>34</c:v>
                      </c:pt>
                      <c:pt idx="52">
                        <c:v>28.333333333333332</c:v>
                      </c:pt>
                      <c:pt idx="53">
                        <c:v>22.333333333333332</c:v>
                      </c:pt>
                      <c:pt idx="54">
                        <c:v>24.666666666666668</c:v>
                      </c:pt>
                      <c:pt idx="55">
                        <c:v>28</c:v>
                      </c:pt>
                      <c:pt idx="56">
                        <c:v>25</c:v>
                      </c:pt>
                      <c:pt idx="57">
                        <c:v>17</c:v>
                      </c:pt>
                      <c:pt idx="58">
                        <c:v>18.333333333333332</c:v>
                      </c:pt>
                      <c:pt idx="59">
                        <c:v>18.333333333333332</c:v>
                      </c:pt>
                      <c:pt idx="60">
                        <c:v>20.333333333333332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815-4EEE-B449-1C9B1C131262}"/>
                  </c:ext>
                </c:extLst>
              </c15:ser>
            </c15:filteredLineSeries>
          </c:ext>
        </c:extLst>
      </c:lineChart>
      <c:catAx>
        <c:axId val="92044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313024"/>
        <c:crosses val="autoZero"/>
        <c:auto val="1"/>
        <c:lblAlgn val="ctr"/>
        <c:lblOffset val="100"/>
        <c:noMultiLvlLbl val="0"/>
      </c:catAx>
      <c:valAx>
        <c:axId val="917313024"/>
        <c:scaling>
          <c:orientation val="minMax"/>
          <c:max val="2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424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400">
                <a:solidFill>
                  <a:schemeClr val="tx1"/>
                </a:solidFill>
              </a:rPr>
              <a:t>TOKYO-SPANISH</a:t>
            </a:r>
            <a:r>
              <a:rPr lang="en-GB" sz="2400" baseline="0">
                <a:solidFill>
                  <a:schemeClr val="tx1"/>
                </a:solidFill>
              </a:rPr>
              <a:t> FLU</a:t>
            </a:r>
            <a:r>
              <a:rPr lang="en-GB" sz="2400">
                <a:solidFill>
                  <a:schemeClr val="tx1"/>
                </a:solidFill>
              </a:rPr>
              <a:t> PERCENTAGE OF</a:t>
            </a:r>
            <a:r>
              <a:rPr lang="en-GB" sz="2400" baseline="0">
                <a:solidFill>
                  <a:schemeClr val="tx1"/>
                </a:solidFill>
              </a:rPr>
              <a:t> INFECTION</a:t>
            </a:r>
            <a:r>
              <a:rPr lang="en-GB" sz="2400">
                <a:solidFill>
                  <a:schemeClr val="tx1"/>
                </a:solidFill>
              </a:rPr>
              <a:t> PER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69180524007249"/>
          <c:y val="0.12919146825396827"/>
          <c:w val="0.76858826204335895"/>
          <c:h val="0.69670568522684673"/>
        </c:manualLayout>
      </c:layout>
      <c:lineChart>
        <c:grouping val="standard"/>
        <c:varyColors val="0"/>
        <c:ser>
          <c:idx val="0"/>
          <c:order val="0"/>
          <c:tx>
            <c:strRef>
              <c:f>Foglio1!$J$233</c:f>
              <c:strCache>
                <c:ptCount val="1"/>
                <c:pt idx="0">
                  <c:v>%ANDROID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Foglio1!$J$234:$J$294</c:f>
              <c:numCache>
                <c:formatCode>General</c:formatCode>
                <c:ptCount val="61"/>
                <c:pt idx="0">
                  <c:v>0.12189282138348352</c:v>
                </c:pt>
                <c:pt idx="1">
                  <c:v>0.68782377780679982</c:v>
                </c:pt>
                <c:pt idx="2">
                  <c:v>1.454007226502982</c:v>
                </c:pt>
                <c:pt idx="3">
                  <c:v>2.3943232771755691</c:v>
                </c:pt>
                <c:pt idx="4">
                  <c:v>3.909276914370293</c:v>
                </c:pt>
                <c:pt idx="5">
                  <c:v>6.6649253406469029</c:v>
                </c:pt>
                <c:pt idx="6">
                  <c:v>9.8907317922598068</c:v>
                </c:pt>
                <c:pt idx="7">
                  <c:v>11.962909755779027</c:v>
                </c:pt>
                <c:pt idx="8">
                  <c:v>12.83792608071046</c:v>
                </c:pt>
                <c:pt idx="9">
                  <c:v>13.712942405641895</c:v>
                </c:pt>
                <c:pt idx="10">
                  <c:v>14.88398415393322</c:v>
                </c:pt>
                <c:pt idx="11">
                  <c:v>16.268338339645641</c:v>
                </c:pt>
                <c:pt idx="12">
                  <c:v>17.835531757433284</c:v>
                </c:pt>
                <c:pt idx="13">
                  <c:v>19.132819642157504</c:v>
                </c:pt>
                <c:pt idx="14">
                  <c:v>20.164555308867701</c:v>
                </c:pt>
                <c:pt idx="15">
                  <c:v>20.956858647860347</c:v>
                </c:pt>
                <c:pt idx="16">
                  <c:v>21.701275521309476</c:v>
                </c:pt>
                <c:pt idx="17">
                  <c:v>22.698184667624396</c:v>
                </c:pt>
                <c:pt idx="18">
                  <c:v>23.303295459492404</c:v>
                </c:pt>
                <c:pt idx="19">
                  <c:v>24.012885812546251</c:v>
                </c:pt>
                <c:pt idx="20">
                  <c:v>24.909668712724738</c:v>
                </c:pt>
                <c:pt idx="21">
                  <c:v>25.715031996865612</c:v>
                </c:pt>
                <c:pt idx="22">
                  <c:v>26.241783117844236</c:v>
                </c:pt>
                <c:pt idx="23">
                  <c:v>26.912193635453395</c:v>
                </c:pt>
                <c:pt idx="24">
                  <c:v>27.277872099603851</c:v>
                </c:pt>
                <c:pt idx="25">
                  <c:v>27.456358016629661</c:v>
                </c:pt>
                <c:pt idx="26">
                  <c:v>27.608724043359018</c:v>
                </c:pt>
                <c:pt idx="27">
                  <c:v>27.743676809890733</c:v>
                </c:pt>
                <c:pt idx="28">
                  <c:v>27.865569631274216</c:v>
                </c:pt>
                <c:pt idx="29">
                  <c:v>27.943929302163596</c:v>
                </c:pt>
                <c:pt idx="30">
                  <c:v>28.065822123547079</c:v>
                </c:pt>
                <c:pt idx="31">
                  <c:v>28.29219450611641</c:v>
                </c:pt>
                <c:pt idx="32">
                  <c:v>28.762352531452702</c:v>
                </c:pt>
                <c:pt idx="33">
                  <c:v>29.154150885899611</c:v>
                </c:pt>
                <c:pt idx="34">
                  <c:v>29.606895651038268</c:v>
                </c:pt>
                <c:pt idx="35">
                  <c:v>29.84632797875582</c:v>
                </c:pt>
                <c:pt idx="36">
                  <c:v>30.007400635583998</c:v>
                </c:pt>
                <c:pt idx="37">
                  <c:v>30.216359757955686</c:v>
                </c:pt>
                <c:pt idx="38">
                  <c:v>30.538505071612033</c:v>
                </c:pt>
                <c:pt idx="39">
                  <c:v>30.812763919724873</c:v>
                </c:pt>
                <c:pt idx="40">
                  <c:v>30.991249836750683</c:v>
                </c:pt>
                <c:pt idx="41">
                  <c:v>31.152322493578861</c:v>
                </c:pt>
                <c:pt idx="42">
                  <c:v>31.313395150407036</c:v>
                </c:pt>
                <c:pt idx="43">
                  <c:v>31.513647642679899</c:v>
                </c:pt>
                <c:pt idx="44">
                  <c:v>31.753079970397458</c:v>
                </c:pt>
                <c:pt idx="45">
                  <c:v>32.001218928213838</c:v>
                </c:pt>
                <c:pt idx="46">
                  <c:v>32.253711201079618</c:v>
                </c:pt>
                <c:pt idx="47">
                  <c:v>32.436550433154849</c:v>
                </c:pt>
                <c:pt idx="48">
                  <c:v>32.562796569587746</c:v>
                </c:pt>
                <c:pt idx="49">
                  <c:v>32.619389665230074</c:v>
                </c:pt>
                <c:pt idx="50">
                  <c:v>32.675982760872401</c:v>
                </c:pt>
                <c:pt idx="51">
                  <c:v>32.706455966218272</c:v>
                </c:pt>
                <c:pt idx="52">
                  <c:v>32.749989116712378</c:v>
                </c:pt>
                <c:pt idx="53">
                  <c:v>32.767402376910013</c:v>
                </c:pt>
                <c:pt idx="54">
                  <c:v>32.776109007008834</c:v>
                </c:pt>
                <c:pt idx="55">
                  <c:v>32.806582212354705</c:v>
                </c:pt>
                <c:pt idx="56">
                  <c:v>32.815288842453526</c:v>
                </c:pt>
                <c:pt idx="57">
                  <c:v>32.832702102651169</c:v>
                </c:pt>
                <c:pt idx="58">
                  <c:v>32.837055417700576</c:v>
                </c:pt>
                <c:pt idx="59">
                  <c:v>32.845762047799397</c:v>
                </c:pt>
                <c:pt idx="60">
                  <c:v>32.867528623046447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5-4D67-9787-704DDB298ED4}"/>
            </c:ext>
          </c:extLst>
        </c:ser>
        <c:ser>
          <c:idx val="1"/>
          <c:order val="1"/>
          <c:tx>
            <c:strRef>
              <c:f>Foglio1!$K$233</c:f>
              <c:strCache>
                <c:ptCount val="1"/>
                <c:pt idx="0">
                  <c:v>%IOS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Foglio1!$K$234:$K$294</c:f>
              <c:numCache>
                <c:formatCode>General</c:formatCode>
                <c:ptCount val="61"/>
                <c:pt idx="0">
                  <c:v>0.12038903242387761</c:v>
                </c:pt>
                <c:pt idx="1">
                  <c:v>0.86571888484586135</c:v>
                </c:pt>
                <c:pt idx="2">
                  <c:v>1.7490226845401544</c:v>
                </c:pt>
                <c:pt idx="3">
                  <c:v>3.8111921219581477</c:v>
                </c:pt>
                <c:pt idx="4">
                  <c:v>6.1824502549812648</c:v>
                </c:pt>
                <c:pt idx="5">
                  <c:v>9.1556535501237715</c:v>
                </c:pt>
                <c:pt idx="6">
                  <c:v>12.253980277841654</c:v>
                </c:pt>
                <c:pt idx="7">
                  <c:v>15.420617636316909</c:v>
                </c:pt>
                <c:pt idx="8">
                  <c:v>17.935936802521407</c:v>
                </c:pt>
                <c:pt idx="9">
                  <c:v>20.408646367362397</c:v>
                </c:pt>
                <c:pt idx="10">
                  <c:v>21.982496246297025</c:v>
                </c:pt>
                <c:pt idx="11">
                  <c:v>23.776833903715826</c:v>
                </c:pt>
                <c:pt idx="12">
                  <c:v>25.730788480528087</c:v>
                </c:pt>
                <c:pt idx="13">
                  <c:v>27.647544199007129</c:v>
                </c:pt>
                <c:pt idx="14">
                  <c:v>29.435118427638074</c:v>
                </c:pt>
                <c:pt idx="15">
                  <c:v>30.98461996293641</c:v>
                </c:pt>
                <c:pt idx="16">
                  <c:v>32.005221367024227</c:v>
                </c:pt>
                <c:pt idx="17">
                  <c:v>32.863500480203442</c:v>
                </c:pt>
                <c:pt idx="18">
                  <c:v>33.693373192473658</c:v>
                </c:pt>
                <c:pt idx="19">
                  <c:v>34.433968644744141</c:v>
                </c:pt>
                <c:pt idx="20">
                  <c:v>35.048087978681671</c:v>
                </c:pt>
                <c:pt idx="21">
                  <c:v>35.797475888376376</c:v>
                </c:pt>
                <c:pt idx="22">
                  <c:v>36.710538774737238</c:v>
                </c:pt>
                <c:pt idx="23">
                  <c:v>37.809595952764212</c:v>
                </c:pt>
                <c:pt idx="24">
                  <c:v>38.934354160185045</c:v>
                </c:pt>
                <c:pt idx="25">
                  <c:v>39.908964248515424</c:v>
                </c:pt>
                <c:pt idx="26">
                  <c:v>40.537286782907458</c:v>
                </c:pt>
                <c:pt idx="27">
                  <c:v>40.991789197451538</c:v>
                </c:pt>
                <c:pt idx="28">
                  <c:v>41.279234920935515</c:v>
                </c:pt>
                <c:pt idx="29">
                  <c:v>41.603203159873928</c:v>
                </c:pt>
                <c:pt idx="30">
                  <c:v>41.973839057448565</c:v>
                </c:pt>
                <c:pt idx="31">
                  <c:v>42.336358840477764</c:v>
                </c:pt>
                <c:pt idx="32">
                  <c:v>42.695496909113047</c:v>
                </c:pt>
                <c:pt idx="33">
                  <c:v>42.924777145021444</c:v>
                </c:pt>
                <c:pt idx="34">
                  <c:v>43.110771436687543</c:v>
                </c:pt>
                <c:pt idx="35">
                  <c:v>43.290678642444576</c:v>
                </c:pt>
                <c:pt idx="36">
                  <c:v>43.423241846686594</c:v>
                </c:pt>
                <c:pt idx="37">
                  <c:v>43.561215793958908</c:v>
                </c:pt>
                <c:pt idx="38">
                  <c:v>43.674165054716141</c:v>
                </c:pt>
                <c:pt idx="39">
                  <c:v>43.754649857291653</c:v>
                </c:pt>
                <c:pt idx="40">
                  <c:v>43.81552071638238</c:v>
                </c:pt>
                <c:pt idx="41">
                  <c:v>43.860159346382247</c:v>
                </c:pt>
                <c:pt idx="42">
                  <c:v>43.893300147442751</c:v>
                </c:pt>
                <c:pt idx="43">
                  <c:v>43.910885062291179</c:v>
                </c:pt>
                <c:pt idx="44">
                  <c:v>43.917648491079035</c:v>
                </c:pt>
                <c:pt idx="45">
                  <c:v>43.924411919866898</c:v>
                </c:pt>
                <c:pt idx="46">
                  <c:v>43.932528034412329</c:v>
                </c:pt>
                <c:pt idx="47">
                  <c:v>43.944025863351683</c:v>
                </c:pt>
                <c:pt idx="48">
                  <c:v>43.95078929213954</c:v>
                </c:pt>
                <c:pt idx="49">
                  <c:v>43.953494663654688</c:v>
                </c:pt>
                <c:pt idx="50">
                  <c:v>43.955523692291045</c:v>
                </c:pt>
                <c:pt idx="51">
                  <c:v>43.95958174956376</c:v>
                </c:pt>
                <c:pt idx="52">
                  <c:v>43.962287121078901</c:v>
                </c:pt>
                <c:pt idx="53">
                  <c:v>43.96499249259405</c:v>
                </c:pt>
                <c:pt idx="54">
                  <c:v>43.966345178351617</c:v>
                </c:pt>
                <c:pt idx="55">
                  <c:v>43.967697864109191</c:v>
                </c:pt>
                <c:pt idx="56">
                  <c:v>43.969726892745548</c:v>
                </c:pt>
                <c:pt idx="57">
                  <c:v>43.971079578503122</c:v>
                </c:pt>
                <c:pt idx="58">
                  <c:v>43.972432264260689</c:v>
                </c:pt>
                <c:pt idx="59">
                  <c:v>43.972432264260689</c:v>
                </c:pt>
                <c:pt idx="60">
                  <c:v>43.974461292897047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A95-4D67-9787-704DDB298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20442464"/>
        <c:axId val="917313024"/>
        <c:extLst/>
      </c:lineChart>
      <c:catAx>
        <c:axId val="92044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313024"/>
        <c:crosses val="autoZero"/>
        <c:auto val="1"/>
        <c:lblAlgn val="ctr"/>
        <c:lblOffset val="100"/>
        <c:noMultiLvlLbl val="0"/>
      </c:catAx>
      <c:valAx>
        <c:axId val="917313024"/>
        <c:scaling>
          <c:orientation val="minMax"/>
          <c:max val="4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424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297180</xdr:colOff>
      <xdr:row>26</xdr:row>
      <xdr:rowOff>38100</xdr:rowOff>
    </xdr:from>
    <xdr:to>
      <xdr:col>35</xdr:col>
      <xdr:colOff>510540</xdr:colOff>
      <xdr:row>54</xdr:row>
      <xdr:rowOff>45720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C65EB82-A483-4C87-9F77-0ECF7BD4D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164</xdr:row>
      <xdr:rowOff>0</xdr:rowOff>
    </xdr:from>
    <xdr:to>
      <xdr:col>36</xdr:col>
      <xdr:colOff>213360</xdr:colOff>
      <xdr:row>192</xdr:row>
      <xdr:rowOff>7620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42DC68A-5B2C-40E9-89B3-24E42FB7C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232</xdr:row>
      <xdr:rowOff>0</xdr:rowOff>
    </xdr:from>
    <xdr:to>
      <xdr:col>36</xdr:col>
      <xdr:colOff>213360</xdr:colOff>
      <xdr:row>260</xdr:row>
      <xdr:rowOff>7620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78F312D-63F3-40E9-92E1-02CD6B2F7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184554-2803-4CF8-8406-1885BD4B3F83}" name="Tabella1" displayName="Tabella1" ref="B30:K91" totalsRowShown="0">
  <autoFilter ref="B30:K91" xr:uid="{9D3591F0-DF11-42E1-B4A3-7E7867CD4A70}"/>
  <tableColumns count="10">
    <tableColumn id="1" xr3:uid="{842CA720-4614-4AF1-AAA0-2C9D06472B3A}" name="0-IOS"/>
    <tableColumn id="2" xr3:uid="{7C8B5EBB-E769-413F-9B51-8055860C1E02}" name="ANDROID"/>
    <tableColumn id="3" xr3:uid="{92966387-1E47-4628-A395-333C2DB8DB8D}" name="2-IOS"/>
    <tableColumn id="4" xr3:uid="{F5A458DB-D161-4370-A6AA-1ED9040D8550}" name="3-IOS"/>
    <tableColumn id="5" xr3:uid="{222BB8FD-4F3C-4D11-B901-8DC15639D40B}" name="4-IOS"/>
    <tableColumn id="6" xr3:uid="{D97E7695-A4DD-4F42-B884-7DD5BD038A48}" name="IOS" dataDxfId="17">
      <calculatedColumnFormula>(Tabella1[[#This Row],[0-IOS]]+Tabella1[[#This Row],[2-IOS]]+Tabella1[[#This Row],[3-IOS]]+Tabella1[[#This Row],[4-IOS]])/4</calculatedColumnFormula>
    </tableColumn>
    <tableColumn id="7" xr3:uid="{5B24E7C5-CF9A-4459-9317-728E6D69D180}" name="N_ANDROID" dataDxfId="16">
      <calculatedColumnFormula>(Tabella1[[#This Row],[ANDROID]]+H30)</calculatedColumnFormula>
    </tableColumn>
    <tableColumn id="8" xr3:uid="{52A72D74-A0E5-4EFC-B809-D3BC461E81CC}" name="N_IOS" dataDxfId="15">
      <calculatedColumnFormula>(Tabella1[[#This Row],[IOS]]+I30)</calculatedColumnFormula>
    </tableColumn>
    <tableColumn id="9" xr3:uid="{2E99B786-B55A-4629-B119-AD42BB23FF08}" name="%ANDROID" dataDxfId="14">
      <calculatedColumnFormula>(Tabella1[[#This Row],[N_ANDROID]]/$L$7)*100</calculatedColumnFormula>
    </tableColumn>
    <tableColumn id="10" xr3:uid="{31190307-5455-4739-B19A-05DFA06AF2CD}" name="%IOS" dataDxfId="13">
      <calculatedColumnFormula>(Tabella1[[#This Row],[N_IOS]]/$I$22)*100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EE1092-BFE8-4160-94FB-5689E191BEFC}" name="Tabella2" displayName="Tabella2" ref="O30:S161" totalsRowShown="0">
  <autoFilter ref="O30:S161" xr:uid="{7083D88E-C225-45D0-97C3-D4717262AB7F}"/>
  <tableColumns count="5">
    <tableColumn id="1" xr3:uid="{F1365FFB-F103-4B43-A897-255B37519391}" name="0-IOS"/>
    <tableColumn id="2" xr3:uid="{E55F193B-5BD3-45F7-9A99-D2D271384AB4}" name="1"/>
    <tableColumn id="3" xr3:uid="{73349AAC-C777-42F8-B192-0974898002CE}" name="2-IOS"/>
    <tableColumn id="4" xr3:uid="{A3367C8E-4CA3-4C33-9F50-FF52BB4D60DF}" name="3-IOS"/>
    <tableColumn id="5" xr3:uid="{44824DD1-CBF2-4751-9DE5-BC6101552D40}" name="4-I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B0E4F6-7F55-4C3C-9E01-F06172D08874}" name="Tabella3" displayName="Tabella3" ref="B167:L228" totalsRowShown="0">
  <autoFilter ref="B167:L228" xr:uid="{9188C728-DBA6-4F07-BC3A-A2EBEDB10A49}"/>
  <tableColumns count="11">
    <tableColumn id="1" xr3:uid="{D3272B34-0FAB-4E0B-A91F-91A640BD10A7}" name="0-IOS"/>
    <tableColumn id="2" xr3:uid="{8B8504AE-517E-4BA8-8949-4A9646925B5E}" name="1-IOS" dataDxfId="12"/>
    <tableColumn id="3" xr3:uid="{B2DC44FB-DC00-45F1-A85B-79BF3931721D}" name="2-IOS"/>
    <tableColumn id="4" xr3:uid="{2E4773FC-CCD6-49D4-AB5F-70A87C71CF04}" name="3"/>
    <tableColumn id="5" xr3:uid="{A7BCC144-8107-49D3-B369-49C5A19E5532}" name="4"/>
    <tableColumn id="6" xr3:uid="{BFBA9678-3FF5-4651-898B-E506F92800BF}" name="ANDROID" dataDxfId="11">
      <calculatedColumnFormula>(Tabella3[[#This Row],[3]]+Tabella3[[#This Row],[4]])/2</calculatedColumnFormula>
    </tableColumn>
    <tableColumn id="10" xr3:uid="{A2BB1936-7872-49E2-9FD1-E1E0580600BA}" name="N_ANDROID" dataDxfId="10">
      <calculatedColumnFormula>(Tabella3[[#This Row],[ANDROID]]+H167)</calculatedColumnFormula>
    </tableColumn>
    <tableColumn id="9" xr3:uid="{5CE43861-8F82-4615-A8A0-81FFD0410607}" name="N_IOS" dataDxfId="9">
      <calculatedColumnFormula>(Tabella3[[#This Row],[IOS]]+I167)</calculatedColumnFormula>
    </tableColumn>
    <tableColumn id="8" xr3:uid="{B76BDA01-D0E9-42EC-8872-4D7C3FDF9937}" name="%ANDROID" dataDxfId="8">
      <calculatedColumnFormula>(Tabella3[[#This Row],[N_ANDROID]]/$K$22)*100</calculatedColumnFormula>
    </tableColumn>
    <tableColumn id="7" xr3:uid="{7E56434D-B8A9-40E9-88F4-A4D367E2166F}" name="IOS" dataDxfId="7">
      <calculatedColumnFormula>(Tabella3[[#This Row],[0-IOS]]+Tabella3[[#This Row],[1-IOS]]+Tabella3[[#This Row],[2-IOS]])/3</calculatedColumnFormula>
    </tableColumn>
    <tableColumn id="11" xr3:uid="{0B9E2FA3-410E-4C69-B7B4-4B6B1B5B7781}" name="%IOS" dataDxfId="0">
      <calculatedColumnFormula>(Tabella3[[#This Row],[N_IOS]]/$K$24)*100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3307E8-EC9F-4977-863D-CFA53F7E6EAB}" name="Tabella4" displayName="Tabella4" ref="O167:S168" totalsRowShown="0">
  <autoFilter ref="O167:S168" xr:uid="{0F135108-D734-45E3-97B6-E373DD9482B4}"/>
  <tableColumns count="5">
    <tableColumn id="1" xr3:uid="{5E206558-1DB7-4967-BD97-BC15D8DA85AA}" name="0-IOS"/>
    <tableColumn id="2" xr3:uid="{F669A582-C715-4104-8C1B-BF1FD3F99A6D}" name="1-IOS"/>
    <tableColumn id="3" xr3:uid="{73C22CA0-B99A-40FE-9A4D-81FE8EA83B87}" name="2-IOS"/>
    <tableColumn id="4" xr3:uid="{344A6DA5-3A1C-485A-BA6A-E21D60145E2B}" name="3"/>
    <tableColumn id="5" xr3:uid="{17C4CC6B-0F76-47D6-B134-97B49C12B5B1}" name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F23B993-494E-4814-A010-3AFE95FC21E5}" name="Tabella5" displayName="Tabella5" ref="B233:K294" totalsRowShown="0">
  <autoFilter ref="B233:K294" xr:uid="{6ADE8E54-A9D0-476D-9F19-EB5404E88547}"/>
  <tableColumns count="10">
    <tableColumn id="1" xr3:uid="{C844166D-3B38-42F4-BF9B-9023F74F286B}" name="ANDROID"/>
    <tableColumn id="2" xr3:uid="{5876CB08-F913-4ED7-82F6-769448E95DAF}" name="1-IOS"/>
    <tableColumn id="3" xr3:uid="{D5F14002-91CE-4847-9BCE-E65F768DC2F3}" name="2-IOS"/>
    <tableColumn id="4" xr3:uid="{D6579965-38D6-402C-BE54-A4686E1734F5}" name="3-IOS"/>
    <tableColumn id="5" xr3:uid="{4BF753B1-6B9B-4B2E-98E5-8014B147152F}" name="4-IOS"/>
    <tableColumn id="6" xr3:uid="{C2908117-D163-4B2E-AC65-54C75EE9B711}" name="IOS" dataDxfId="6">
      <calculatedColumnFormula>(Tabella5[[#This Row],[1-IOS]]+Tabella5[[#This Row],[2-IOS]]+Tabella5[[#This Row],[3-IOS]]+Tabella5[[#This Row],[4-IOS]])/4</calculatedColumnFormula>
    </tableColumn>
    <tableColumn id="7" xr3:uid="{615A9D56-B7C1-41A6-B58B-9838700C50C7}" name="N_ANDROID" dataDxfId="5">
      <calculatedColumnFormula>(Tabella5[[#This Row],[ANDROID]]+H233)</calculatedColumnFormula>
    </tableColumn>
    <tableColumn id="8" xr3:uid="{497BA531-0550-4594-81CB-241908C5D963}" name="N_IOS" dataDxfId="4">
      <calculatedColumnFormula>(Tabella5[[#This Row],[IOS]]+I233)</calculatedColumnFormula>
    </tableColumn>
    <tableColumn id="9" xr3:uid="{9D30C471-514A-49B1-A227-B4E4388A52E4}" name="%ANDROID" dataDxfId="3">
      <calculatedColumnFormula>(Tabella5[[#This Row],[N_ANDROID]]/$L$6)*100</calculatedColumnFormula>
    </tableColumn>
    <tableColumn id="10" xr3:uid="{9EA2594B-A846-45DA-9FFF-CEE6A4B89994}" name="%IOS" dataDxfId="2">
      <calculatedColumnFormula>(Tabella5[[#This Row],[N_IOS]]/$N$22)*100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C7A1CF6-8EC7-4681-A394-4A63C6B882D2}" name="Tabella6" displayName="Tabella6" ref="O233:S364" totalsRowShown="0">
  <autoFilter ref="O233:S364" xr:uid="{4ED3CE59-591F-434B-8577-54D739730177}"/>
  <tableColumns count="5">
    <tableColumn id="1" xr3:uid="{D0556733-BE04-4762-8BDD-B87E7D8C6C47}" name="0" dataDxfId="1"/>
    <tableColumn id="2" xr3:uid="{081918CE-5667-45B9-8741-01EF9FBC4D58}" name="1-IOS"/>
    <tableColumn id="3" xr3:uid="{15EBB131-0650-4B6C-8AF9-25C2887C42E0}" name="2-IOS"/>
    <tableColumn id="4" xr3:uid="{0CBE32F6-0F70-4A00-ACAF-B359EBD4116C}" name="3-IOS"/>
    <tableColumn id="5" xr3:uid="{B7B04BAD-4D14-4B48-9F79-87CEAAA26918}" name="4-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364"/>
  <sheetViews>
    <sheetView tabSelected="1" topLeftCell="S165" workbookViewId="0">
      <selection activeCell="T182" sqref="T182"/>
    </sheetView>
  </sheetViews>
  <sheetFormatPr defaultRowHeight="14.4" x14ac:dyDescent="0.3"/>
  <cols>
    <col min="2" max="2" width="10.88671875" customWidth="1"/>
    <col min="5" max="5" width="10" bestFit="1" customWidth="1"/>
    <col min="6" max="12" width="17" customWidth="1"/>
    <col min="15" max="15" width="10.88671875" customWidth="1"/>
  </cols>
  <sheetData>
    <row r="3" spans="2:14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31</v>
      </c>
      <c r="I3" t="s">
        <v>0</v>
      </c>
      <c r="J3" t="s">
        <v>1</v>
      </c>
      <c r="K3" t="s">
        <v>5</v>
      </c>
      <c r="L3" t="s">
        <v>6</v>
      </c>
      <c r="M3" t="s">
        <v>7</v>
      </c>
      <c r="N3" t="s">
        <v>8</v>
      </c>
    </row>
    <row r="4" spans="2:14" x14ac:dyDescent="0.3">
      <c r="B4">
        <v>0</v>
      </c>
      <c r="C4" t="s">
        <v>9</v>
      </c>
      <c r="D4">
        <v>1.9999</v>
      </c>
      <c r="E4">
        <v>0</v>
      </c>
      <c r="F4">
        <v>1.2E-4</v>
      </c>
      <c r="G4">
        <v>58</v>
      </c>
      <c r="I4">
        <v>0</v>
      </c>
      <c r="J4" t="s">
        <v>9</v>
      </c>
      <c r="K4" t="s">
        <v>14</v>
      </c>
      <c r="L4">
        <v>36708</v>
      </c>
      <c r="M4">
        <v>17204</v>
      </c>
      <c r="N4">
        <v>17203</v>
      </c>
    </row>
    <row r="5" spans="2:14" x14ac:dyDescent="0.3">
      <c r="C5" t="s">
        <v>10</v>
      </c>
      <c r="D5">
        <v>2</v>
      </c>
      <c r="E5">
        <v>0</v>
      </c>
      <c r="F5">
        <v>2.4000000000000001E-4</v>
      </c>
      <c r="G5">
        <v>59</v>
      </c>
      <c r="J5" t="s">
        <v>10</v>
      </c>
      <c r="K5" t="s">
        <v>14</v>
      </c>
      <c r="L5">
        <v>37034</v>
      </c>
      <c r="M5">
        <v>8263</v>
      </c>
      <c r="N5">
        <v>0</v>
      </c>
    </row>
    <row r="6" spans="2:14" x14ac:dyDescent="0.3">
      <c r="C6" t="s">
        <v>11</v>
      </c>
      <c r="D6">
        <v>1.9999</v>
      </c>
      <c r="E6">
        <v>0</v>
      </c>
      <c r="F6">
        <v>1E-4</v>
      </c>
      <c r="G6">
        <v>57</v>
      </c>
      <c r="J6" t="s">
        <v>11</v>
      </c>
      <c r="K6" t="s">
        <v>13</v>
      </c>
      <c r="L6">
        <v>22971</v>
      </c>
      <c r="M6">
        <v>7570</v>
      </c>
      <c r="N6">
        <v>7570</v>
      </c>
    </row>
    <row r="7" spans="2:14" x14ac:dyDescent="0.3">
      <c r="B7">
        <v>1</v>
      </c>
      <c r="C7" t="s">
        <v>9</v>
      </c>
      <c r="D7">
        <v>1.9999</v>
      </c>
      <c r="E7">
        <v>0</v>
      </c>
      <c r="F7">
        <v>1.7000000000000001E-4</v>
      </c>
      <c r="G7">
        <v>59</v>
      </c>
      <c r="I7">
        <v>1</v>
      </c>
      <c r="J7" t="s">
        <v>9</v>
      </c>
      <c r="K7" t="s">
        <v>13</v>
      </c>
      <c r="L7">
        <v>22943</v>
      </c>
      <c r="M7">
        <v>11815</v>
      </c>
      <c r="N7">
        <v>11814</v>
      </c>
    </row>
    <row r="8" spans="2:14" x14ac:dyDescent="0.3">
      <c r="C8" t="s">
        <v>10</v>
      </c>
      <c r="D8">
        <v>2</v>
      </c>
      <c r="E8">
        <v>0</v>
      </c>
      <c r="F8">
        <v>2.7E-4</v>
      </c>
      <c r="G8">
        <v>48</v>
      </c>
      <c r="J8" t="s">
        <v>10</v>
      </c>
      <c r="K8" t="s">
        <v>14</v>
      </c>
      <c r="L8">
        <v>36936</v>
      </c>
      <c r="M8">
        <v>7355</v>
      </c>
      <c r="N8">
        <v>0</v>
      </c>
    </row>
    <row r="9" spans="2:14" x14ac:dyDescent="0.3">
      <c r="C9" t="s">
        <v>11</v>
      </c>
      <c r="D9">
        <v>1.9999</v>
      </c>
      <c r="E9">
        <v>0</v>
      </c>
      <c r="F9">
        <v>1.2E-4</v>
      </c>
      <c r="G9">
        <v>61</v>
      </c>
      <c r="J9" t="s">
        <v>11</v>
      </c>
      <c r="K9" t="s">
        <v>14</v>
      </c>
      <c r="L9">
        <v>37034</v>
      </c>
      <c r="M9">
        <v>16094</v>
      </c>
      <c r="N9">
        <v>16903</v>
      </c>
    </row>
    <row r="10" spans="2:14" x14ac:dyDescent="0.3">
      <c r="B10">
        <v>2</v>
      </c>
      <c r="C10" t="s">
        <v>9</v>
      </c>
      <c r="D10">
        <v>2</v>
      </c>
      <c r="E10">
        <v>0</v>
      </c>
      <c r="F10">
        <v>9.5000000000000005E-5</v>
      </c>
      <c r="G10">
        <v>50</v>
      </c>
      <c r="I10">
        <v>2</v>
      </c>
      <c r="J10" t="s">
        <v>9</v>
      </c>
      <c r="K10" t="s">
        <v>14</v>
      </c>
      <c r="L10">
        <v>36871</v>
      </c>
      <c r="M10">
        <v>20855</v>
      </c>
      <c r="N10">
        <v>20853</v>
      </c>
    </row>
    <row r="11" spans="2:14" x14ac:dyDescent="0.3">
      <c r="C11" t="s">
        <v>10</v>
      </c>
      <c r="D11">
        <v>2</v>
      </c>
      <c r="E11">
        <v>0</v>
      </c>
      <c r="F11">
        <v>2.9999999999999997E-4</v>
      </c>
      <c r="G11">
        <v>47</v>
      </c>
      <c r="J11" t="s">
        <v>10</v>
      </c>
      <c r="K11" t="s">
        <v>14</v>
      </c>
      <c r="L11">
        <v>36905</v>
      </c>
      <c r="M11">
        <v>6306</v>
      </c>
      <c r="N11">
        <v>0</v>
      </c>
    </row>
    <row r="12" spans="2:14" x14ac:dyDescent="0.3">
      <c r="C12" t="s">
        <v>11</v>
      </c>
      <c r="D12">
        <v>1.9999</v>
      </c>
      <c r="E12">
        <v>0</v>
      </c>
      <c r="F12">
        <v>1E-4</v>
      </c>
      <c r="G12">
        <v>49</v>
      </c>
      <c r="J12" t="s">
        <v>11</v>
      </c>
      <c r="K12" t="s">
        <v>14</v>
      </c>
      <c r="L12">
        <v>37026</v>
      </c>
      <c r="M12">
        <v>18705</v>
      </c>
      <c r="N12">
        <v>18704</v>
      </c>
    </row>
    <row r="13" spans="2:14" x14ac:dyDescent="0.3">
      <c r="B13">
        <v>3</v>
      </c>
      <c r="C13" t="s">
        <v>9</v>
      </c>
      <c r="D13">
        <v>1.9999</v>
      </c>
      <c r="E13">
        <v>0</v>
      </c>
      <c r="F13">
        <v>1E-4</v>
      </c>
      <c r="G13">
        <v>64</v>
      </c>
      <c r="I13">
        <v>3</v>
      </c>
      <c r="J13" t="s">
        <v>9</v>
      </c>
      <c r="K13" t="s">
        <v>14</v>
      </c>
      <c r="L13">
        <v>37051</v>
      </c>
      <c r="M13">
        <v>19587</v>
      </c>
      <c r="N13">
        <v>19583</v>
      </c>
    </row>
    <row r="14" spans="2:14" x14ac:dyDescent="0.3">
      <c r="C14" t="s">
        <v>10</v>
      </c>
      <c r="D14">
        <v>2</v>
      </c>
      <c r="E14">
        <v>0</v>
      </c>
      <c r="F14">
        <v>6.9999999999999999E-4</v>
      </c>
      <c r="G14">
        <v>35</v>
      </c>
      <c r="J14" t="s">
        <v>10</v>
      </c>
      <c r="K14" t="s">
        <v>13</v>
      </c>
      <c r="L14">
        <v>22991</v>
      </c>
      <c r="M14">
        <v>2885</v>
      </c>
      <c r="N14">
        <v>0</v>
      </c>
    </row>
    <row r="15" spans="2:14" x14ac:dyDescent="0.3">
      <c r="C15" t="s">
        <v>11</v>
      </c>
      <c r="D15">
        <v>1.9999</v>
      </c>
      <c r="E15">
        <v>0</v>
      </c>
      <c r="F15">
        <v>1.3999999999999999E-4</v>
      </c>
      <c r="G15">
        <v>63</v>
      </c>
      <c r="J15" t="s">
        <v>11</v>
      </c>
      <c r="K15" t="s">
        <v>14</v>
      </c>
      <c r="L15">
        <v>36982</v>
      </c>
      <c r="M15">
        <v>14213</v>
      </c>
      <c r="N15">
        <v>14213</v>
      </c>
    </row>
    <row r="16" spans="2:14" x14ac:dyDescent="0.3">
      <c r="B16">
        <v>4</v>
      </c>
      <c r="C16" t="s">
        <v>9</v>
      </c>
      <c r="D16">
        <v>1.9999</v>
      </c>
      <c r="E16">
        <v>0</v>
      </c>
      <c r="F16">
        <v>4.4999999999999999E-4</v>
      </c>
      <c r="G16">
        <v>57</v>
      </c>
      <c r="I16">
        <v>4</v>
      </c>
      <c r="J16" t="s">
        <v>9</v>
      </c>
      <c r="K16" t="s">
        <v>14</v>
      </c>
      <c r="L16">
        <v>36906</v>
      </c>
      <c r="M16">
        <v>17619</v>
      </c>
      <c r="N16">
        <v>17618</v>
      </c>
    </row>
    <row r="17" spans="1:19" x14ac:dyDescent="0.3">
      <c r="C17" t="s">
        <v>10</v>
      </c>
      <c r="D17">
        <v>2</v>
      </c>
      <c r="E17">
        <v>0</v>
      </c>
      <c r="F17">
        <v>4.4999999999999999E-4</v>
      </c>
      <c r="G17">
        <v>39</v>
      </c>
      <c r="J17" t="s">
        <v>10</v>
      </c>
      <c r="K17" t="s">
        <v>13</v>
      </c>
      <c r="L17">
        <v>22745</v>
      </c>
      <c r="M17">
        <v>4448</v>
      </c>
      <c r="N17">
        <v>0</v>
      </c>
    </row>
    <row r="18" spans="1:19" x14ac:dyDescent="0.3">
      <c r="C18" t="s">
        <v>11</v>
      </c>
      <c r="D18" s="1">
        <v>1.9999</v>
      </c>
      <c r="E18">
        <v>0</v>
      </c>
      <c r="F18">
        <v>1.2E-4</v>
      </c>
      <c r="G18">
        <v>63</v>
      </c>
      <c r="J18" t="s">
        <v>11</v>
      </c>
      <c r="K18" t="s">
        <v>14</v>
      </c>
      <c r="L18">
        <v>36812</v>
      </c>
      <c r="M18">
        <v>16012</v>
      </c>
      <c r="N18">
        <v>16010</v>
      </c>
    </row>
    <row r="21" spans="1:19" x14ac:dyDescent="0.3">
      <c r="B21" t="s">
        <v>12</v>
      </c>
      <c r="C21" t="s">
        <v>1</v>
      </c>
      <c r="D21" t="s">
        <v>2</v>
      </c>
      <c r="E21" t="s">
        <v>3</v>
      </c>
      <c r="F21" t="s">
        <v>4</v>
      </c>
      <c r="G21" t="s">
        <v>31</v>
      </c>
      <c r="I21" t="s">
        <v>27</v>
      </c>
      <c r="K21" t="s">
        <v>28</v>
      </c>
      <c r="N21" t="s">
        <v>30</v>
      </c>
    </row>
    <row r="22" spans="1:19" x14ac:dyDescent="0.3">
      <c r="C22" t="s">
        <v>9</v>
      </c>
      <c r="D22">
        <f>(D4+D7+D10+D13+D16)/5</f>
        <v>1.9999200000000001</v>
      </c>
      <c r="E22">
        <v>0</v>
      </c>
      <c r="F22">
        <f t="shared" ref="F22:G24" si="0">(F4+F7+F10+F13+F16)/5</f>
        <v>1.8700000000000002E-4</v>
      </c>
      <c r="G22">
        <f t="shared" si="0"/>
        <v>57.6</v>
      </c>
      <c r="I22">
        <f>(L4+L10+L13+L16)/4</f>
        <v>36884</v>
      </c>
      <c r="K22">
        <f>(L14+L17)/2</f>
        <v>22868</v>
      </c>
      <c r="N22">
        <f>(L9+L12+L15+L18)/4</f>
        <v>36963.5</v>
      </c>
    </row>
    <row r="23" spans="1:19" x14ac:dyDescent="0.3">
      <c r="C23" t="s">
        <v>10</v>
      </c>
      <c r="D23">
        <f>(D5+D8+D11+D14+D17)/5</f>
        <v>2</v>
      </c>
      <c r="E23">
        <v>0</v>
      </c>
      <c r="F23">
        <f t="shared" si="0"/>
        <v>3.9199999999999999E-4</v>
      </c>
      <c r="G23">
        <f t="shared" si="0"/>
        <v>45.6</v>
      </c>
      <c r="K23" t="s">
        <v>29</v>
      </c>
    </row>
    <row r="24" spans="1:19" x14ac:dyDescent="0.3">
      <c r="C24" t="s">
        <v>11</v>
      </c>
      <c r="D24">
        <f>(D6+D9+D12+D15+D18)/5</f>
        <v>1.9998999999999998</v>
      </c>
      <c r="E24">
        <v>0</v>
      </c>
      <c r="F24">
        <f t="shared" si="0"/>
        <v>1.16E-4</v>
      </c>
      <c r="G24">
        <f t="shared" si="0"/>
        <v>58.6</v>
      </c>
      <c r="K24">
        <f>(L5+L8+L11)/3</f>
        <v>36958.333333333336</v>
      </c>
    </row>
    <row r="28" spans="1:19" x14ac:dyDescent="0.3">
      <c r="A28" t="s">
        <v>9</v>
      </c>
    </row>
    <row r="29" spans="1:19" x14ac:dyDescent="0.3">
      <c r="A29" t="s">
        <v>15</v>
      </c>
      <c r="N29" t="s">
        <v>20</v>
      </c>
    </row>
    <row r="30" spans="1:19" x14ac:dyDescent="0.3">
      <c r="B30" t="s">
        <v>21</v>
      </c>
      <c r="C30" t="s">
        <v>13</v>
      </c>
      <c r="D30" t="s">
        <v>23</v>
      </c>
      <c r="E30" t="s">
        <v>22</v>
      </c>
      <c r="F30" t="s">
        <v>24</v>
      </c>
      <c r="G30" t="s">
        <v>14</v>
      </c>
      <c r="H30" t="s">
        <v>32</v>
      </c>
      <c r="I30" t="s">
        <v>33</v>
      </c>
      <c r="J30" t="s">
        <v>34</v>
      </c>
      <c r="K30" t="s">
        <v>35</v>
      </c>
      <c r="O30" t="s">
        <v>21</v>
      </c>
      <c r="P30" t="s">
        <v>17</v>
      </c>
      <c r="Q30" t="s">
        <v>23</v>
      </c>
      <c r="R30" t="s">
        <v>22</v>
      </c>
      <c r="S30" t="s">
        <v>24</v>
      </c>
    </row>
    <row r="31" spans="1:19" x14ac:dyDescent="0.3">
      <c r="B31">
        <v>315</v>
      </c>
      <c r="C31">
        <v>115</v>
      </c>
      <c r="D31">
        <v>90</v>
      </c>
      <c r="E31">
        <v>132</v>
      </c>
      <c r="F31">
        <v>366</v>
      </c>
      <c r="G31">
        <f>(Tabella1[[#This Row],[0-IOS]]+Tabella1[[#This Row],[2-IOS]]+Tabella1[[#This Row],[3-IOS]]+Tabella1[[#This Row],[4-IOS]])/4</f>
        <v>225.75</v>
      </c>
      <c r="H31">
        <v>115</v>
      </c>
      <c r="I31">
        <f>(Tabella1[[#This Row],[0-IOS]]+Tabella1[[#This Row],[2-IOS]]+Tabella1[[#This Row],[3-IOS]]+Tabella1[[#This Row],[4-IOS]])/4</f>
        <v>225.75</v>
      </c>
      <c r="J31">
        <f>(Tabella1[[#This Row],[N_ANDROID]]/$L$7)*100</f>
        <v>0.50124220895262173</v>
      </c>
      <c r="K31">
        <f>(Tabella1[[#This Row],[N_IOS]]/$I$22)*100</f>
        <v>0.61205400715757508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3">
      <c r="B32">
        <v>961</v>
      </c>
      <c r="C32">
        <v>348</v>
      </c>
      <c r="D32">
        <v>419</v>
      </c>
      <c r="E32">
        <v>428</v>
      </c>
      <c r="F32">
        <v>463</v>
      </c>
      <c r="G32">
        <f>(Tabella1[[#This Row],[0-IOS]]+Tabella1[[#This Row],[2-IOS]]+Tabella1[[#This Row],[3-IOS]]+Tabella1[[#This Row],[4-IOS]])/4</f>
        <v>567.75</v>
      </c>
      <c r="H32">
        <f>(Tabella1[[#This Row],[ANDROID]]+H31)</f>
        <v>463</v>
      </c>
      <c r="I32">
        <f>(Tabella1[[#This Row],[IOS]]+I31)</f>
        <v>793.5</v>
      </c>
      <c r="J32">
        <f>(Tabella1[[#This Row],[N_ANDROID]]/$L$7)*100</f>
        <v>2.0180447195222944</v>
      </c>
      <c r="K32">
        <f>(Tabella1[[#This Row],[N_IOS]]/$I$22)*100</f>
        <v>2.1513393341286196</v>
      </c>
      <c r="O32">
        <v>15</v>
      </c>
      <c r="P32">
        <v>8</v>
      </c>
      <c r="Q32">
        <v>3</v>
      </c>
      <c r="R32">
        <v>10</v>
      </c>
      <c r="S32">
        <v>12</v>
      </c>
    </row>
    <row r="33" spans="2:19" x14ac:dyDescent="0.3">
      <c r="B33">
        <v>909</v>
      </c>
      <c r="C33">
        <v>661</v>
      </c>
      <c r="D33">
        <v>730</v>
      </c>
      <c r="E33">
        <v>1024</v>
      </c>
      <c r="F33">
        <v>643</v>
      </c>
      <c r="G33">
        <f>(Tabella1[[#This Row],[0-IOS]]+Tabella1[[#This Row],[2-IOS]]+Tabella1[[#This Row],[3-IOS]]+Tabella1[[#This Row],[4-IOS]])/4</f>
        <v>826.5</v>
      </c>
      <c r="H33">
        <f>(Tabella1[[#This Row],[ANDROID]]+H32)</f>
        <v>1124</v>
      </c>
      <c r="I33">
        <f>(Tabella1[[#This Row],[IOS]]+I32)</f>
        <v>1620</v>
      </c>
      <c r="J33">
        <f>(Tabella1[[#This Row],[N_ANDROID]]/$L$7)*100</f>
        <v>4.8990977640238853</v>
      </c>
      <c r="K33">
        <f>(Tabella1[[#This Row],[N_IOS]]/$I$22)*100</f>
        <v>4.3921483570111697</v>
      </c>
      <c r="O33">
        <v>67</v>
      </c>
      <c r="P33">
        <v>33</v>
      </c>
      <c r="Q33">
        <v>24</v>
      </c>
      <c r="R33">
        <v>36</v>
      </c>
      <c r="S33">
        <v>42</v>
      </c>
    </row>
    <row r="34" spans="2:19" x14ac:dyDescent="0.3">
      <c r="B34">
        <v>1049</v>
      </c>
      <c r="C34">
        <v>990</v>
      </c>
      <c r="D34">
        <v>1607</v>
      </c>
      <c r="E34">
        <v>1040</v>
      </c>
      <c r="F34">
        <v>986</v>
      </c>
      <c r="G34">
        <f>(Tabella1[[#This Row],[0-IOS]]+Tabella1[[#This Row],[2-IOS]]+Tabella1[[#This Row],[3-IOS]]+Tabella1[[#This Row],[4-IOS]])/4</f>
        <v>1170.5</v>
      </c>
      <c r="H34">
        <f>(Tabella1[[#This Row],[ANDROID]]+H33)</f>
        <v>2114</v>
      </c>
      <c r="I34">
        <f>(Tabella1[[#This Row],[IOS]]+I33)</f>
        <v>2790.5</v>
      </c>
      <c r="J34">
        <f>(Tabella1[[#This Row],[N_ANDROID]]/$L$7)*100</f>
        <v>9.2141393889203691</v>
      </c>
      <c r="K34">
        <f>(Tabella1[[#This Row],[N_IOS]]/$I$22)*100</f>
        <v>7.5656111050862158</v>
      </c>
      <c r="O34">
        <v>99</v>
      </c>
      <c r="P34">
        <v>52</v>
      </c>
      <c r="Q34">
        <v>55</v>
      </c>
      <c r="R34">
        <v>79</v>
      </c>
      <c r="S34">
        <v>83</v>
      </c>
    </row>
    <row r="35" spans="2:19" x14ac:dyDescent="0.3">
      <c r="B35">
        <v>1520</v>
      </c>
      <c r="C35">
        <v>749</v>
      </c>
      <c r="D35">
        <v>2017</v>
      </c>
      <c r="E35">
        <v>2219</v>
      </c>
      <c r="F35">
        <v>1658</v>
      </c>
      <c r="G35">
        <f>(Tabella1[[#This Row],[0-IOS]]+Tabella1[[#This Row],[2-IOS]]+Tabella1[[#This Row],[3-IOS]]+Tabella1[[#This Row],[4-IOS]])/4</f>
        <v>1853.5</v>
      </c>
      <c r="H35">
        <f>(Tabella1[[#This Row],[ANDROID]]+H34)</f>
        <v>2863</v>
      </c>
      <c r="I35">
        <f>(Tabella1[[#This Row],[IOS]]+I34)</f>
        <v>4644</v>
      </c>
      <c r="J35">
        <f>(Tabella1[[#This Row],[N_ANDROID]]/$L$7)*100</f>
        <v>12.478751688968313</v>
      </c>
      <c r="K35">
        <f>(Tabella1[[#This Row],[N_IOS]]/$I$22)*100</f>
        <v>12.590825290098687</v>
      </c>
      <c r="O35">
        <v>157</v>
      </c>
      <c r="P35">
        <v>77</v>
      </c>
      <c r="Q35">
        <v>140</v>
      </c>
      <c r="R35">
        <v>114</v>
      </c>
      <c r="S35">
        <v>127</v>
      </c>
    </row>
    <row r="36" spans="2:19" x14ac:dyDescent="0.3">
      <c r="B36">
        <v>1151</v>
      </c>
      <c r="C36">
        <v>987</v>
      </c>
      <c r="D36">
        <v>1486</v>
      </c>
      <c r="E36">
        <v>1938</v>
      </c>
      <c r="F36">
        <v>1469</v>
      </c>
      <c r="G36">
        <f>(Tabella1[[#This Row],[0-IOS]]+Tabella1[[#This Row],[2-IOS]]+Tabella1[[#This Row],[3-IOS]]+Tabella1[[#This Row],[4-IOS]])/4</f>
        <v>1511</v>
      </c>
      <c r="H36">
        <f>(Tabella1[[#This Row],[ANDROID]]+H35)</f>
        <v>3850</v>
      </c>
      <c r="I36">
        <f>(Tabella1[[#This Row],[IOS]]+I35)</f>
        <v>6155</v>
      </c>
      <c r="J36">
        <f>(Tabella1[[#This Row],[N_ANDROID]]/$L$7)*100</f>
        <v>16.78071743015299</v>
      </c>
      <c r="K36">
        <f>(Tabella1[[#This Row],[N_IOS]]/$I$22)*100</f>
        <v>16.687452553952934</v>
      </c>
      <c r="O36">
        <v>208</v>
      </c>
      <c r="P36">
        <v>116</v>
      </c>
      <c r="Q36">
        <v>232</v>
      </c>
      <c r="R36">
        <v>216</v>
      </c>
      <c r="S36">
        <v>170</v>
      </c>
    </row>
    <row r="37" spans="2:19" x14ac:dyDescent="0.3">
      <c r="B37">
        <v>998</v>
      </c>
      <c r="C37">
        <v>787</v>
      </c>
      <c r="D37">
        <v>1571</v>
      </c>
      <c r="E37">
        <v>1593</v>
      </c>
      <c r="F37">
        <v>571</v>
      </c>
      <c r="G37">
        <f>(Tabella1[[#This Row],[0-IOS]]+Tabella1[[#This Row],[2-IOS]]+Tabella1[[#This Row],[3-IOS]]+Tabella1[[#This Row],[4-IOS]])/4</f>
        <v>1183.25</v>
      </c>
      <c r="H37">
        <f>(Tabella1[[#This Row],[ANDROID]]+H36)</f>
        <v>4637</v>
      </c>
      <c r="I37">
        <f>(Tabella1[[#This Row],[IOS]]+I36)</f>
        <v>7338.25</v>
      </c>
      <c r="J37">
        <f>(Tabella1[[#This Row],[N_ANDROID]]/$L$7)*100</f>
        <v>20.210957590550493</v>
      </c>
      <c r="K37">
        <f>(Tabella1[[#This Row],[N_IOS]]/$I$22)*100</f>
        <v>19.895483136319271</v>
      </c>
      <c r="O37">
        <v>276</v>
      </c>
      <c r="P37">
        <v>175</v>
      </c>
      <c r="Q37">
        <v>302</v>
      </c>
      <c r="R37">
        <v>301</v>
      </c>
      <c r="S37">
        <v>262</v>
      </c>
    </row>
    <row r="38" spans="2:19" x14ac:dyDescent="0.3">
      <c r="B38">
        <v>584</v>
      </c>
      <c r="C38">
        <v>1407</v>
      </c>
      <c r="D38">
        <v>2016</v>
      </c>
      <c r="E38">
        <v>996</v>
      </c>
      <c r="F38">
        <v>926</v>
      </c>
      <c r="G38">
        <f>(Tabella1[[#This Row],[0-IOS]]+Tabella1[[#This Row],[2-IOS]]+Tabella1[[#This Row],[3-IOS]]+Tabella1[[#This Row],[4-IOS]])/4</f>
        <v>1130.5</v>
      </c>
      <c r="H38">
        <f>(Tabella1[[#This Row],[ANDROID]]+H37)</f>
        <v>6044</v>
      </c>
      <c r="I38">
        <f>(Tabella1[[#This Row],[IOS]]+I37)</f>
        <v>8468.75</v>
      </c>
      <c r="J38">
        <f>(Tabella1[[#This Row],[N_ANDROID]]/$L$7)*100</f>
        <v>26.343547051388221</v>
      </c>
      <c r="K38">
        <f>(Tabella1[[#This Row],[N_IOS]]/$I$22)*100</f>
        <v>22.960497776813796</v>
      </c>
      <c r="O38">
        <v>296</v>
      </c>
      <c r="P38">
        <v>223</v>
      </c>
      <c r="Q38">
        <v>327</v>
      </c>
      <c r="R38">
        <v>395</v>
      </c>
      <c r="S38">
        <v>269</v>
      </c>
    </row>
    <row r="39" spans="2:19" x14ac:dyDescent="0.3">
      <c r="B39">
        <v>611</v>
      </c>
      <c r="C39">
        <v>732</v>
      </c>
      <c r="D39">
        <v>2280</v>
      </c>
      <c r="E39">
        <v>490</v>
      </c>
      <c r="F39">
        <v>1911</v>
      </c>
      <c r="G39">
        <f>(Tabella1[[#This Row],[0-IOS]]+Tabella1[[#This Row],[2-IOS]]+Tabella1[[#This Row],[3-IOS]]+Tabella1[[#This Row],[4-IOS]])/4</f>
        <v>1323</v>
      </c>
      <c r="H39">
        <f>(Tabella1[[#This Row],[ANDROID]]+H38)</f>
        <v>6776</v>
      </c>
      <c r="I39">
        <f>(Tabella1[[#This Row],[IOS]]+I38)</f>
        <v>9791.75</v>
      </c>
      <c r="J39">
        <f>(Tabella1[[#This Row],[N_ANDROID]]/$L$7)*100</f>
        <v>29.534062677069254</v>
      </c>
      <c r="K39">
        <f>(Tabella1[[#This Row],[N_IOS]]/$I$22)*100</f>
        <v>26.547418935039584</v>
      </c>
      <c r="O39">
        <v>340</v>
      </c>
      <c r="P39">
        <v>254</v>
      </c>
      <c r="Q39">
        <v>437</v>
      </c>
      <c r="R39">
        <v>413</v>
      </c>
      <c r="S39">
        <v>306</v>
      </c>
    </row>
    <row r="40" spans="2:19" x14ac:dyDescent="0.3">
      <c r="B40">
        <v>505</v>
      </c>
      <c r="C40">
        <v>522</v>
      </c>
      <c r="D40">
        <v>1520</v>
      </c>
      <c r="E40">
        <v>998</v>
      </c>
      <c r="F40">
        <v>888</v>
      </c>
      <c r="G40">
        <f>(Tabella1[[#This Row],[0-IOS]]+Tabella1[[#This Row],[2-IOS]]+Tabella1[[#This Row],[3-IOS]]+Tabella1[[#This Row],[4-IOS]])/4</f>
        <v>977.75</v>
      </c>
      <c r="H40">
        <f>(Tabella1[[#This Row],[ANDROID]]+H39)</f>
        <v>7298</v>
      </c>
      <c r="I40">
        <f>(Tabella1[[#This Row],[IOS]]+I39)</f>
        <v>10769.5</v>
      </c>
      <c r="J40">
        <f>(Tabella1[[#This Row],[N_ANDROID]]/$L$7)*100</f>
        <v>31.809266442923768</v>
      </c>
      <c r="K40">
        <f>(Tabella1[[#This Row],[N_IOS]]/$I$22)*100</f>
        <v>29.198297364710985</v>
      </c>
      <c r="O40">
        <v>372</v>
      </c>
      <c r="P40">
        <v>277</v>
      </c>
      <c r="Q40">
        <v>501</v>
      </c>
      <c r="R40">
        <v>437</v>
      </c>
      <c r="S40">
        <v>389</v>
      </c>
    </row>
    <row r="41" spans="2:19" x14ac:dyDescent="0.3">
      <c r="B41">
        <v>532</v>
      </c>
      <c r="C41">
        <v>293</v>
      </c>
      <c r="D41">
        <v>872</v>
      </c>
      <c r="E41">
        <v>1998</v>
      </c>
      <c r="F41">
        <v>655</v>
      </c>
      <c r="G41">
        <f>(Tabella1[[#This Row],[0-IOS]]+Tabella1[[#This Row],[2-IOS]]+Tabella1[[#This Row],[3-IOS]]+Tabella1[[#This Row],[4-IOS]])/4</f>
        <v>1014.25</v>
      </c>
      <c r="H41">
        <f>(Tabella1[[#This Row],[ANDROID]]+H40)</f>
        <v>7591</v>
      </c>
      <c r="I41">
        <f>(Tabella1[[#This Row],[IOS]]+I40)</f>
        <v>11783.75</v>
      </c>
      <c r="J41">
        <f>(Tabella1[[#This Row],[N_ANDROID]]/$L$7)*100</f>
        <v>33.086344418776967</v>
      </c>
      <c r="K41">
        <f>(Tabella1[[#This Row],[N_IOS]]/$I$22)*100</f>
        <v>31.948134692549612</v>
      </c>
      <c r="O41">
        <v>333</v>
      </c>
      <c r="P41">
        <v>333</v>
      </c>
      <c r="Q41">
        <v>595</v>
      </c>
      <c r="R41">
        <v>433</v>
      </c>
      <c r="S41">
        <v>396</v>
      </c>
    </row>
    <row r="42" spans="2:19" x14ac:dyDescent="0.3">
      <c r="B42">
        <v>673</v>
      </c>
      <c r="C42">
        <v>179</v>
      </c>
      <c r="D42">
        <v>541</v>
      </c>
      <c r="E42">
        <v>722</v>
      </c>
      <c r="F42">
        <v>627</v>
      </c>
      <c r="G42">
        <f>(Tabella1[[#This Row],[0-IOS]]+Tabella1[[#This Row],[2-IOS]]+Tabella1[[#This Row],[3-IOS]]+Tabella1[[#This Row],[4-IOS]])/4</f>
        <v>640.75</v>
      </c>
      <c r="H42">
        <f>(Tabella1[[#This Row],[ANDROID]]+H41)</f>
        <v>7770</v>
      </c>
      <c r="I42">
        <f>(Tabella1[[#This Row],[IOS]]+I41)</f>
        <v>12424.5</v>
      </c>
      <c r="J42">
        <f>(Tabella1[[#This Row],[N_ANDROID]]/$L$7)*100</f>
        <v>33.866538813581485</v>
      </c>
      <c r="K42">
        <f>(Tabella1[[#This Row],[N_IOS]]/$I$22)*100</f>
        <v>33.685337815855114</v>
      </c>
      <c r="O42">
        <v>361</v>
      </c>
      <c r="P42">
        <v>285</v>
      </c>
      <c r="Q42">
        <v>568</v>
      </c>
      <c r="R42">
        <v>514</v>
      </c>
      <c r="S42">
        <v>433</v>
      </c>
    </row>
    <row r="43" spans="2:19" x14ac:dyDescent="0.3">
      <c r="B43">
        <v>458</v>
      </c>
      <c r="C43">
        <v>300</v>
      </c>
      <c r="D43">
        <v>781</v>
      </c>
      <c r="E43">
        <v>772</v>
      </c>
      <c r="F43">
        <v>288</v>
      </c>
      <c r="G43">
        <f>(Tabella1[[#This Row],[0-IOS]]+Tabella1[[#This Row],[2-IOS]]+Tabella1[[#This Row],[3-IOS]]+Tabella1[[#This Row],[4-IOS]])/4</f>
        <v>574.75</v>
      </c>
      <c r="H43">
        <f>(Tabella1[[#This Row],[ANDROID]]+H42)</f>
        <v>8070</v>
      </c>
      <c r="I43">
        <f>(Tabella1[[#This Row],[IOS]]+I42)</f>
        <v>12999.25</v>
      </c>
      <c r="J43">
        <f>(Tabella1[[#This Row],[N_ANDROID]]/$L$7)*100</f>
        <v>35.174127184762241</v>
      </c>
      <c r="K43">
        <f>(Tabella1[[#This Row],[N_IOS]]/$I$22)*100</f>
        <v>35.243601561652746</v>
      </c>
      <c r="O43">
        <v>386</v>
      </c>
      <c r="P43">
        <v>269</v>
      </c>
      <c r="Q43">
        <v>618</v>
      </c>
      <c r="R43">
        <v>523</v>
      </c>
      <c r="S43">
        <v>446</v>
      </c>
    </row>
    <row r="44" spans="2:19" x14ac:dyDescent="0.3">
      <c r="B44">
        <v>247</v>
      </c>
      <c r="C44">
        <v>164</v>
      </c>
      <c r="D44">
        <v>670</v>
      </c>
      <c r="E44">
        <v>692</v>
      </c>
      <c r="F44">
        <v>598</v>
      </c>
      <c r="G44">
        <f>(Tabella1[[#This Row],[0-IOS]]+Tabella1[[#This Row],[2-IOS]]+Tabella1[[#This Row],[3-IOS]]+Tabella1[[#This Row],[4-IOS]])/4</f>
        <v>551.75</v>
      </c>
      <c r="H44">
        <f>(Tabella1[[#This Row],[ANDROID]]+H43)</f>
        <v>8234</v>
      </c>
      <c r="I44">
        <f>(Tabella1[[#This Row],[IOS]]+I43)</f>
        <v>13551</v>
      </c>
      <c r="J44">
        <f>(Tabella1[[#This Row],[N_ANDROID]]/$L$7)*100</f>
        <v>35.888942161007712</v>
      </c>
      <c r="K44">
        <f>(Tabella1[[#This Row],[N_IOS]]/$I$22)*100</f>
        <v>36.739507645591587</v>
      </c>
      <c r="O44">
        <v>363</v>
      </c>
      <c r="P44">
        <v>262</v>
      </c>
      <c r="Q44">
        <v>605</v>
      </c>
      <c r="R44">
        <v>610</v>
      </c>
      <c r="S44">
        <v>437</v>
      </c>
    </row>
    <row r="45" spans="2:19" x14ac:dyDescent="0.3">
      <c r="B45">
        <v>406</v>
      </c>
      <c r="C45">
        <v>306</v>
      </c>
      <c r="D45">
        <v>387</v>
      </c>
      <c r="E45">
        <v>459</v>
      </c>
      <c r="F45">
        <v>370</v>
      </c>
      <c r="G45">
        <f>(Tabella1[[#This Row],[0-IOS]]+Tabella1[[#This Row],[2-IOS]]+Tabella1[[#This Row],[3-IOS]]+Tabella1[[#This Row],[4-IOS]])/4</f>
        <v>405.5</v>
      </c>
      <c r="H45">
        <f>(Tabella1[[#This Row],[ANDROID]]+H44)</f>
        <v>8540</v>
      </c>
      <c r="I45">
        <f>(Tabella1[[#This Row],[IOS]]+I44)</f>
        <v>13956.5</v>
      </c>
      <c r="J45">
        <f>(Tabella1[[#This Row],[N_ANDROID]]/$L$7)*100</f>
        <v>37.222682299612082</v>
      </c>
      <c r="K45">
        <f>(Tabella1[[#This Row],[N_IOS]]/$I$22)*100</f>
        <v>37.838900336189134</v>
      </c>
      <c r="O45">
        <v>354</v>
      </c>
      <c r="P45">
        <v>296</v>
      </c>
      <c r="Q45">
        <v>614</v>
      </c>
      <c r="R45">
        <v>597</v>
      </c>
      <c r="S45">
        <v>401</v>
      </c>
    </row>
    <row r="46" spans="2:19" x14ac:dyDescent="0.3">
      <c r="B46">
        <v>1086</v>
      </c>
      <c r="C46">
        <v>234</v>
      </c>
      <c r="D46">
        <v>417</v>
      </c>
      <c r="E46">
        <v>485</v>
      </c>
      <c r="F46">
        <v>168</v>
      </c>
      <c r="G46">
        <f>(Tabella1[[#This Row],[0-IOS]]+Tabella1[[#This Row],[2-IOS]]+Tabella1[[#This Row],[3-IOS]]+Tabella1[[#This Row],[4-IOS]])/4</f>
        <v>539</v>
      </c>
      <c r="H46">
        <f>(Tabella1[[#This Row],[ANDROID]]+H45)</f>
        <v>8774</v>
      </c>
      <c r="I46">
        <f>(Tabella1[[#This Row],[IOS]]+I45)</f>
        <v>14495.5</v>
      </c>
      <c r="J46">
        <f>(Tabella1[[#This Row],[N_ANDROID]]/$L$7)*100</f>
        <v>38.242601229133065</v>
      </c>
      <c r="K46">
        <f>(Tabella1[[#This Row],[N_IOS]]/$I$22)*100</f>
        <v>39.300238585836681</v>
      </c>
      <c r="O46">
        <v>340</v>
      </c>
      <c r="P46">
        <v>302</v>
      </c>
      <c r="Q46">
        <v>588</v>
      </c>
      <c r="R46">
        <v>598</v>
      </c>
      <c r="S46">
        <v>450</v>
      </c>
    </row>
    <row r="47" spans="2:19" x14ac:dyDescent="0.3">
      <c r="B47">
        <v>392</v>
      </c>
      <c r="C47">
        <v>292</v>
      </c>
      <c r="D47">
        <v>908</v>
      </c>
      <c r="E47">
        <v>280</v>
      </c>
      <c r="F47">
        <v>431</v>
      </c>
      <c r="G47">
        <f>(Tabella1[[#This Row],[0-IOS]]+Tabella1[[#This Row],[2-IOS]]+Tabella1[[#This Row],[3-IOS]]+Tabella1[[#This Row],[4-IOS]])/4</f>
        <v>502.75</v>
      </c>
      <c r="H47">
        <f>(Tabella1[[#This Row],[ANDROID]]+H46)</f>
        <v>9066</v>
      </c>
      <c r="I47">
        <f>(Tabella1[[#This Row],[IOS]]+I46)</f>
        <v>14998.25</v>
      </c>
      <c r="J47">
        <f>(Tabella1[[#This Row],[N_ANDROID]]/$L$7)*100</f>
        <v>39.515320577082335</v>
      </c>
      <c r="K47">
        <f>(Tabella1[[#This Row],[N_IOS]]/$I$22)*100</f>
        <v>40.663295737989372</v>
      </c>
      <c r="O47">
        <v>379</v>
      </c>
      <c r="P47">
        <v>280</v>
      </c>
      <c r="Q47">
        <v>587</v>
      </c>
      <c r="R47">
        <v>504</v>
      </c>
      <c r="S47">
        <v>414</v>
      </c>
    </row>
    <row r="48" spans="2:19" x14ac:dyDescent="0.3">
      <c r="B48">
        <v>316</v>
      </c>
      <c r="C48">
        <v>170</v>
      </c>
      <c r="D48">
        <v>523</v>
      </c>
      <c r="E48">
        <v>387</v>
      </c>
      <c r="F48">
        <v>648</v>
      </c>
      <c r="G48">
        <f>(Tabella1[[#This Row],[0-IOS]]+Tabella1[[#This Row],[2-IOS]]+Tabella1[[#This Row],[3-IOS]]+Tabella1[[#This Row],[4-IOS]])/4</f>
        <v>468.5</v>
      </c>
      <c r="H48">
        <f>(Tabella1[[#This Row],[ANDROID]]+H47)</f>
        <v>9236</v>
      </c>
      <c r="I48">
        <f>(Tabella1[[#This Row],[IOS]]+I47)</f>
        <v>15466.75</v>
      </c>
      <c r="J48">
        <f>(Tabella1[[#This Row],[N_ANDROID]]/$L$7)*100</f>
        <v>40.256287320751426</v>
      </c>
      <c r="K48">
        <f>(Tabella1[[#This Row],[N_IOS]]/$I$22)*100</f>
        <v>41.933494198026246</v>
      </c>
      <c r="O48">
        <v>368</v>
      </c>
      <c r="P48">
        <v>298</v>
      </c>
      <c r="Q48">
        <v>600</v>
      </c>
      <c r="R48">
        <v>554</v>
      </c>
      <c r="S48">
        <v>430</v>
      </c>
    </row>
    <row r="49" spans="2:19" x14ac:dyDescent="0.3">
      <c r="B49">
        <v>419</v>
      </c>
      <c r="C49">
        <v>370</v>
      </c>
      <c r="D49">
        <v>214</v>
      </c>
      <c r="E49">
        <v>349</v>
      </c>
      <c r="F49">
        <v>429</v>
      </c>
      <c r="G49">
        <f>(Tabella1[[#This Row],[0-IOS]]+Tabella1[[#This Row],[2-IOS]]+Tabella1[[#This Row],[3-IOS]]+Tabella1[[#This Row],[4-IOS]])/4</f>
        <v>352.75</v>
      </c>
      <c r="H49">
        <f>(Tabella1[[#This Row],[ANDROID]]+H48)</f>
        <v>9606</v>
      </c>
      <c r="I49">
        <f>(Tabella1[[#This Row],[IOS]]+I48)</f>
        <v>15819.5</v>
      </c>
      <c r="J49">
        <f>(Tabella1[[#This Row],[N_ANDROID]]/$L$7)*100</f>
        <v>41.868979645207688</v>
      </c>
      <c r="K49">
        <f>(Tabella1[[#This Row],[N_IOS]]/$I$22)*100</f>
        <v>42.889870946751977</v>
      </c>
      <c r="O49">
        <v>410</v>
      </c>
      <c r="P49">
        <v>295</v>
      </c>
      <c r="Q49">
        <v>587</v>
      </c>
      <c r="R49">
        <v>476</v>
      </c>
      <c r="S49">
        <v>411</v>
      </c>
    </row>
    <row r="50" spans="2:19" x14ac:dyDescent="0.3">
      <c r="B50">
        <v>475</v>
      </c>
      <c r="C50">
        <v>423</v>
      </c>
      <c r="D50">
        <v>426</v>
      </c>
      <c r="E50">
        <v>263</v>
      </c>
      <c r="F50">
        <v>363</v>
      </c>
      <c r="G50">
        <f>(Tabella1[[#This Row],[0-IOS]]+Tabella1[[#This Row],[2-IOS]]+Tabella1[[#This Row],[3-IOS]]+Tabella1[[#This Row],[4-IOS]])/4</f>
        <v>381.75</v>
      </c>
      <c r="H50">
        <f>(Tabella1[[#This Row],[ANDROID]]+H49)</f>
        <v>10029</v>
      </c>
      <c r="I50">
        <f>(Tabella1[[#This Row],[IOS]]+I49)</f>
        <v>16201.25</v>
      </c>
      <c r="J50">
        <f>(Tabella1[[#This Row],[N_ANDROID]]/$L$7)*100</f>
        <v>43.712679248572549</v>
      </c>
      <c r="K50">
        <f>(Tabella1[[#This Row],[N_IOS]]/$I$22)*100</f>
        <v>43.924872573473593</v>
      </c>
      <c r="O50">
        <v>380</v>
      </c>
      <c r="P50">
        <v>322</v>
      </c>
      <c r="Q50">
        <v>612</v>
      </c>
      <c r="R50">
        <v>546</v>
      </c>
      <c r="S50">
        <v>431</v>
      </c>
    </row>
    <row r="51" spans="2:19" x14ac:dyDescent="0.3">
      <c r="B51">
        <v>535</v>
      </c>
      <c r="C51">
        <v>221</v>
      </c>
      <c r="D51">
        <v>247</v>
      </c>
      <c r="E51">
        <v>156</v>
      </c>
      <c r="F51">
        <v>198</v>
      </c>
      <c r="G51">
        <f>(Tabella1[[#This Row],[0-IOS]]+Tabella1[[#This Row],[2-IOS]]+Tabella1[[#This Row],[3-IOS]]+Tabella1[[#This Row],[4-IOS]])/4</f>
        <v>284</v>
      </c>
      <c r="H51">
        <f>(Tabella1[[#This Row],[ANDROID]]+H50)</f>
        <v>10250</v>
      </c>
      <c r="I51">
        <f>(Tabella1[[#This Row],[IOS]]+I50)</f>
        <v>16485.25</v>
      </c>
      <c r="J51">
        <f>(Tabella1[[#This Row],[N_ANDROID]]/$L$7)*100</f>
        <v>44.675936015342373</v>
      </c>
      <c r="K51">
        <f>(Tabella1[[#This Row],[N_IOS]]/$I$22)*100</f>
        <v>44.694854137295302</v>
      </c>
      <c r="O51">
        <v>432</v>
      </c>
      <c r="P51">
        <v>293</v>
      </c>
      <c r="Q51">
        <v>580</v>
      </c>
      <c r="R51">
        <v>490</v>
      </c>
      <c r="S51">
        <v>423</v>
      </c>
    </row>
    <row r="52" spans="2:19" x14ac:dyDescent="0.3">
      <c r="B52">
        <v>321</v>
      </c>
      <c r="C52">
        <v>249</v>
      </c>
      <c r="D52">
        <v>180</v>
      </c>
      <c r="E52">
        <v>195</v>
      </c>
      <c r="F52">
        <v>402</v>
      </c>
      <c r="G52">
        <f>(Tabella1[[#This Row],[0-IOS]]+Tabella1[[#This Row],[2-IOS]]+Tabella1[[#This Row],[3-IOS]]+Tabella1[[#This Row],[4-IOS]])/4</f>
        <v>274.5</v>
      </c>
      <c r="H52">
        <f>(Tabella1[[#This Row],[ANDROID]]+H51)</f>
        <v>10499</v>
      </c>
      <c r="I52">
        <f>(Tabella1[[#This Row],[IOS]]+I51)</f>
        <v>16759.75</v>
      </c>
      <c r="J52">
        <f>(Tabella1[[#This Row],[N_ANDROID]]/$L$7)*100</f>
        <v>45.761234363422396</v>
      </c>
      <c r="K52">
        <f>(Tabella1[[#This Row],[N_IOS]]/$I$22)*100</f>
        <v>45.439079275566641</v>
      </c>
      <c r="O52">
        <v>432</v>
      </c>
      <c r="P52">
        <v>282</v>
      </c>
      <c r="Q52">
        <v>541</v>
      </c>
      <c r="R52">
        <v>493</v>
      </c>
      <c r="S52">
        <v>425</v>
      </c>
    </row>
    <row r="53" spans="2:19" x14ac:dyDescent="0.3">
      <c r="B53">
        <v>296</v>
      </c>
      <c r="C53">
        <v>225</v>
      </c>
      <c r="D53">
        <v>131</v>
      </c>
      <c r="E53">
        <v>311</v>
      </c>
      <c r="F53">
        <v>706</v>
      </c>
      <c r="G53">
        <f>(Tabella1[[#This Row],[0-IOS]]+Tabella1[[#This Row],[2-IOS]]+Tabella1[[#This Row],[3-IOS]]+Tabella1[[#This Row],[4-IOS]])/4</f>
        <v>361</v>
      </c>
      <c r="H53">
        <f>(Tabella1[[#This Row],[ANDROID]]+H52)</f>
        <v>10724</v>
      </c>
      <c r="I53">
        <f>(Tabella1[[#This Row],[IOS]]+I52)</f>
        <v>17120.75</v>
      </c>
      <c r="J53">
        <f>(Tabella1[[#This Row],[N_ANDROID]]/$L$7)*100</f>
        <v>46.74192564180796</v>
      </c>
      <c r="K53">
        <f>(Tabella1[[#This Row],[N_IOS]]/$I$22)*100</f>
        <v>46.41782344648086</v>
      </c>
      <c r="O53">
        <v>387</v>
      </c>
      <c r="P53">
        <v>286</v>
      </c>
      <c r="Q53">
        <v>539</v>
      </c>
      <c r="R53">
        <v>421</v>
      </c>
      <c r="S53">
        <v>433</v>
      </c>
    </row>
    <row r="54" spans="2:19" x14ac:dyDescent="0.3">
      <c r="B54">
        <v>241</v>
      </c>
      <c r="C54">
        <v>199</v>
      </c>
      <c r="D54">
        <v>84</v>
      </c>
      <c r="E54">
        <v>468</v>
      </c>
      <c r="F54">
        <v>179</v>
      </c>
      <c r="G54">
        <f>(Tabella1[[#This Row],[0-IOS]]+Tabella1[[#This Row],[2-IOS]]+Tabella1[[#This Row],[3-IOS]]+Tabella1[[#This Row],[4-IOS]])/4</f>
        <v>243</v>
      </c>
      <c r="H54">
        <f>(Tabella1[[#This Row],[ANDROID]]+H53)</f>
        <v>10923</v>
      </c>
      <c r="I54">
        <f>(Tabella1[[#This Row],[IOS]]+I53)</f>
        <v>17363.75</v>
      </c>
      <c r="J54">
        <f>(Tabella1[[#This Row],[N_ANDROID]]/$L$7)*100</f>
        <v>47.60929259469119</v>
      </c>
      <c r="K54">
        <f>(Tabella1[[#This Row],[N_IOS]]/$I$22)*100</f>
        <v>47.076645700032529</v>
      </c>
      <c r="O54">
        <v>396</v>
      </c>
      <c r="P54">
        <v>270</v>
      </c>
      <c r="Q54">
        <v>515</v>
      </c>
      <c r="R54">
        <v>442</v>
      </c>
      <c r="S54">
        <v>449</v>
      </c>
    </row>
    <row r="55" spans="2:19" x14ac:dyDescent="0.3">
      <c r="B55">
        <v>171</v>
      </c>
      <c r="C55">
        <v>226</v>
      </c>
      <c r="D55">
        <v>177</v>
      </c>
      <c r="E55">
        <v>246</v>
      </c>
      <c r="F55">
        <v>73</v>
      </c>
      <c r="G55">
        <f>(Tabella1[[#This Row],[0-IOS]]+Tabella1[[#This Row],[2-IOS]]+Tabella1[[#This Row],[3-IOS]]+Tabella1[[#This Row],[4-IOS]])/4</f>
        <v>166.75</v>
      </c>
      <c r="H55">
        <f>(Tabella1[[#This Row],[ANDROID]]+H54)</f>
        <v>11149</v>
      </c>
      <c r="I55">
        <f>(Tabella1[[#This Row],[IOS]]+I54)</f>
        <v>17530.5</v>
      </c>
      <c r="J55">
        <f>(Tabella1[[#This Row],[N_ANDROID]]/$L$7)*100</f>
        <v>48.594342500980694</v>
      </c>
      <c r="K55">
        <f>(Tabella1[[#This Row],[N_IOS]]/$I$22)*100</f>
        <v>47.528738748508836</v>
      </c>
      <c r="O55">
        <v>379</v>
      </c>
      <c r="P55">
        <v>286</v>
      </c>
      <c r="Q55">
        <v>510</v>
      </c>
      <c r="R55">
        <v>430</v>
      </c>
      <c r="S55">
        <v>410</v>
      </c>
    </row>
    <row r="56" spans="2:19" x14ac:dyDescent="0.3">
      <c r="B56">
        <v>427</v>
      </c>
      <c r="C56">
        <v>159</v>
      </c>
      <c r="D56">
        <v>175</v>
      </c>
      <c r="E56">
        <v>116</v>
      </c>
      <c r="F56">
        <v>75</v>
      </c>
      <c r="G56">
        <f>(Tabella1[[#This Row],[0-IOS]]+Tabella1[[#This Row],[2-IOS]]+Tabella1[[#This Row],[3-IOS]]+Tabella1[[#This Row],[4-IOS]])/4</f>
        <v>198.25</v>
      </c>
      <c r="H56">
        <f>(Tabella1[[#This Row],[ANDROID]]+H55)</f>
        <v>11308</v>
      </c>
      <c r="I56">
        <f>(Tabella1[[#This Row],[IOS]]+I55)</f>
        <v>17728.75</v>
      </c>
      <c r="J56">
        <f>(Tabella1[[#This Row],[N_ANDROID]]/$L$7)*100</f>
        <v>49.287364337706492</v>
      </c>
      <c r="K56">
        <f>(Tabella1[[#This Row],[N_IOS]]/$I$22)*100</f>
        <v>48.066234681704806</v>
      </c>
      <c r="O56">
        <v>394</v>
      </c>
      <c r="P56">
        <v>264</v>
      </c>
      <c r="Q56">
        <v>524</v>
      </c>
      <c r="R56">
        <v>439</v>
      </c>
      <c r="S56">
        <v>419</v>
      </c>
    </row>
    <row r="57" spans="2:19" x14ac:dyDescent="0.3">
      <c r="B57">
        <v>319</v>
      </c>
      <c r="C57">
        <v>88</v>
      </c>
      <c r="D57">
        <v>84</v>
      </c>
      <c r="E57">
        <v>81</v>
      </c>
      <c r="F57">
        <v>123</v>
      </c>
      <c r="G57">
        <f>(Tabella1[[#This Row],[0-IOS]]+Tabella1[[#This Row],[2-IOS]]+Tabella1[[#This Row],[3-IOS]]+Tabella1[[#This Row],[4-IOS]])/4</f>
        <v>151.75</v>
      </c>
      <c r="H57">
        <f>(Tabella1[[#This Row],[ANDROID]]+H56)</f>
        <v>11396</v>
      </c>
      <c r="I57">
        <f>(Tabella1[[#This Row],[IOS]]+I56)</f>
        <v>17880.5</v>
      </c>
      <c r="J57">
        <f>(Tabella1[[#This Row],[N_ANDROID]]/$L$7)*100</f>
        <v>49.670923593252844</v>
      </c>
      <c r="K57">
        <f>(Tabella1[[#This Row],[N_IOS]]/$I$22)*100</f>
        <v>48.477659689838418</v>
      </c>
      <c r="O57">
        <v>384</v>
      </c>
      <c r="P57">
        <v>267</v>
      </c>
      <c r="Q57">
        <v>474</v>
      </c>
      <c r="R57">
        <v>432</v>
      </c>
      <c r="S57">
        <v>348</v>
      </c>
    </row>
    <row r="58" spans="2:19" x14ac:dyDescent="0.3">
      <c r="B58">
        <v>261</v>
      </c>
      <c r="C58">
        <v>81</v>
      </c>
      <c r="D58">
        <v>154</v>
      </c>
      <c r="E58">
        <v>83</v>
      </c>
      <c r="F58">
        <v>220</v>
      </c>
      <c r="G58">
        <f>(Tabella1[[#This Row],[0-IOS]]+Tabella1[[#This Row],[2-IOS]]+Tabella1[[#This Row],[3-IOS]]+Tabella1[[#This Row],[4-IOS]])/4</f>
        <v>179.5</v>
      </c>
      <c r="H58">
        <f>(Tabella1[[#This Row],[ANDROID]]+H57)</f>
        <v>11477</v>
      </c>
      <c r="I58">
        <f>(Tabella1[[#This Row],[IOS]]+I57)</f>
        <v>18060</v>
      </c>
      <c r="J58">
        <f>(Tabella1[[#This Row],[N_ANDROID]]/$L$7)*100</f>
        <v>50.023972453471643</v>
      </c>
      <c r="K58">
        <f>(Tabella1[[#This Row],[N_IOS]]/$I$22)*100</f>
        <v>48.964320572606006</v>
      </c>
      <c r="O58">
        <v>372</v>
      </c>
      <c r="P58">
        <v>260</v>
      </c>
      <c r="Q58">
        <v>443</v>
      </c>
      <c r="R58">
        <v>400</v>
      </c>
      <c r="S58">
        <v>384</v>
      </c>
    </row>
    <row r="59" spans="2:19" x14ac:dyDescent="0.3">
      <c r="B59">
        <v>299</v>
      </c>
      <c r="C59">
        <v>72</v>
      </c>
      <c r="D59">
        <v>34</v>
      </c>
      <c r="E59">
        <v>42</v>
      </c>
      <c r="F59">
        <v>138</v>
      </c>
      <c r="G59">
        <f>(Tabella1[[#This Row],[0-IOS]]+Tabella1[[#This Row],[2-IOS]]+Tabella1[[#This Row],[3-IOS]]+Tabella1[[#This Row],[4-IOS]])/4</f>
        <v>128.25</v>
      </c>
      <c r="H59">
        <f>(Tabella1[[#This Row],[ANDROID]]+H58)</f>
        <v>11549</v>
      </c>
      <c r="I59">
        <f>(Tabella1[[#This Row],[IOS]]+I58)</f>
        <v>18188.25</v>
      </c>
      <c r="J59">
        <f>(Tabella1[[#This Row],[N_ANDROID]]/$L$7)*100</f>
        <v>50.337793662555029</v>
      </c>
      <c r="K59">
        <f>(Tabella1[[#This Row],[N_IOS]]/$I$22)*100</f>
        <v>49.312032317536058</v>
      </c>
      <c r="O59">
        <v>381</v>
      </c>
      <c r="P59">
        <v>244</v>
      </c>
      <c r="Q59">
        <v>444</v>
      </c>
      <c r="R59">
        <v>381</v>
      </c>
      <c r="S59">
        <v>383</v>
      </c>
    </row>
    <row r="60" spans="2:19" x14ac:dyDescent="0.3">
      <c r="B60">
        <v>135</v>
      </c>
      <c r="C60">
        <v>66</v>
      </c>
      <c r="D60">
        <v>21</v>
      </c>
      <c r="E60">
        <v>114</v>
      </c>
      <c r="F60">
        <v>94</v>
      </c>
      <c r="G60">
        <f>(Tabella1[[#This Row],[0-IOS]]+Tabella1[[#This Row],[2-IOS]]+Tabella1[[#This Row],[3-IOS]]+Tabella1[[#This Row],[4-IOS]])/4</f>
        <v>91</v>
      </c>
      <c r="H60">
        <f>(Tabella1[[#This Row],[ANDROID]]+H59)</f>
        <v>11615</v>
      </c>
      <c r="I60">
        <f>(Tabella1[[#This Row],[IOS]]+I59)</f>
        <v>18279.25</v>
      </c>
      <c r="J60">
        <f>(Tabella1[[#This Row],[N_ANDROID]]/$L$7)*100</f>
        <v>50.625463104214795</v>
      </c>
      <c r="K60">
        <f>(Tabella1[[#This Row],[N_IOS]]/$I$22)*100</f>
        <v>49.558751762281751</v>
      </c>
      <c r="O60">
        <v>385</v>
      </c>
      <c r="P60">
        <v>269</v>
      </c>
      <c r="Q60">
        <v>374</v>
      </c>
      <c r="R60">
        <v>364</v>
      </c>
      <c r="S60">
        <v>333</v>
      </c>
    </row>
    <row r="61" spans="2:19" x14ac:dyDescent="0.3">
      <c r="B61">
        <v>123</v>
      </c>
      <c r="C61">
        <v>55</v>
      </c>
      <c r="D61">
        <v>40</v>
      </c>
      <c r="E61">
        <v>94</v>
      </c>
      <c r="F61">
        <v>124</v>
      </c>
      <c r="G61">
        <f>(Tabella1[[#This Row],[0-IOS]]+Tabella1[[#This Row],[2-IOS]]+Tabella1[[#This Row],[3-IOS]]+Tabella1[[#This Row],[4-IOS]])/4</f>
        <v>95.25</v>
      </c>
      <c r="H61">
        <f>(Tabella1[[#This Row],[ANDROID]]+H60)</f>
        <v>11670</v>
      </c>
      <c r="I61">
        <f>(Tabella1[[#This Row],[IOS]]+I60)</f>
        <v>18374.5</v>
      </c>
      <c r="J61">
        <f>(Tabella1[[#This Row],[N_ANDROID]]/$L$7)*100</f>
        <v>50.86518763893126</v>
      </c>
      <c r="K61">
        <f>(Tabella1[[#This Row],[N_IOS]]/$I$22)*100</f>
        <v>49.816993818457867</v>
      </c>
      <c r="O61">
        <v>338</v>
      </c>
      <c r="P61">
        <v>220</v>
      </c>
      <c r="Q61">
        <v>363</v>
      </c>
      <c r="R61">
        <v>354</v>
      </c>
      <c r="S61">
        <v>338</v>
      </c>
    </row>
    <row r="62" spans="2:19" x14ac:dyDescent="0.3">
      <c r="B62">
        <v>125</v>
      </c>
      <c r="C62">
        <v>37</v>
      </c>
      <c r="D62">
        <v>18</v>
      </c>
      <c r="E62">
        <v>156</v>
      </c>
      <c r="F62">
        <v>190</v>
      </c>
      <c r="G62">
        <f>(Tabella1[[#This Row],[0-IOS]]+Tabella1[[#This Row],[2-IOS]]+Tabella1[[#This Row],[3-IOS]]+Tabella1[[#This Row],[4-IOS]])/4</f>
        <v>122.25</v>
      </c>
      <c r="H62">
        <f>(Tabella1[[#This Row],[ANDROID]]+H61)</f>
        <v>11707</v>
      </c>
      <c r="I62">
        <f>(Tabella1[[#This Row],[IOS]]+I61)</f>
        <v>18496.75</v>
      </c>
      <c r="J62">
        <f>(Tabella1[[#This Row],[N_ANDROID]]/$L$7)*100</f>
        <v>51.026456871376894</v>
      </c>
      <c r="K62">
        <f>(Tabella1[[#This Row],[N_IOS]]/$I$22)*100</f>
        <v>50.148438347250845</v>
      </c>
      <c r="O62">
        <v>352</v>
      </c>
      <c r="P62">
        <v>248</v>
      </c>
      <c r="Q62">
        <v>343</v>
      </c>
      <c r="R62">
        <v>331</v>
      </c>
      <c r="S62">
        <v>331</v>
      </c>
    </row>
    <row r="63" spans="2:19" x14ac:dyDescent="0.3">
      <c r="B63">
        <v>144</v>
      </c>
      <c r="C63">
        <v>32</v>
      </c>
      <c r="D63">
        <v>24</v>
      </c>
      <c r="E63">
        <v>113</v>
      </c>
      <c r="F63">
        <v>313</v>
      </c>
      <c r="G63">
        <f>(Tabella1[[#This Row],[0-IOS]]+Tabella1[[#This Row],[2-IOS]]+Tabella1[[#This Row],[3-IOS]]+Tabella1[[#This Row],[4-IOS]])/4</f>
        <v>148.5</v>
      </c>
      <c r="H63">
        <f>(Tabella1[[#This Row],[ANDROID]]+H62)</f>
        <v>11739</v>
      </c>
      <c r="I63">
        <f>(Tabella1[[#This Row],[IOS]]+I62)</f>
        <v>18645.25</v>
      </c>
      <c r="J63">
        <f>(Tabella1[[#This Row],[N_ANDROID]]/$L$7)*100</f>
        <v>51.16593296430284</v>
      </c>
      <c r="K63">
        <f>(Tabella1[[#This Row],[N_IOS]]/$I$22)*100</f>
        <v>50.551051946643533</v>
      </c>
      <c r="O63">
        <v>357</v>
      </c>
      <c r="P63">
        <v>219</v>
      </c>
      <c r="Q63">
        <v>352</v>
      </c>
      <c r="R63">
        <v>366</v>
      </c>
      <c r="S63">
        <v>298</v>
      </c>
    </row>
    <row r="64" spans="2:19" x14ac:dyDescent="0.3">
      <c r="B64">
        <v>85</v>
      </c>
      <c r="C64">
        <v>7</v>
      </c>
      <c r="D64">
        <v>4</v>
      </c>
      <c r="E64">
        <v>46</v>
      </c>
      <c r="F64">
        <v>151</v>
      </c>
      <c r="G64">
        <f>(Tabella1[[#This Row],[0-IOS]]+Tabella1[[#This Row],[2-IOS]]+Tabella1[[#This Row],[3-IOS]]+Tabella1[[#This Row],[4-IOS]])/4</f>
        <v>71.5</v>
      </c>
      <c r="H64">
        <f>(Tabella1[[#This Row],[ANDROID]]+H63)</f>
        <v>11746</v>
      </c>
      <c r="I64">
        <f>(Tabella1[[#This Row],[IOS]]+I63)</f>
        <v>18716.75</v>
      </c>
      <c r="J64">
        <f>(Tabella1[[#This Row],[N_ANDROID]]/$L$7)*100</f>
        <v>51.196443359630386</v>
      </c>
      <c r="K64">
        <f>(Tabella1[[#This Row],[N_IOS]]/$I$22)*100</f>
        <v>50.744902938943717</v>
      </c>
      <c r="O64">
        <v>312</v>
      </c>
      <c r="P64">
        <v>215</v>
      </c>
      <c r="Q64">
        <v>368</v>
      </c>
      <c r="R64">
        <v>332</v>
      </c>
      <c r="S64">
        <v>326</v>
      </c>
    </row>
    <row r="65" spans="2:19" x14ac:dyDescent="0.3">
      <c r="B65">
        <v>61</v>
      </c>
      <c r="C65">
        <v>13</v>
      </c>
      <c r="D65">
        <v>0</v>
      </c>
      <c r="E65">
        <v>44</v>
      </c>
      <c r="F65">
        <v>96</v>
      </c>
      <c r="G65">
        <f>(Tabella1[[#This Row],[0-IOS]]+Tabella1[[#This Row],[2-IOS]]+Tabella1[[#This Row],[3-IOS]]+Tabella1[[#This Row],[4-IOS]])/4</f>
        <v>50.25</v>
      </c>
      <c r="H65">
        <f>(Tabella1[[#This Row],[ANDROID]]+H64)</f>
        <v>11759</v>
      </c>
      <c r="I65">
        <f>(Tabella1[[#This Row],[IOS]]+I64)</f>
        <v>18767</v>
      </c>
      <c r="J65">
        <f>(Tabella1[[#This Row],[N_ANDROID]]/$L$7)*100</f>
        <v>51.25310552238156</v>
      </c>
      <c r="K65">
        <f>(Tabella1[[#This Row],[N_IOS]]/$I$22)*100</f>
        <v>50.881140874091749</v>
      </c>
      <c r="O65">
        <v>314</v>
      </c>
      <c r="P65">
        <v>200</v>
      </c>
      <c r="Q65">
        <v>309</v>
      </c>
      <c r="R65">
        <v>338</v>
      </c>
      <c r="S65">
        <v>290</v>
      </c>
    </row>
    <row r="66" spans="2:19" x14ac:dyDescent="0.3">
      <c r="B66">
        <v>17</v>
      </c>
      <c r="C66">
        <v>9</v>
      </c>
      <c r="D66">
        <v>3</v>
      </c>
      <c r="E66">
        <v>29</v>
      </c>
      <c r="F66">
        <v>43</v>
      </c>
      <c r="G66">
        <f>(Tabella1[[#This Row],[0-IOS]]+Tabella1[[#This Row],[2-IOS]]+Tabella1[[#This Row],[3-IOS]]+Tabella1[[#This Row],[4-IOS]])/4</f>
        <v>23</v>
      </c>
      <c r="H66">
        <f>(Tabella1[[#This Row],[ANDROID]]+H65)</f>
        <v>11768</v>
      </c>
      <c r="I66">
        <f>(Tabella1[[#This Row],[IOS]]+I65)</f>
        <v>18790</v>
      </c>
      <c r="J66">
        <f>(Tabella1[[#This Row],[N_ANDROID]]/$L$7)*100</f>
        <v>51.29233317351698</v>
      </c>
      <c r="K66">
        <f>(Tabella1[[#This Row],[N_IOS]]/$I$22)*100</f>
        <v>50.943498535950546</v>
      </c>
      <c r="O66">
        <v>290</v>
      </c>
      <c r="P66">
        <v>170</v>
      </c>
      <c r="Q66">
        <v>329</v>
      </c>
      <c r="R66">
        <v>321</v>
      </c>
      <c r="S66">
        <v>330</v>
      </c>
    </row>
    <row r="67" spans="2:19" x14ac:dyDescent="0.3">
      <c r="B67">
        <v>14</v>
      </c>
      <c r="C67">
        <v>3</v>
      </c>
      <c r="D67">
        <v>1</v>
      </c>
      <c r="E67">
        <v>7</v>
      </c>
      <c r="F67">
        <v>18</v>
      </c>
      <c r="G67">
        <f>(Tabella1[[#This Row],[0-IOS]]+Tabella1[[#This Row],[2-IOS]]+Tabella1[[#This Row],[3-IOS]]+Tabella1[[#This Row],[4-IOS]])/4</f>
        <v>10</v>
      </c>
      <c r="H67">
        <f>(Tabella1[[#This Row],[ANDROID]]+H66)</f>
        <v>11771</v>
      </c>
      <c r="I67">
        <f>(Tabella1[[#This Row],[IOS]]+I66)</f>
        <v>18800</v>
      </c>
      <c r="J67">
        <f>(Tabella1[[#This Row],[N_ANDROID]]/$L$7)*100</f>
        <v>51.305409057228779</v>
      </c>
      <c r="K67">
        <f>(Tabella1[[#This Row],[N_IOS]]/$I$22)*100</f>
        <v>50.970610562845678</v>
      </c>
      <c r="O67">
        <v>284</v>
      </c>
      <c r="P67">
        <v>189</v>
      </c>
      <c r="Q67">
        <v>312</v>
      </c>
      <c r="R67">
        <v>271</v>
      </c>
      <c r="S67">
        <v>275</v>
      </c>
    </row>
    <row r="68" spans="2:19" x14ac:dyDescent="0.3">
      <c r="B68">
        <v>5</v>
      </c>
      <c r="C68">
        <v>9</v>
      </c>
      <c r="D68">
        <v>0</v>
      </c>
      <c r="E68">
        <v>3</v>
      </c>
      <c r="F68">
        <v>9</v>
      </c>
      <c r="G68">
        <f>(Tabella1[[#This Row],[0-IOS]]+Tabella1[[#This Row],[2-IOS]]+Tabella1[[#This Row],[3-IOS]]+Tabella1[[#This Row],[4-IOS]])/4</f>
        <v>4.25</v>
      </c>
      <c r="H68">
        <f>(Tabella1[[#This Row],[ANDROID]]+H67)</f>
        <v>11780</v>
      </c>
      <c r="I68">
        <f>(Tabella1[[#This Row],[IOS]]+I67)</f>
        <v>18804.25</v>
      </c>
      <c r="J68">
        <f>(Tabella1[[#This Row],[N_ANDROID]]/$L$7)*100</f>
        <v>51.344636708364213</v>
      </c>
      <c r="K68">
        <f>(Tabella1[[#This Row],[N_IOS]]/$I$22)*100</f>
        <v>50.982133174276115</v>
      </c>
      <c r="O68">
        <v>279</v>
      </c>
      <c r="P68">
        <v>167</v>
      </c>
      <c r="Q68">
        <v>274</v>
      </c>
      <c r="R68">
        <v>264</v>
      </c>
      <c r="S68">
        <v>266</v>
      </c>
    </row>
    <row r="69" spans="2:19" x14ac:dyDescent="0.3">
      <c r="B69">
        <v>3</v>
      </c>
      <c r="C69">
        <v>2</v>
      </c>
      <c r="D69">
        <v>0</v>
      </c>
      <c r="E69">
        <v>1</v>
      </c>
      <c r="F69">
        <v>4</v>
      </c>
      <c r="G69">
        <f>(Tabella1[[#This Row],[0-IOS]]+Tabella1[[#This Row],[2-IOS]]+Tabella1[[#This Row],[3-IOS]]+Tabella1[[#This Row],[4-IOS]])/4</f>
        <v>2</v>
      </c>
      <c r="H69">
        <f>(Tabella1[[#This Row],[ANDROID]]+H68)</f>
        <v>11782</v>
      </c>
      <c r="I69">
        <f>(Tabella1[[#This Row],[IOS]]+I68)</f>
        <v>18806.25</v>
      </c>
      <c r="J69">
        <f>(Tabella1[[#This Row],[N_ANDROID]]/$L$7)*100</f>
        <v>51.353353964172079</v>
      </c>
      <c r="K69">
        <f>(Tabella1[[#This Row],[N_IOS]]/$I$22)*100</f>
        <v>50.98755557965513</v>
      </c>
      <c r="O69">
        <v>262</v>
      </c>
      <c r="P69">
        <v>168</v>
      </c>
      <c r="Q69">
        <v>269</v>
      </c>
      <c r="R69">
        <v>278</v>
      </c>
      <c r="S69">
        <v>235</v>
      </c>
    </row>
    <row r="70" spans="2:19" x14ac:dyDescent="0.3">
      <c r="B70">
        <v>1</v>
      </c>
      <c r="C70">
        <v>5</v>
      </c>
      <c r="D70">
        <v>0</v>
      </c>
      <c r="E70">
        <v>4</v>
      </c>
      <c r="F70">
        <v>2</v>
      </c>
      <c r="G70">
        <f>(Tabella1[[#This Row],[0-IOS]]+Tabella1[[#This Row],[2-IOS]]+Tabella1[[#This Row],[3-IOS]]+Tabella1[[#This Row],[4-IOS]])/4</f>
        <v>1.75</v>
      </c>
      <c r="H70">
        <f>(Tabella1[[#This Row],[ANDROID]]+H69)</f>
        <v>11787</v>
      </c>
      <c r="I70">
        <f>(Tabella1[[#This Row],[IOS]]+I69)</f>
        <v>18808</v>
      </c>
      <c r="J70">
        <f>(Tabella1[[#This Row],[N_ANDROID]]/$L$7)*100</f>
        <v>51.375147103691752</v>
      </c>
      <c r="K70">
        <f>(Tabella1[[#This Row],[N_IOS]]/$I$22)*100</f>
        <v>50.992300184361781</v>
      </c>
      <c r="O70">
        <v>228</v>
      </c>
      <c r="P70">
        <v>161</v>
      </c>
      <c r="Q70">
        <v>250</v>
      </c>
      <c r="R70">
        <v>243</v>
      </c>
      <c r="S70">
        <v>251</v>
      </c>
    </row>
    <row r="71" spans="2:19" x14ac:dyDescent="0.3">
      <c r="B71">
        <v>2</v>
      </c>
      <c r="C71">
        <v>2</v>
      </c>
      <c r="D71">
        <v>0</v>
      </c>
      <c r="E71">
        <v>0</v>
      </c>
      <c r="F71">
        <v>2</v>
      </c>
      <c r="G71">
        <f>(Tabella1[[#This Row],[0-IOS]]+Tabella1[[#This Row],[2-IOS]]+Tabella1[[#This Row],[3-IOS]]+Tabella1[[#This Row],[4-IOS]])/4</f>
        <v>1</v>
      </c>
      <c r="H71">
        <f>(Tabella1[[#This Row],[ANDROID]]+H70)</f>
        <v>11789</v>
      </c>
      <c r="I71">
        <f>(Tabella1[[#This Row],[IOS]]+I70)</f>
        <v>18809</v>
      </c>
      <c r="J71">
        <f>(Tabella1[[#This Row],[N_ANDROID]]/$L$7)*100</f>
        <v>51.383864359499633</v>
      </c>
      <c r="K71">
        <f>(Tabella1[[#This Row],[N_IOS]]/$I$22)*100</f>
        <v>50.995011387051292</v>
      </c>
      <c r="O71">
        <v>229</v>
      </c>
      <c r="P71">
        <v>158</v>
      </c>
      <c r="Q71">
        <v>239</v>
      </c>
      <c r="R71">
        <v>251</v>
      </c>
      <c r="S71">
        <v>243</v>
      </c>
    </row>
    <row r="72" spans="2:19" x14ac:dyDescent="0.3">
      <c r="B72">
        <v>0</v>
      </c>
      <c r="C72">
        <v>1</v>
      </c>
      <c r="D72">
        <v>0</v>
      </c>
      <c r="E72">
        <v>1</v>
      </c>
      <c r="F72">
        <v>0</v>
      </c>
      <c r="G72">
        <f>(Tabella1[[#This Row],[0-IOS]]+Tabella1[[#This Row],[2-IOS]]+Tabella1[[#This Row],[3-IOS]]+Tabella1[[#This Row],[4-IOS]])/4</f>
        <v>0.25</v>
      </c>
      <c r="H72">
        <f>(Tabella1[[#This Row],[ANDROID]]+H71)</f>
        <v>11790</v>
      </c>
      <c r="I72">
        <f>(Tabella1[[#This Row],[IOS]]+I71)</f>
        <v>18809.25</v>
      </c>
      <c r="J72">
        <f>(Tabella1[[#This Row],[N_ANDROID]]/$L$7)*100</f>
        <v>51.388222987403566</v>
      </c>
      <c r="K72">
        <f>(Tabella1[[#This Row],[N_IOS]]/$I$22)*100</f>
        <v>50.99568918772367</v>
      </c>
      <c r="O72">
        <v>216</v>
      </c>
      <c r="P72">
        <v>134</v>
      </c>
      <c r="Q72">
        <v>201</v>
      </c>
      <c r="R72">
        <v>215</v>
      </c>
      <c r="S72">
        <v>210</v>
      </c>
    </row>
    <row r="73" spans="2:19" x14ac:dyDescent="0.3">
      <c r="B73">
        <v>1</v>
      </c>
      <c r="C73">
        <v>3</v>
      </c>
      <c r="D73">
        <v>1</v>
      </c>
      <c r="E73">
        <v>1</v>
      </c>
      <c r="F73">
        <v>0</v>
      </c>
      <c r="G73">
        <f>(Tabella1[[#This Row],[0-IOS]]+Tabella1[[#This Row],[2-IOS]]+Tabella1[[#This Row],[3-IOS]]+Tabella1[[#This Row],[4-IOS]])/4</f>
        <v>0.75</v>
      </c>
      <c r="H73">
        <f>(Tabella1[[#This Row],[ANDROID]]+H72)</f>
        <v>11793</v>
      </c>
      <c r="I73">
        <f>(Tabella1[[#This Row],[IOS]]+I72)</f>
        <v>18810</v>
      </c>
      <c r="J73">
        <f>(Tabella1[[#This Row],[N_ANDROID]]/$L$7)*100</f>
        <v>51.401298871115372</v>
      </c>
      <c r="K73">
        <f>(Tabella1[[#This Row],[N_IOS]]/$I$22)*100</f>
        <v>50.99772258974081</v>
      </c>
      <c r="O73">
        <v>215</v>
      </c>
      <c r="P73">
        <v>137</v>
      </c>
      <c r="Q73">
        <v>204</v>
      </c>
      <c r="R73">
        <v>219</v>
      </c>
      <c r="S73">
        <v>202</v>
      </c>
    </row>
    <row r="74" spans="2:19" x14ac:dyDescent="0.3">
      <c r="B74">
        <v>1</v>
      </c>
      <c r="C74">
        <v>7</v>
      </c>
      <c r="D74">
        <v>0</v>
      </c>
      <c r="E74">
        <v>0</v>
      </c>
      <c r="F74">
        <v>0</v>
      </c>
      <c r="G74">
        <f>(Tabella1[[#This Row],[0-IOS]]+Tabella1[[#This Row],[2-IOS]]+Tabella1[[#This Row],[3-IOS]]+Tabella1[[#This Row],[4-IOS]])/4</f>
        <v>0.25</v>
      </c>
      <c r="H74">
        <f>(Tabella1[[#This Row],[ANDROID]]+H73)</f>
        <v>11800</v>
      </c>
      <c r="I74">
        <f>(Tabella1[[#This Row],[IOS]]+I73)</f>
        <v>18810.25</v>
      </c>
      <c r="J74">
        <f>(Tabella1[[#This Row],[N_ANDROID]]/$L$7)*100</f>
        <v>51.431809266442919</v>
      </c>
      <c r="K74">
        <f>(Tabella1[[#This Row],[N_IOS]]/$I$22)*100</f>
        <v>50.998400390413188</v>
      </c>
      <c r="O74">
        <v>238</v>
      </c>
      <c r="P74">
        <v>105</v>
      </c>
      <c r="Q74">
        <v>205</v>
      </c>
      <c r="R74">
        <v>207</v>
      </c>
      <c r="S74">
        <v>208</v>
      </c>
    </row>
    <row r="75" spans="2:19" x14ac:dyDescent="0.3">
      <c r="B75">
        <v>0</v>
      </c>
      <c r="C75">
        <v>0</v>
      </c>
      <c r="D75">
        <v>1</v>
      </c>
      <c r="E75">
        <v>0</v>
      </c>
      <c r="F75">
        <v>0</v>
      </c>
      <c r="G75">
        <f>(Tabella1[[#This Row],[0-IOS]]+Tabella1[[#This Row],[2-IOS]]+Tabella1[[#This Row],[3-IOS]]+Tabella1[[#This Row],[4-IOS]])/4</f>
        <v>0.25</v>
      </c>
      <c r="H75">
        <f>(Tabella1[[#This Row],[ANDROID]]+H74)</f>
        <v>11800</v>
      </c>
      <c r="I75">
        <f>(Tabella1[[#This Row],[IOS]]+I74)</f>
        <v>18810.5</v>
      </c>
      <c r="J75">
        <f>(Tabella1[[#This Row],[N_ANDROID]]/$L$7)*100</f>
        <v>51.431809266442919</v>
      </c>
      <c r="K75">
        <f>(Tabella1[[#This Row],[N_IOS]]/$I$22)*100</f>
        <v>50.999078191085566</v>
      </c>
      <c r="O75">
        <v>206</v>
      </c>
      <c r="P75">
        <v>137</v>
      </c>
      <c r="Q75">
        <v>192</v>
      </c>
      <c r="R75">
        <v>176</v>
      </c>
      <c r="S75">
        <v>209</v>
      </c>
    </row>
    <row r="76" spans="2:19" x14ac:dyDescent="0.3">
      <c r="B76">
        <v>0</v>
      </c>
      <c r="C76">
        <v>2</v>
      </c>
      <c r="D76">
        <v>0</v>
      </c>
      <c r="E76">
        <v>5</v>
      </c>
      <c r="F76">
        <v>0</v>
      </c>
      <c r="G76">
        <f>(Tabella1[[#This Row],[0-IOS]]+Tabella1[[#This Row],[2-IOS]]+Tabella1[[#This Row],[3-IOS]]+Tabella1[[#This Row],[4-IOS]])/4</f>
        <v>1.25</v>
      </c>
      <c r="H76">
        <f>(Tabella1[[#This Row],[ANDROID]]+H75)</f>
        <v>11802</v>
      </c>
      <c r="I76">
        <f>(Tabella1[[#This Row],[IOS]]+I75)</f>
        <v>18811.75</v>
      </c>
      <c r="J76">
        <f>(Tabella1[[#This Row],[N_ANDROID]]/$L$7)*100</f>
        <v>51.440526522250792</v>
      </c>
      <c r="K76">
        <f>(Tabella1[[#This Row],[N_IOS]]/$I$22)*100</f>
        <v>51.002467194447455</v>
      </c>
      <c r="O76">
        <v>190</v>
      </c>
      <c r="P76">
        <v>94</v>
      </c>
      <c r="Q76">
        <v>186</v>
      </c>
      <c r="R76">
        <v>173</v>
      </c>
      <c r="S76">
        <v>155</v>
      </c>
    </row>
    <row r="77" spans="2:19" x14ac:dyDescent="0.3">
      <c r="B77">
        <v>0</v>
      </c>
      <c r="C77">
        <v>1</v>
      </c>
      <c r="D77">
        <v>0</v>
      </c>
      <c r="E77">
        <v>2</v>
      </c>
      <c r="F77">
        <v>0</v>
      </c>
      <c r="G77">
        <f>(Tabella1[[#This Row],[0-IOS]]+Tabella1[[#This Row],[2-IOS]]+Tabella1[[#This Row],[3-IOS]]+Tabella1[[#This Row],[4-IOS]])/4</f>
        <v>0.5</v>
      </c>
      <c r="H77">
        <f>(Tabella1[[#This Row],[ANDROID]]+H76)</f>
        <v>11803</v>
      </c>
      <c r="I77">
        <f>(Tabella1[[#This Row],[IOS]]+I76)</f>
        <v>18812.25</v>
      </c>
      <c r="J77">
        <f>(Tabella1[[#This Row],[N_ANDROID]]/$L$7)*100</f>
        <v>51.444885150154732</v>
      </c>
      <c r="K77">
        <f>(Tabella1[[#This Row],[N_IOS]]/$I$22)*100</f>
        <v>51.00382279579221</v>
      </c>
      <c r="O77">
        <v>182</v>
      </c>
      <c r="P77">
        <v>122</v>
      </c>
      <c r="Q77">
        <v>178</v>
      </c>
      <c r="R77">
        <v>176</v>
      </c>
      <c r="S77">
        <v>154</v>
      </c>
    </row>
    <row r="78" spans="2:19" x14ac:dyDescent="0.3">
      <c r="B78">
        <v>3</v>
      </c>
      <c r="C78">
        <v>2</v>
      </c>
      <c r="D78">
        <v>0</v>
      </c>
      <c r="E78">
        <v>2</v>
      </c>
      <c r="F78">
        <v>0</v>
      </c>
      <c r="G78">
        <f>(Tabella1[[#This Row],[0-IOS]]+Tabella1[[#This Row],[2-IOS]]+Tabella1[[#This Row],[3-IOS]]+Tabella1[[#This Row],[4-IOS]])/4</f>
        <v>1.25</v>
      </c>
      <c r="H78">
        <f>(Tabella1[[#This Row],[ANDROID]]+H77)</f>
        <v>11805</v>
      </c>
      <c r="I78">
        <f>(Tabella1[[#This Row],[IOS]]+I77)</f>
        <v>18813.5</v>
      </c>
      <c r="J78">
        <f>(Tabella1[[#This Row],[N_ANDROID]]/$L$7)*100</f>
        <v>51.453602405962606</v>
      </c>
      <c r="K78">
        <f>(Tabella1[[#This Row],[N_IOS]]/$I$22)*100</f>
        <v>51.007211799154106</v>
      </c>
      <c r="O78">
        <v>158</v>
      </c>
      <c r="P78">
        <v>102</v>
      </c>
      <c r="Q78">
        <v>171</v>
      </c>
      <c r="R78">
        <v>175</v>
      </c>
      <c r="S78">
        <v>179</v>
      </c>
    </row>
    <row r="79" spans="2:19" x14ac:dyDescent="0.3">
      <c r="B79">
        <v>1</v>
      </c>
      <c r="C79">
        <v>1</v>
      </c>
      <c r="D79">
        <v>0</v>
      </c>
      <c r="E79">
        <v>0</v>
      </c>
      <c r="F79">
        <v>0</v>
      </c>
      <c r="G79">
        <f>(Tabella1[[#This Row],[0-IOS]]+Tabella1[[#This Row],[2-IOS]]+Tabella1[[#This Row],[3-IOS]]+Tabella1[[#This Row],[4-IOS]])/4</f>
        <v>0.25</v>
      </c>
      <c r="H79">
        <f>(Tabella1[[#This Row],[ANDROID]]+H78)</f>
        <v>11806</v>
      </c>
      <c r="I79">
        <f>(Tabella1[[#This Row],[IOS]]+I78)</f>
        <v>18813.75</v>
      </c>
      <c r="J79">
        <f>(Tabella1[[#This Row],[N_ANDROID]]/$L$7)*100</f>
        <v>51.457961033866539</v>
      </c>
      <c r="K79">
        <f>(Tabella1[[#This Row],[N_IOS]]/$I$22)*100</f>
        <v>51.007889599826484</v>
      </c>
      <c r="O79">
        <v>163</v>
      </c>
      <c r="P79">
        <v>90</v>
      </c>
      <c r="Q79">
        <v>185</v>
      </c>
      <c r="R79">
        <v>157</v>
      </c>
      <c r="S79">
        <v>164</v>
      </c>
    </row>
    <row r="80" spans="2:19" x14ac:dyDescent="0.3">
      <c r="B80">
        <v>0</v>
      </c>
      <c r="C80">
        <v>3</v>
      </c>
      <c r="D80">
        <v>0</v>
      </c>
      <c r="E80">
        <v>0</v>
      </c>
      <c r="F80">
        <v>0</v>
      </c>
      <c r="G80">
        <f>(Tabella1[[#This Row],[0-IOS]]+Tabella1[[#This Row],[2-IOS]]+Tabella1[[#This Row],[3-IOS]]+Tabella1[[#This Row],[4-IOS]])/4</f>
        <v>0</v>
      </c>
      <c r="H80">
        <f>(Tabella1[[#This Row],[ANDROID]]+H79)</f>
        <v>11809</v>
      </c>
      <c r="I80">
        <f>(Tabella1[[#This Row],[IOS]]+I79)</f>
        <v>18813.75</v>
      </c>
      <c r="J80">
        <f>(Tabella1[[#This Row],[N_ANDROID]]/$L$7)*100</f>
        <v>51.471036917578353</v>
      </c>
      <c r="K80">
        <f>(Tabella1[[#This Row],[N_IOS]]/$I$22)*100</f>
        <v>51.007889599826484</v>
      </c>
      <c r="O80">
        <v>166</v>
      </c>
      <c r="P80">
        <v>107</v>
      </c>
      <c r="Q80">
        <v>162</v>
      </c>
      <c r="R80">
        <v>140</v>
      </c>
      <c r="S80">
        <v>141</v>
      </c>
    </row>
    <row r="81" spans="2:19" x14ac:dyDescent="0.3">
      <c r="B81">
        <v>0</v>
      </c>
      <c r="C81">
        <v>3</v>
      </c>
      <c r="D81">
        <v>0</v>
      </c>
      <c r="E81">
        <v>0</v>
      </c>
      <c r="F81">
        <v>0</v>
      </c>
      <c r="G81">
        <f>(Tabella1[[#This Row],[0-IOS]]+Tabella1[[#This Row],[2-IOS]]+Tabella1[[#This Row],[3-IOS]]+Tabella1[[#This Row],[4-IOS]])/4</f>
        <v>0</v>
      </c>
      <c r="H81">
        <f>(Tabella1[[#This Row],[ANDROID]]+H80)</f>
        <v>11812</v>
      </c>
      <c r="I81">
        <f>(Tabella1[[#This Row],[IOS]]+I80)</f>
        <v>18813.75</v>
      </c>
      <c r="J81">
        <f>(Tabella1[[#This Row],[N_ANDROID]]/$L$7)*100</f>
        <v>51.484112801290152</v>
      </c>
      <c r="K81">
        <f>(Tabella1[[#This Row],[N_IOS]]/$I$22)*100</f>
        <v>51.007889599826484</v>
      </c>
      <c r="O81">
        <v>134</v>
      </c>
      <c r="P81">
        <v>96</v>
      </c>
      <c r="Q81">
        <v>150</v>
      </c>
      <c r="R81">
        <v>123</v>
      </c>
      <c r="S81">
        <v>139</v>
      </c>
    </row>
    <row r="82" spans="2:19" x14ac:dyDescent="0.3">
      <c r="B82">
        <v>1</v>
      </c>
      <c r="C82">
        <v>0</v>
      </c>
      <c r="D82">
        <v>0</v>
      </c>
      <c r="E82">
        <v>0</v>
      </c>
      <c r="F82">
        <v>0</v>
      </c>
      <c r="G82">
        <f>(Tabella1[[#This Row],[0-IOS]]+Tabella1[[#This Row],[2-IOS]]+Tabella1[[#This Row],[3-IOS]]+Tabella1[[#This Row],[4-IOS]])/4</f>
        <v>0.25</v>
      </c>
      <c r="H82">
        <f>(Tabella1[[#This Row],[ANDROID]]+H81)</f>
        <v>11812</v>
      </c>
      <c r="I82">
        <f>(Tabella1[[#This Row],[IOS]]+I81)</f>
        <v>18814</v>
      </c>
      <c r="J82">
        <f>(Tabella1[[#This Row],[N_ANDROID]]/$L$7)*100</f>
        <v>51.484112801290152</v>
      </c>
      <c r="K82">
        <f>(Tabella1[[#This Row],[N_IOS]]/$I$22)*100</f>
        <v>51.008567400498862</v>
      </c>
      <c r="O82">
        <v>111</v>
      </c>
      <c r="P82">
        <v>80</v>
      </c>
      <c r="Q82">
        <v>125</v>
      </c>
      <c r="R82">
        <v>137</v>
      </c>
      <c r="S82">
        <v>141</v>
      </c>
    </row>
    <row r="83" spans="2:19" x14ac:dyDescent="0.3">
      <c r="B83">
        <v>0</v>
      </c>
      <c r="C83">
        <v>1</v>
      </c>
      <c r="D83">
        <v>0</v>
      </c>
      <c r="E83">
        <v>1</v>
      </c>
      <c r="F83">
        <v>0</v>
      </c>
      <c r="G83">
        <f>(Tabella1[[#This Row],[0-IOS]]+Tabella1[[#This Row],[2-IOS]]+Tabella1[[#This Row],[3-IOS]]+Tabella1[[#This Row],[4-IOS]])/4</f>
        <v>0.25</v>
      </c>
      <c r="H83">
        <f>(Tabella1[[#This Row],[ANDROID]]+H82)</f>
        <v>11813</v>
      </c>
      <c r="I83">
        <f>(Tabella1[[#This Row],[IOS]]+I82)</f>
        <v>18814.25</v>
      </c>
      <c r="J83">
        <f>(Tabella1[[#This Row],[N_ANDROID]]/$L$7)*100</f>
        <v>51.488471429194092</v>
      </c>
      <c r="K83">
        <f>(Tabella1[[#This Row],[N_IOS]]/$I$22)*100</f>
        <v>51.00924520117124</v>
      </c>
      <c r="O83">
        <v>134</v>
      </c>
      <c r="P83">
        <v>77</v>
      </c>
      <c r="Q83">
        <v>109</v>
      </c>
      <c r="R83">
        <v>130</v>
      </c>
      <c r="S83">
        <v>131</v>
      </c>
    </row>
    <row r="84" spans="2:19" x14ac:dyDescent="0.3">
      <c r="B84">
        <v>1</v>
      </c>
      <c r="C84">
        <v>0</v>
      </c>
      <c r="D84">
        <v>0</v>
      </c>
      <c r="E84">
        <v>0</v>
      </c>
      <c r="F84">
        <v>0</v>
      </c>
      <c r="G84">
        <f>(Tabella1[[#This Row],[0-IOS]]+Tabella1[[#This Row],[2-IOS]]+Tabella1[[#This Row],[3-IOS]]+Tabella1[[#This Row],[4-IOS]])/4</f>
        <v>0.25</v>
      </c>
      <c r="H84">
        <f>(Tabella1[[#This Row],[ANDROID]]+H83)</f>
        <v>11813</v>
      </c>
      <c r="I84">
        <f>(Tabella1[[#This Row],[IOS]]+I83)</f>
        <v>18814.5</v>
      </c>
      <c r="J84">
        <f>(Tabella1[[#This Row],[N_ANDROID]]/$L$7)*100</f>
        <v>51.488471429194092</v>
      </c>
      <c r="K84">
        <f>(Tabella1[[#This Row],[N_IOS]]/$I$22)*100</f>
        <v>51.009923001843617</v>
      </c>
      <c r="O84">
        <v>133</v>
      </c>
      <c r="P84">
        <v>61</v>
      </c>
      <c r="Q84">
        <v>107</v>
      </c>
      <c r="R84">
        <v>138</v>
      </c>
      <c r="S84">
        <v>129</v>
      </c>
    </row>
    <row r="85" spans="2:19" x14ac:dyDescent="0.3">
      <c r="B85">
        <v>1</v>
      </c>
      <c r="C85">
        <v>0</v>
      </c>
      <c r="D85">
        <v>0</v>
      </c>
      <c r="E85">
        <v>0</v>
      </c>
      <c r="F85">
        <v>0</v>
      </c>
      <c r="G85">
        <f>(Tabella1[[#This Row],[0-IOS]]+Tabella1[[#This Row],[2-IOS]]+Tabella1[[#This Row],[3-IOS]]+Tabella1[[#This Row],[4-IOS]])/4</f>
        <v>0.25</v>
      </c>
      <c r="H85">
        <f>(Tabella1[[#This Row],[ANDROID]]+H84)</f>
        <v>11813</v>
      </c>
      <c r="I85">
        <f>(Tabella1[[#This Row],[IOS]]+I84)</f>
        <v>18814.75</v>
      </c>
      <c r="J85">
        <f>(Tabella1[[#This Row],[N_ANDROID]]/$L$7)*100</f>
        <v>51.488471429194092</v>
      </c>
      <c r="K85">
        <f>(Tabella1[[#This Row],[N_IOS]]/$I$22)*100</f>
        <v>51.010600802515995</v>
      </c>
      <c r="O85">
        <v>123</v>
      </c>
      <c r="P85">
        <v>80</v>
      </c>
      <c r="Q85">
        <v>117</v>
      </c>
      <c r="R85">
        <v>126</v>
      </c>
      <c r="S85">
        <v>117</v>
      </c>
    </row>
    <row r="86" spans="2:19" x14ac:dyDescent="0.3">
      <c r="B86">
        <v>0</v>
      </c>
      <c r="C86">
        <v>0</v>
      </c>
      <c r="D86">
        <v>0</v>
      </c>
      <c r="E86">
        <v>0</v>
      </c>
      <c r="F86">
        <v>0</v>
      </c>
      <c r="G86">
        <f>(Tabella1[[#This Row],[0-IOS]]+Tabella1[[#This Row],[2-IOS]]+Tabella1[[#This Row],[3-IOS]]+Tabella1[[#This Row],[4-IOS]])/4</f>
        <v>0</v>
      </c>
      <c r="H86">
        <f>(Tabella1[[#This Row],[ANDROID]]+H85)</f>
        <v>11813</v>
      </c>
      <c r="I86">
        <f>(Tabella1[[#This Row],[IOS]]+I85)</f>
        <v>18814.75</v>
      </c>
      <c r="J86">
        <f>(Tabella1[[#This Row],[N_ANDROID]]/$L$7)*100</f>
        <v>51.488471429194092</v>
      </c>
      <c r="K86">
        <f>(Tabella1[[#This Row],[N_IOS]]/$I$22)*100</f>
        <v>51.010600802515995</v>
      </c>
      <c r="O86">
        <v>119</v>
      </c>
      <c r="P86">
        <v>68</v>
      </c>
      <c r="Q86">
        <v>120</v>
      </c>
      <c r="R86">
        <v>109</v>
      </c>
      <c r="S86">
        <v>118</v>
      </c>
    </row>
    <row r="87" spans="2:19" x14ac:dyDescent="0.3">
      <c r="B87">
        <v>2</v>
      </c>
      <c r="C87">
        <v>0</v>
      </c>
      <c r="D87">
        <v>0</v>
      </c>
      <c r="E87">
        <v>0</v>
      </c>
      <c r="F87">
        <v>0</v>
      </c>
      <c r="G87">
        <f>(Tabella1[[#This Row],[0-IOS]]+Tabella1[[#This Row],[2-IOS]]+Tabella1[[#This Row],[3-IOS]]+Tabella1[[#This Row],[4-IOS]])/4</f>
        <v>0.5</v>
      </c>
      <c r="H87">
        <f>(Tabella1[[#This Row],[ANDROID]]+H86)</f>
        <v>11813</v>
      </c>
      <c r="I87">
        <f>(Tabella1[[#This Row],[IOS]]+I86)</f>
        <v>18815.25</v>
      </c>
      <c r="J87">
        <f>(Tabella1[[#This Row],[N_ANDROID]]/$L$7)*100</f>
        <v>51.488471429194092</v>
      </c>
      <c r="K87">
        <f>(Tabella1[[#This Row],[N_IOS]]/$I$22)*100</f>
        <v>51.011956403860751</v>
      </c>
      <c r="O87">
        <v>117</v>
      </c>
      <c r="P87">
        <v>54</v>
      </c>
      <c r="Q87">
        <v>110</v>
      </c>
      <c r="R87">
        <v>117</v>
      </c>
      <c r="S87">
        <v>99</v>
      </c>
    </row>
    <row r="88" spans="2:19" x14ac:dyDescent="0.3">
      <c r="B88">
        <v>0</v>
      </c>
      <c r="C88">
        <v>0</v>
      </c>
      <c r="D88">
        <v>0</v>
      </c>
      <c r="E88">
        <v>0</v>
      </c>
      <c r="F88">
        <v>0</v>
      </c>
      <c r="G88">
        <f>(Tabella1[[#This Row],[0-IOS]]+Tabella1[[#This Row],[2-IOS]]+Tabella1[[#This Row],[3-IOS]]+Tabella1[[#This Row],[4-IOS]])/4</f>
        <v>0</v>
      </c>
      <c r="H88">
        <f>(Tabella1[[#This Row],[ANDROID]]+H87)</f>
        <v>11813</v>
      </c>
      <c r="I88">
        <f>(Tabella1[[#This Row],[IOS]]+I87)</f>
        <v>18815.25</v>
      </c>
      <c r="J88">
        <f>(Tabella1[[#This Row],[N_ANDROID]]/$L$7)*100</f>
        <v>51.488471429194092</v>
      </c>
      <c r="K88">
        <f>(Tabella1[[#This Row],[N_IOS]]/$I$22)*100</f>
        <v>51.011956403860751</v>
      </c>
      <c r="O88">
        <v>85</v>
      </c>
      <c r="P88">
        <v>71</v>
      </c>
      <c r="Q88">
        <v>107</v>
      </c>
      <c r="R88">
        <v>106</v>
      </c>
      <c r="S88">
        <v>124</v>
      </c>
    </row>
    <row r="89" spans="2:19" x14ac:dyDescent="0.3">
      <c r="B89">
        <v>0</v>
      </c>
      <c r="C89">
        <v>0</v>
      </c>
      <c r="D89">
        <v>0</v>
      </c>
      <c r="E89">
        <v>0</v>
      </c>
      <c r="F89">
        <v>0</v>
      </c>
      <c r="G89">
        <f>(Tabella1[[#This Row],[0-IOS]]+Tabella1[[#This Row],[2-IOS]]+Tabella1[[#This Row],[3-IOS]]+Tabella1[[#This Row],[4-IOS]])/4</f>
        <v>0</v>
      </c>
      <c r="H89">
        <f>(Tabella1[[#This Row],[ANDROID]]+H88)</f>
        <v>11813</v>
      </c>
      <c r="I89">
        <f>(Tabella1[[#This Row],[IOS]]+I88)</f>
        <v>18815.25</v>
      </c>
      <c r="J89">
        <f>(Tabella1[[#This Row],[N_ANDROID]]/$L$7)*100</f>
        <v>51.488471429194092</v>
      </c>
      <c r="K89">
        <f>(Tabella1[[#This Row],[N_IOS]]/$I$22)*100</f>
        <v>51.011956403860751</v>
      </c>
      <c r="O89">
        <v>100</v>
      </c>
      <c r="P89">
        <v>60</v>
      </c>
      <c r="Q89">
        <v>100</v>
      </c>
      <c r="R89">
        <v>97</v>
      </c>
      <c r="S89">
        <v>91</v>
      </c>
    </row>
    <row r="90" spans="2:19" x14ac:dyDescent="0.3">
      <c r="B90">
        <v>0</v>
      </c>
      <c r="C90">
        <v>0</v>
      </c>
      <c r="D90">
        <v>0</v>
      </c>
      <c r="E90">
        <v>0</v>
      </c>
      <c r="F90">
        <v>0</v>
      </c>
      <c r="G90">
        <f>(Tabella1[[#This Row],[0-IOS]]+Tabella1[[#This Row],[2-IOS]]+Tabella1[[#This Row],[3-IOS]]+Tabella1[[#This Row],[4-IOS]])/4</f>
        <v>0</v>
      </c>
      <c r="H90">
        <f>(Tabella1[[#This Row],[ANDROID]]+H89)</f>
        <v>11813</v>
      </c>
      <c r="I90">
        <f>(Tabella1[[#This Row],[IOS]]+I89)</f>
        <v>18815.25</v>
      </c>
      <c r="J90">
        <f>(Tabella1[[#This Row],[N_ANDROID]]/$L$7)*100</f>
        <v>51.488471429194092</v>
      </c>
      <c r="K90">
        <f>(Tabella1[[#This Row],[N_IOS]]/$I$22)*100</f>
        <v>51.011956403860751</v>
      </c>
      <c r="O90">
        <v>75</v>
      </c>
      <c r="P90">
        <v>59</v>
      </c>
      <c r="Q90">
        <v>82</v>
      </c>
      <c r="R90">
        <v>87</v>
      </c>
      <c r="S90">
        <v>88</v>
      </c>
    </row>
    <row r="91" spans="2:19" x14ac:dyDescent="0.3">
      <c r="B91">
        <v>0</v>
      </c>
      <c r="C91">
        <v>0</v>
      </c>
      <c r="D91">
        <v>0</v>
      </c>
      <c r="E91">
        <v>0</v>
      </c>
      <c r="F91">
        <v>0</v>
      </c>
      <c r="G91">
        <f>(Tabella1[[#This Row],[0-IOS]]+Tabella1[[#This Row],[2-IOS]]+Tabella1[[#This Row],[3-IOS]]+Tabella1[[#This Row],[4-IOS]])/4</f>
        <v>0</v>
      </c>
      <c r="H91">
        <f>(Tabella1[[#This Row],[ANDROID]]+H90)</f>
        <v>11813</v>
      </c>
      <c r="I91">
        <f>(Tabella1[[#This Row],[IOS]]+I90)</f>
        <v>18815.25</v>
      </c>
      <c r="J91">
        <f>(Tabella1[[#This Row],[N_ANDROID]]/$L$7)*100</f>
        <v>51.488471429194092</v>
      </c>
      <c r="K91">
        <f>(Tabella1[[#This Row],[N_IOS]]/$I$22)*100</f>
        <v>51.011956403860751</v>
      </c>
      <c r="O91">
        <v>69</v>
      </c>
      <c r="P91">
        <v>56</v>
      </c>
      <c r="Q91">
        <v>89</v>
      </c>
      <c r="R91">
        <v>78</v>
      </c>
      <c r="S91">
        <v>98</v>
      </c>
    </row>
    <row r="92" spans="2:19" x14ac:dyDescent="0.3">
      <c r="O92">
        <v>76</v>
      </c>
      <c r="P92">
        <v>55</v>
      </c>
      <c r="Q92">
        <v>90</v>
      </c>
      <c r="R92">
        <v>93</v>
      </c>
      <c r="S92">
        <v>83</v>
      </c>
    </row>
    <row r="93" spans="2:19" x14ac:dyDescent="0.3">
      <c r="O93">
        <v>77</v>
      </c>
      <c r="P93">
        <v>41</v>
      </c>
      <c r="Q93">
        <v>80</v>
      </c>
      <c r="R93">
        <v>81</v>
      </c>
      <c r="S93">
        <v>76</v>
      </c>
    </row>
    <row r="94" spans="2:19" x14ac:dyDescent="0.3">
      <c r="O94">
        <v>74</v>
      </c>
      <c r="P94">
        <v>39</v>
      </c>
      <c r="Q94">
        <v>59</v>
      </c>
      <c r="R94">
        <v>100</v>
      </c>
      <c r="S94">
        <v>89</v>
      </c>
    </row>
    <row r="95" spans="2:19" x14ac:dyDescent="0.3">
      <c r="O95">
        <v>82</v>
      </c>
      <c r="P95">
        <v>49</v>
      </c>
      <c r="Q95">
        <v>65</v>
      </c>
      <c r="R95">
        <v>59</v>
      </c>
      <c r="S95">
        <v>65</v>
      </c>
    </row>
    <row r="96" spans="2:19" x14ac:dyDescent="0.3">
      <c r="O96">
        <v>63</v>
      </c>
      <c r="P96">
        <v>38</v>
      </c>
      <c r="Q96">
        <v>64</v>
      </c>
      <c r="R96">
        <v>72</v>
      </c>
      <c r="S96">
        <v>66</v>
      </c>
    </row>
    <row r="97" spans="15:19" x14ac:dyDescent="0.3">
      <c r="O97">
        <v>59</v>
      </c>
      <c r="P97">
        <v>47</v>
      </c>
      <c r="Q97">
        <v>64</v>
      </c>
      <c r="R97">
        <v>75</v>
      </c>
      <c r="S97">
        <v>54</v>
      </c>
    </row>
    <row r="98" spans="15:19" x14ac:dyDescent="0.3">
      <c r="O98">
        <v>56</v>
      </c>
      <c r="P98">
        <v>39</v>
      </c>
      <c r="Q98">
        <v>66</v>
      </c>
      <c r="R98">
        <v>60</v>
      </c>
      <c r="S98">
        <v>46</v>
      </c>
    </row>
    <row r="99" spans="15:19" x14ac:dyDescent="0.3">
      <c r="O99">
        <v>54</v>
      </c>
      <c r="P99">
        <v>34</v>
      </c>
      <c r="Q99">
        <v>56</v>
      </c>
      <c r="R99">
        <v>56</v>
      </c>
      <c r="S99">
        <v>52</v>
      </c>
    </row>
    <row r="100" spans="15:19" x14ac:dyDescent="0.3">
      <c r="O100">
        <v>60</v>
      </c>
      <c r="P100">
        <v>36</v>
      </c>
      <c r="Q100">
        <v>48</v>
      </c>
      <c r="R100">
        <v>51</v>
      </c>
      <c r="S100">
        <v>45</v>
      </c>
    </row>
    <row r="101" spans="15:19" x14ac:dyDescent="0.3">
      <c r="O101">
        <v>48</v>
      </c>
      <c r="P101">
        <v>40</v>
      </c>
      <c r="Q101">
        <v>47</v>
      </c>
      <c r="R101">
        <v>53</v>
      </c>
      <c r="S101">
        <v>50</v>
      </c>
    </row>
    <row r="102" spans="15:19" x14ac:dyDescent="0.3">
      <c r="O102">
        <v>52</v>
      </c>
      <c r="P102">
        <v>30</v>
      </c>
      <c r="Q102">
        <v>51</v>
      </c>
      <c r="R102">
        <v>66</v>
      </c>
      <c r="S102">
        <v>48</v>
      </c>
    </row>
    <row r="103" spans="15:19" x14ac:dyDescent="0.3">
      <c r="O103">
        <v>48</v>
      </c>
      <c r="P103">
        <v>18</v>
      </c>
      <c r="Q103">
        <v>45</v>
      </c>
      <c r="R103">
        <v>52</v>
      </c>
      <c r="S103">
        <v>39</v>
      </c>
    </row>
    <row r="104" spans="15:19" x14ac:dyDescent="0.3">
      <c r="O104">
        <v>46</v>
      </c>
      <c r="P104">
        <v>38</v>
      </c>
      <c r="Q104">
        <v>43</v>
      </c>
      <c r="R104">
        <v>41</v>
      </c>
      <c r="S104">
        <v>48</v>
      </c>
    </row>
    <row r="105" spans="15:19" x14ac:dyDescent="0.3">
      <c r="O105">
        <v>44</v>
      </c>
      <c r="P105">
        <v>21</v>
      </c>
      <c r="Q105">
        <v>28</v>
      </c>
      <c r="R105">
        <v>34</v>
      </c>
      <c r="S105">
        <v>39</v>
      </c>
    </row>
    <row r="106" spans="15:19" x14ac:dyDescent="0.3">
      <c r="O106">
        <v>34</v>
      </c>
      <c r="P106">
        <v>33</v>
      </c>
      <c r="Q106">
        <v>36</v>
      </c>
      <c r="R106">
        <v>38</v>
      </c>
      <c r="S106">
        <v>32</v>
      </c>
    </row>
    <row r="107" spans="15:19" x14ac:dyDescent="0.3">
      <c r="O107">
        <v>40</v>
      </c>
      <c r="P107">
        <v>24</v>
      </c>
      <c r="Q107">
        <v>31</v>
      </c>
      <c r="R107">
        <v>55</v>
      </c>
      <c r="S107">
        <v>43</v>
      </c>
    </row>
    <row r="108" spans="15:19" x14ac:dyDescent="0.3">
      <c r="O108">
        <v>25</v>
      </c>
      <c r="P108">
        <v>22</v>
      </c>
      <c r="Q108">
        <v>31</v>
      </c>
      <c r="R108">
        <v>29</v>
      </c>
      <c r="S108">
        <v>35</v>
      </c>
    </row>
    <row r="109" spans="15:19" x14ac:dyDescent="0.3">
      <c r="O109">
        <v>31</v>
      </c>
      <c r="P109">
        <v>11</v>
      </c>
      <c r="Q109">
        <v>24</v>
      </c>
      <c r="R109">
        <v>31</v>
      </c>
      <c r="S109">
        <v>39</v>
      </c>
    </row>
    <row r="110" spans="15:19" x14ac:dyDescent="0.3">
      <c r="O110">
        <v>30</v>
      </c>
      <c r="P110">
        <v>21</v>
      </c>
      <c r="Q110">
        <v>37</v>
      </c>
      <c r="R110">
        <v>25</v>
      </c>
      <c r="S110">
        <v>37</v>
      </c>
    </row>
    <row r="111" spans="15:19" x14ac:dyDescent="0.3">
      <c r="O111">
        <v>23</v>
      </c>
      <c r="P111">
        <v>19</v>
      </c>
      <c r="Q111">
        <v>34</v>
      </c>
      <c r="R111">
        <v>26</v>
      </c>
      <c r="S111">
        <v>37</v>
      </c>
    </row>
    <row r="112" spans="15:19" x14ac:dyDescent="0.3">
      <c r="O112">
        <v>19</v>
      </c>
      <c r="P112">
        <v>19</v>
      </c>
      <c r="Q112">
        <v>37</v>
      </c>
      <c r="R112">
        <v>28</v>
      </c>
      <c r="S112">
        <v>34</v>
      </c>
    </row>
    <row r="113" spans="15:19" x14ac:dyDescent="0.3">
      <c r="O113">
        <v>29</v>
      </c>
      <c r="P113">
        <v>20</v>
      </c>
      <c r="Q113">
        <v>19</v>
      </c>
      <c r="R113">
        <v>35</v>
      </c>
      <c r="S113">
        <v>32</v>
      </c>
    </row>
    <row r="114" spans="15:19" x14ac:dyDescent="0.3">
      <c r="O114">
        <v>19</v>
      </c>
      <c r="P114">
        <v>26</v>
      </c>
      <c r="Q114">
        <v>23</v>
      </c>
      <c r="R114">
        <v>25</v>
      </c>
      <c r="S114">
        <v>31</v>
      </c>
    </row>
    <row r="115" spans="15:19" x14ac:dyDescent="0.3">
      <c r="O115">
        <v>22</v>
      </c>
      <c r="P115">
        <v>16</v>
      </c>
      <c r="Q115">
        <v>29</v>
      </c>
      <c r="R115">
        <v>33</v>
      </c>
      <c r="S115">
        <v>21</v>
      </c>
    </row>
    <row r="116" spans="15:19" x14ac:dyDescent="0.3">
      <c r="O116">
        <v>23</v>
      </c>
      <c r="P116">
        <v>21</v>
      </c>
      <c r="Q116">
        <v>24</v>
      </c>
      <c r="R116">
        <v>23</v>
      </c>
      <c r="S116">
        <v>19</v>
      </c>
    </row>
    <row r="117" spans="15:19" x14ac:dyDescent="0.3">
      <c r="O117">
        <v>33</v>
      </c>
      <c r="P117">
        <v>16</v>
      </c>
      <c r="Q117">
        <v>26</v>
      </c>
      <c r="R117">
        <v>24</v>
      </c>
      <c r="S117">
        <v>16</v>
      </c>
    </row>
    <row r="118" spans="15:19" x14ac:dyDescent="0.3">
      <c r="O118">
        <v>15</v>
      </c>
      <c r="P118">
        <v>16</v>
      </c>
      <c r="Q118">
        <v>19</v>
      </c>
      <c r="R118">
        <v>20</v>
      </c>
      <c r="S118">
        <v>21</v>
      </c>
    </row>
    <row r="119" spans="15:19" x14ac:dyDescent="0.3">
      <c r="O119">
        <v>23</v>
      </c>
      <c r="P119">
        <v>10</v>
      </c>
      <c r="Q119">
        <v>26</v>
      </c>
      <c r="R119">
        <v>24</v>
      </c>
      <c r="S119">
        <v>19</v>
      </c>
    </row>
    <row r="120" spans="15:19" x14ac:dyDescent="0.3">
      <c r="O120">
        <v>15</v>
      </c>
      <c r="P120">
        <v>16</v>
      </c>
      <c r="Q120">
        <v>22</v>
      </c>
      <c r="R120">
        <v>27</v>
      </c>
      <c r="S120">
        <v>22</v>
      </c>
    </row>
    <row r="121" spans="15:19" x14ac:dyDescent="0.3">
      <c r="O121">
        <v>27</v>
      </c>
      <c r="P121">
        <v>9</v>
      </c>
      <c r="Q121">
        <v>15</v>
      </c>
      <c r="R121">
        <v>20</v>
      </c>
      <c r="S121">
        <v>21</v>
      </c>
    </row>
    <row r="122" spans="15:19" x14ac:dyDescent="0.3">
      <c r="O122">
        <v>13</v>
      </c>
      <c r="P122">
        <v>15</v>
      </c>
      <c r="Q122">
        <v>16</v>
      </c>
      <c r="R122">
        <v>26</v>
      </c>
      <c r="S122">
        <v>24</v>
      </c>
    </row>
    <row r="123" spans="15:19" x14ac:dyDescent="0.3">
      <c r="O123">
        <v>10</v>
      </c>
      <c r="P123">
        <v>11</v>
      </c>
      <c r="Q123">
        <v>20</v>
      </c>
      <c r="R123">
        <v>17</v>
      </c>
      <c r="S123">
        <v>23</v>
      </c>
    </row>
    <row r="124" spans="15:19" x14ac:dyDescent="0.3">
      <c r="O124">
        <v>14</v>
      </c>
      <c r="P124">
        <v>7</v>
      </c>
      <c r="Q124">
        <v>16</v>
      </c>
      <c r="R124">
        <v>8</v>
      </c>
      <c r="S124">
        <v>13</v>
      </c>
    </row>
    <row r="125" spans="15:19" x14ac:dyDescent="0.3">
      <c r="O125">
        <v>17</v>
      </c>
      <c r="P125">
        <v>11</v>
      </c>
      <c r="Q125">
        <v>17</v>
      </c>
      <c r="R125">
        <v>11</v>
      </c>
      <c r="S125">
        <v>18</v>
      </c>
    </row>
    <row r="126" spans="15:19" x14ac:dyDescent="0.3">
      <c r="O126">
        <v>6</v>
      </c>
      <c r="P126">
        <v>10</v>
      </c>
      <c r="Q126">
        <v>9</v>
      </c>
      <c r="R126">
        <v>17</v>
      </c>
      <c r="S126">
        <v>14</v>
      </c>
    </row>
    <row r="127" spans="15:19" x14ac:dyDescent="0.3">
      <c r="O127">
        <v>8</v>
      </c>
      <c r="P127">
        <v>9</v>
      </c>
      <c r="Q127">
        <v>19</v>
      </c>
      <c r="R127">
        <v>18</v>
      </c>
      <c r="S127">
        <v>12</v>
      </c>
    </row>
    <row r="128" spans="15:19" x14ac:dyDescent="0.3">
      <c r="O128">
        <v>25</v>
      </c>
      <c r="P128">
        <v>6</v>
      </c>
      <c r="Q128">
        <v>12</v>
      </c>
      <c r="R128">
        <v>11</v>
      </c>
      <c r="S128">
        <v>12</v>
      </c>
    </row>
    <row r="129" spans="15:19" x14ac:dyDescent="0.3">
      <c r="O129">
        <v>16</v>
      </c>
      <c r="P129">
        <v>12</v>
      </c>
      <c r="Q129">
        <v>15</v>
      </c>
      <c r="R129">
        <v>18</v>
      </c>
      <c r="S129">
        <v>18</v>
      </c>
    </row>
    <row r="130" spans="15:19" x14ac:dyDescent="0.3">
      <c r="O130">
        <v>8</v>
      </c>
      <c r="P130">
        <v>8</v>
      </c>
      <c r="Q130">
        <v>9</v>
      </c>
      <c r="R130">
        <v>13</v>
      </c>
      <c r="S130">
        <v>15</v>
      </c>
    </row>
    <row r="131" spans="15:19" x14ac:dyDescent="0.3">
      <c r="O131">
        <v>12</v>
      </c>
      <c r="P131">
        <v>5</v>
      </c>
      <c r="Q131">
        <v>17</v>
      </c>
      <c r="R131">
        <v>8</v>
      </c>
      <c r="S131">
        <v>8</v>
      </c>
    </row>
    <row r="132" spans="15:19" x14ac:dyDescent="0.3">
      <c r="O132">
        <v>11</v>
      </c>
      <c r="P132">
        <v>8</v>
      </c>
      <c r="Q132">
        <v>9</v>
      </c>
      <c r="R132">
        <v>8</v>
      </c>
      <c r="S132">
        <v>7</v>
      </c>
    </row>
    <row r="133" spans="15:19" x14ac:dyDescent="0.3">
      <c r="O133">
        <v>8</v>
      </c>
      <c r="P133">
        <v>6</v>
      </c>
      <c r="Q133">
        <v>9</v>
      </c>
      <c r="R133">
        <v>11</v>
      </c>
      <c r="S133">
        <v>12</v>
      </c>
    </row>
    <row r="134" spans="15:19" x14ac:dyDescent="0.3">
      <c r="O134">
        <v>10</v>
      </c>
      <c r="P134">
        <v>2</v>
      </c>
      <c r="Q134">
        <v>9</v>
      </c>
      <c r="R134">
        <v>9</v>
      </c>
      <c r="S134">
        <v>8</v>
      </c>
    </row>
    <row r="135" spans="15:19" x14ac:dyDescent="0.3">
      <c r="O135">
        <v>11</v>
      </c>
      <c r="P135">
        <v>2</v>
      </c>
      <c r="Q135">
        <v>3</v>
      </c>
      <c r="R135">
        <v>13</v>
      </c>
      <c r="S135">
        <v>7</v>
      </c>
    </row>
    <row r="136" spans="15:19" x14ac:dyDescent="0.3">
      <c r="O136">
        <v>13</v>
      </c>
      <c r="P136">
        <v>7</v>
      </c>
      <c r="Q136">
        <v>8</v>
      </c>
      <c r="R136">
        <v>8</v>
      </c>
      <c r="S136">
        <v>5</v>
      </c>
    </row>
    <row r="137" spans="15:19" x14ac:dyDescent="0.3">
      <c r="O137">
        <v>6</v>
      </c>
      <c r="P137">
        <v>5</v>
      </c>
      <c r="Q137">
        <v>14</v>
      </c>
      <c r="R137">
        <v>4</v>
      </c>
      <c r="S137">
        <v>12</v>
      </c>
    </row>
    <row r="138" spans="15:19" x14ac:dyDescent="0.3">
      <c r="O138">
        <v>10</v>
      </c>
      <c r="P138">
        <v>5</v>
      </c>
      <c r="Q138">
        <v>10</v>
      </c>
      <c r="R138">
        <v>5</v>
      </c>
      <c r="S138">
        <v>5</v>
      </c>
    </row>
    <row r="139" spans="15:19" x14ac:dyDescent="0.3">
      <c r="O139">
        <v>5</v>
      </c>
      <c r="P139">
        <v>6</v>
      </c>
      <c r="Q139">
        <v>7</v>
      </c>
      <c r="R139">
        <v>5</v>
      </c>
      <c r="S139">
        <v>6</v>
      </c>
    </row>
    <row r="140" spans="15:19" x14ac:dyDescent="0.3">
      <c r="O140">
        <v>8</v>
      </c>
      <c r="P140">
        <v>3</v>
      </c>
      <c r="Q140">
        <v>11</v>
      </c>
      <c r="R140">
        <v>5</v>
      </c>
      <c r="S140">
        <v>3</v>
      </c>
    </row>
    <row r="141" spans="15:19" x14ac:dyDescent="0.3">
      <c r="O141">
        <v>7</v>
      </c>
      <c r="P141">
        <v>1</v>
      </c>
      <c r="Q141">
        <v>6</v>
      </c>
      <c r="R141">
        <v>8</v>
      </c>
      <c r="S141">
        <v>8</v>
      </c>
    </row>
    <row r="142" spans="15:19" x14ac:dyDescent="0.3">
      <c r="O142">
        <v>5</v>
      </c>
      <c r="P142">
        <v>2</v>
      </c>
      <c r="Q142">
        <v>8</v>
      </c>
      <c r="R142">
        <v>7</v>
      </c>
      <c r="S142">
        <v>6</v>
      </c>
    </row>
    <row r="143" spans="15:19" x14ac:dyDescent="0.3">
      <c r="O143">
        <v>6</v>
      </c>
      <c r="P143">
        <v>2</v>
      </c>
      <c r="Q143">
        <v>6</v>
      </c>
      <c r="R143">
        <v>4</v>
      </c>
      <c r="S143">
        <v>7</v>
      </c>
    </row>
    <row r="144" spans="15:19" x14ac:dyDescent="0.3">
      <c r="O144">
        <v>3</v>
      </c>
      <c r="P144">
        <v>7</v>
      </c>
      <c r="Q144">
        <v>5</v>
      </c>
      <c r="R144">
        <v>4</v>
      </c>
      <c r="S144">
        <v>5</v>
      </c>
    </row>
    <row r="145" spans="15:19" x14ac:dyDescent="0.3">
      <c r="O145">
        <v>5</v>
      </c>
      <c r="P145">
        <v>6</v>
      </c>
      <c r="Q145">
        <v>4</v>
      </c>
      <c r="R145">
        <v>5</v>
      </c>
      <c r="S145">
        <v>5</v>
      </c>
    </row>
    <row r="146" spans="15:19" x14ac:dyDescent="0.3">
      <c r="O146">
        <v>4</v>
      </c>
      <c r="P146">
        <v>2</v>
      </c>
      <c r="Q146">
        <v>5</v>
      </c>
      <c r="R146">
        <v>8</v>
      </c>
      <c r="S146">
        <v>2</v>
      </c>
    </row>
    <row r="147" spans="15:19" x14ac:dyDescent="0.3">
      <c r="O147">
        <v>9</v>
      </c>
      <c r="P147">
        <v>3</v>
      </c>
      <c r="Q147">
        <v>10</v>
      </c>
      <c r="R147">
        <v>7</v>
      </c>
      <c r="S147">
        <v>5</v>
      </c>
    </row>
    <row r="148" spans="15:19" x14ac:dyDescent="0.3">
      <c r="O148">
        <v>4</v>
      </c>
      <c r="P148">
        <v>3</v>
      </c>
      <c r="Q148">
        <v>6</v>
      </c>
      <c r="R148">
        <v>4</v>
      </c>
      <c r="S148">
        <v>7</v>
      </c>
    </row>
    <row r="149" spans="15:19" x14ac:dyDescent="0.3">
      <c r="O149">
        <v>4</v>
      </c>
      <c r="P149">
        <v>1</v>
      </c>
      <c r="Q149">
        <v>1</v>
      </c>
      <c r="R149">
        <v>4</v>
      </c>
      <c r="S149">
        <v>3</v>
      </c>
    </row>
    <row r="150" spans="15:19" x14ac:dyDescent="0.3">
      <c r="O150">
        <v>6</v>
      </c>
      <c r="P150">
        <v>1</v>
      </c>
      <c r="Q150">
        <v>1</v>
      </c>
      <c r="R150">
        <v>5</v>
      </c>
      <c r="S150">
        <v>8</v>
      </c>
    </row>
    <row r="151" spans="15:19" x14ac:dyDescent="0.3">
      <c r="O151">
        <v>3</v>
      </c>
      <c r="P151">
        <v>3</v>
      </c>
      <c r="Q151">
        <v>6</v>
      </c>
      <c r="R151">
        <v>6</v>
      </c>
      <c r="S151">
        <v>4</v>
      </c>
    </row>
    <row r="152" spans="15:19" x14ac:dyDescent="0.3">
      <c r="O152">
        <v>3</v>
      </c>
      <c r="P152">
        <v>1</v>
      </c>
      <c r="Q152">
        <v>6</v>
      </c>
      <c r="R152">
        <v>2</v>
      </c>
      <c r="S152">
        <v>1</v>
      </c>
    </row>
    <row r="153" spans="15:19" x14ac:dyDescent="0.3">
      <c r="O153">
        <v>2</v>
      </c>
      <c r="P153">
        <v>2</v>
      </c>
      <c r="Q153">
        <v>5</v>
      </c>
      <c r="R153">
        <v>4</v>
      </c>
      <c r="S153">
        <v>3</v>
      </c>
    </row>
    <row r="154" spans="15:19" x14ac:dyDescent="0.3">
      <c r="O154">
        <v>4</v>
      </c>
      <c r="P154">
        <v>0</v>
      </c>
      <c r="Q154">
        <v>7</v>
      </c>
      <c r="R154">
        <v>3</v>
      </c>
      <c r="S154">
        <v>1</v>
      </c>
    </row>
    <row r="155" spans="15:19" x14ac:dyDescent="0.3">
      <c r="O155">
        <v>0</v>
      </c>
      <c r="P155">
        <v>0</v>
      </c>
      <c r="Q155">
        <v>3</v>
      </c>
      <c r="R155">
        <v>2</v>
      </c>
      <c r="S155">
        <v>3</v>
      </c>
    </row>
    <row r="156" spans="15:19" x14ac:dyDescent="0.3">
      <c r="O156">
        <v>2</v>
      </c>
      <c r="P156">
        <v>1</v>
      </c>
      <c r="Q156">
        <v>5</v>
      </c>
      <c r="R156">
        <v>1</v>
      </c>
      <c r="S156">
        <v>7</v>
      </c>
    </row>
    <row r="157" spans="15:19" x14ac:dyDescent="0.3">
      <c r="O157">
        <v>3</v>
      </c>
      <c r="P157">
        <v>2</v>
      </c>
      <c r="Q157">
        <v>3</v>
      </c>
      <c r="R157">
        <v>1</v>
      </c>
      <c r="S157">
        <v>2</v>
      </c>
    </row>
    <row r="158" spans="15:19" x14ac:dyDescent="0.3">
      <c r="O158">
        <v>2</v>
      </c>
      <c r="P158">
        <v>1</v>
      </c>
      <c r="Q158">
        <v>2</v>
      </c>
      <c r="R158">
        <v>3</v>
      </c>
      <c r="S158">
        <v>1</v>
      </c>
    </row>
    <row r="159" spans="15:19" x14ac:dyDescent="0.3">
      <c r="O159">
        <v>2</v>
      </c>
      <c r="P159">
        <v>1</v>
      </c>
      <c r="Q159">
        <v>1</v>
      </c>
      <c r="R159">
        <v>4</v>
      </c>
      <c r="S159">
        <v>2</v>
      </c>
    </row>
    <row r="160" spans="15:19" x14ac:dyDescent="0.3">
      <c r="O160">
        <v>3</v>
      </c>
      <c r="P160">
        <v>1</v>
      </c>
      <c r="Q160">
        <v>2</v>
      </c>
      <c r="R160">
        <v>4</v>
      </c>
      <c r="S160">
        <v>4</v>
      </c>
    </row>
    <row r="161" spans="1:19" x14ac:dyDescent="0.3">
      <c r="O161">
        <v>1</v>
      </c>
      <c r="P161">
        <v>0</v>
      </c>
      <c r="Q161">
        <v>5</v>
      </c>
      <c r="R161">
        <v>4</v>
      </c>
      <c r="S161">
        <v>0</v>
      </c>
    </row>
    <row r="165" spans="1:19" x14ac:dyDescent="0.3">
      <c r="A165" t="s">
        <v>25</v>
      </c>
    </row>
    <row r="166" spans="1:19" x14ac:dyDescent="0.3">
      <c r="A166" t="s">
        <v>15</v>
      </c>
      <c r="N166" t="s">
        <v>20</v>
      </c>
    </row>
    <row r="167" spans="1:19" x14ac:dyDescent="0.3">
      <c r="B167" t="s">
        <v>21</v>
      </c>
      <c r="C167" t="s">
        <v>26</v>
      </c>
      <c r="D167" t="s">
        <v>23</v>
      </c>
      <c r="E167" t="s">
        <v>18</v>
      </c>
      <c r="F167" t="s">
        <v>19</v>
      </c>
      <c r="G167" t="s">
        <v>13</v>
      </c>
      <c r="H167" t="s">
        <v>32</v>
      </c>
      <c r="I167" t="s">
        <v>33</v>
      </c>
      <c r="J167" t="s">
        <v>34</v>
      </c>
      <c r="K167" t="s">
        <v>14</v>
      </c>
      <c r="L167" t="s">
        <v>35</v>
      </c>
      <c r="O167" t="s">
        <v>21</v>
      </c>
      <c r="P167" t="s">
        <v>26</v>
      </c>
      <c r="Q167" t="s">
        <v>23</v>
      </c>
      <c r="R167" t="s">
        <v>18</v>
      </c>
      <c r="S167" t="s">
        <v>19</v>
      </c>
    </row>
    <row r="168" spans="1:19" x14ac:dyDescent="0.3">
      <c r="B168">
        <v>8</v>
      </c>
      <c r="C168" s="1">
        <v>8</v>
      </c>
      <c r="D168">
        <v>8</v>
      </c>
      <c r="E168">
        <v>7</v>
      </c>
      <c r="F168">
        <v>5</v>
      </c>
      <c r="G168">
        <f>(Tabella3[[#This Row],[3]]+Tabella3[[#This Row],[4]])/2</f>
        <v>6</v>
      </c>
      <c r="H168">
        <f>(Tabella3[[#This Row],[3]]+Tabella3[[#This Row],[4]])/2</f>
        <v>6</v>
      </c>
      <c r="I168">
        <f>(Tabella3[[#This Row],[0-IOS]]+Tabella3[[#This Row],[1-IOS]]+Tabella3[[#This Row],[2-IOS]])/3</f>
        <v>8</v>
      </c>
      <c r="J168">
        <f>(Tabella3[[#This Row],[N_ANDROID]]/$K$22)*100</f>
        <v>2.6237537169844324E-2</v>
      </c>
      <c r="K168">
        <f>(Tabella3[[#This Row],[0-IOS]]+Tabella3[[#This Row],[1-IOS]]+Tabella3[[#This Row],[2-IOS]])/3</f>
        <v>8</v>
      </c>
      <c r="L168">
        <f>(Tabella3[[#This Row],[N_IOS]]/$K$24)*100</f>
        <v>2.1645997745208569E-2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x14ac:dyDescent="0.3">
      <c r="B169">
        <v>31</v>
      </c>
      <c r="C169" s="1">
        <v>30</v>
      </c>
      <c r="D169">
        <v>39</v>
      </c>
      <c r="E169">
        <v>42</v>
      </c>
      <c r="F169">
        <v>16</v>
      </c>
      <c r="G169">
        <f>(Tabella3[[#This Row],[3]]+Tabella3[[#This Row],[4]])/2</f>
        <v>29</v>
      </c>
      <c r="H169">
        <f>(Tabella3[[#This Row],[ANDROID]]+H168)</f>
        <v>35</v>
      </c>
      <c r="I169">
        <f>(Tabella3[[#This Row],[IOS]]+I168)</f>
        <v>41.333333333333336</v>
      </c>
      <c r="J169">
        <f>(Tabella3[[#This Row],[N_ANDROID]]/$K$22)*100</f>
        <v>0.15305230015742521</v>
      </c>
      <c r="K169">
        <f>(Tabella3[[#This Row],[0-IOS]]+Tabella3[[#This Row],[1-IOS]]+Tabella3[[#This Row],[2-IOS]])/3</f>
        <v>33.333333333333336</v>
      </c>
      <c r="L169">
        <f>(Tabella3[[#This Row],[N_IOS]]/$K$24)*100</f>
        <v>0.11183765501691094</v>
      </c>
    </row>
    <row r="170" spans="1:19" x14ac:dyDescent="0.3">
      <c r="B170">
        <v>64</v>
      </c>
      <c r="C170" s="1">
        <v>76</v>
      </c>
      <c r="D170">
        <v>137</v>
      </c>
      <c r="E170">
        <v>85</v>
      </c>
      <c r="F170">
        <v>36</v>
      </c>
      <c r="G170">
        <f>(Tabella3[[#This Row],[3]]+Tabella3[[#This Row],[4]])/2</f>
        <v>60.5</v>
      </c>
      <c r="H170">
        <f>(Tabella3[[#This Row],[ANDROID]]+H169)</f>
        <v>95.5</v>
      </c>
      <c r="I170">
        <f>(Tabella3[[#This Row],[IOS]]+I169)</f>
        <v>133.66666666666666</v>
      </c>
      <c r="J170">
        <f>(Tabella3[[#This Row],[N_ANDROID]]/$K$22)*100</f>
        <v>0.41761413328668884</v>
      </c>
      <c r="K170">
        <f>(Tabella3[[#This Row],[0-IOS]]+Tabella3[[#This Row],[1-IOS]]+Tabella3[[#This Row],[2-IOS]])/3</f>
        <v>92.333333333333329</v>
      </c>
      <c r="L170">
        <f>(Tabella3[[#This Row],[N_IOS]]/$K$24)*100</f>
        <v>0.36166854565952644</v>
      </c>
    </row>
    <row r="171" spans="1:19" x14ac:dyDescent="0.3">
      <c r="B171">
        <v>116</v>
      </c>
      <c r="C171" s="1">
        <v>97</v>
      </c>
      <c r="D171">
        <v>205</v>
      </c>
      <c r="E171">
        <v>118</v>
      </c>
      <c r="F171">
        <v>156</v>
      </c>
      <c r="G171">
        <f>(Tabella3[[#This Row],[3]]+Tabella3[[#This Row],[4]])/2</f>
        <v>137</v>
      </c>
      <c r="H171">
        <f>(Tabella3[[#This Row],[ANDROID]]+H170)</f>
        <v>232.5</v>
      </c>
      <c r="I171">
        <f>(Tabella3[[#This Row],[IOS]]+I170)</f>
        <v>273</v>
      </c>
      <c r="J171">
        <f>(Tabella3[[#This Row],[N_ANDROID]]/$K$22)*100</f>
        <v>1.0167045653314677</v>
      </c>
      <c r="K171">
        <f>(Tabella3[[#This Row],[0-IOS]]+Tabella3[[#This Row],[1-IOS]]+Tabella3[[#This Row],[2-IOS]])/3</f>
        <v>139.33333333333334</v>
      </c>
      <c r="L171">
        <f>(Tabella3[[#This Row],[N_IOS]]/$K$24)*100</f>
        <v>0.73866967305524234</v>
      </c>
    </row>
    <row r="172" spans="1:19" x14ac:dyDescent="0.3">
      <c r="B172">
        <v>213</v>
      </c>
      <c r="C172" s="1">
        <v>169</v>
      </c>
      <c r="D172">
        <v>114</v>
      </c>
      <c r="E172">
        <v>49</v>
      </c>
      <c r="F172">
        <v>260</v>
      </c>
      <c r="G172">
        <f>(Tabella3[[#This Row],[3]]+Tabella3[[#This Row],[4]])/2</f>
        <v>154.5</v>
      </c>
      <c r="H172">
        <f>(Tabella3[[#This Row],[ANDROID]]+H171)</f>
        <v>387</v>
      </c>
      <c r="I172">
        <f>(Tabella3[[#This Row],[IOS]]+I171)</f>
        <v>438.33333333333337</v>
      </c>
      <c r="J172">
        <f>(Tabella3[[#This Row],[N_ANDROID]]/$K$22)*100</f>
        <v>1.6923211474549587</v>
      </c>
      <c r="K172">
        <f>(Tabella3[[#This Row],[0-IOS]]+Tabella3[[#This Row],[1-IOS]]+Tabella3[[#This Row],[2-IOS]])/3</f>
        <v>165.33333333333334</v>
      </c>
      <c r="L172">
        <f>(Tabella3[[#This Row],[N_IOS]]/$K$24)*100</f>
        <v>1.1860202931228863</v>
      </c>
    </row>
    <row r="173" spans="1:19" x14ac:dyDescent="0.3">
      <c r="B173">
        <v>278</v>
      </c>
      <c r="C173" s="1">
        <v>200</v>
      </c>
      <c r="D173">
        <v>90</v>
      </c>
      <c r="E173">
        <v>39</v>
      </c>
      <c r="F173">
        <v>150</v>
      </c>
      <c r="G173">
        <f>(Tabella3[[#This Row],[3]]+Tabella3[[#This Row],[4]])/2</f>
        <v>94.5</v>
      </c>
      <c r="H173">
        <f>(Tabella3[[#This Row],[ANDROID]]+H172)</f>
        <v>481.5</v>
      </c>
      <c r="I173">
        <f>(Tabella3[[#This Row],[IOS]]+I172)</f>
        <v>627.66666666666674</v>
      </c>
      <c r="J173">
        <f>(Tabella3[[#This Row],[N_ANDROID]]/$K$22)*100</f>
        <v>2.1055623578800069</v>
      </c>
      <c r="K173">
        <f>(Tabella3[[#This Row],[0-IOS]]+Tabella3[[#This Row],[1-IOS]]+Tabella3[[#This Row],[2-IOS]])/3</f>
        <v>189.33333333333334</v>
      </c>
      <c r="L173">
        <f>(Tabella3[[#This Row],[N_IOS]]/$K$24)*100</f>
        <v>1.6983089064261558</v>
      </c>
    </row>
    <row r="174" spans="1:19" x14ac:dyDescent="0.3">
      <c r="B174">
        <v>305</v>
      </c>
      <c r="C174" s="1">
        <v>262</v>
      </c>
      <c r="D174">
        <v>200</v>
      </c>
      <c r="E174">
        <v>77</v>
      </c>
      <c r="F174">
        <v>151</v>
      </c>
      <c r="G174">
        <f>(Tabella3[[#This Row],[3]]+Tabella3[[#This Row],[4]])/2</f>
        <v>114</v>
      </c>
      <c r="H174">
        <f>(Tabella3[[#This Row],[ANDROID]]+H173)</f>
        <v>595.5</v>
      </c>
      <c r="I174">
        <f>(Tabella3[[#This Row],[IOS]]+I173)</f>
        <v>883.33333333333337</v>
      </c>
      <c r="J174">
        <f>(Tabella3[[#This Row],[N_ANDROID]]/$K$22)*100</f>
        <v>2.604075564107049</v>
      </c>
      <c r="K174">
        <f>(Tabella3[[#This Row],[0-IOS]]+Tabella3[[#This Row],[1-IOS]]+Tabella3[[#This Row],[2-IOS]])/3</f>
        <v>255.66666666666666</v>
      </c>
      <c r="L174">
        <f>(Tabella3[[#This Row],[N_IOS]]/$K$24)*100</f>
        <v>2.3900789177001127</v>
      </c>
    </row>
    <row r="175" spans="1:19" x14ac:dyDescent="0.3">
      <c r="B175">
        <v>312</v>
      </c>
      <c r="C175" s="1">
        <v>476</v>
      </c>
      <c r="D175">
        <v>436</v>
      </c>
      <c r="E175">
        <v>121</v>
      </c>
      <c r="F175">
        <v>184</v>
      </c>
      <c r="G175">
        <f>(Tabella3[[#This Row],[3]]+Tabella3[[#This Row],[4]])/2</f>
        <v>152.5</v>
      </c>
      <c r="H175">
        <f>(Tabella3[[#This Row],[ANDROID]]+H174)</f>
        <v>748</v>
      </c>
      <c r="I175">
        <f>(Tabella3[[#This Row],[IOS]]+I174)</f>
        <v>1291.3333333333335</v>
      </c>
      <c r="J175">
        <f>(Tabella3[[#This Row],[N_ANDROID]]/$K$22)*100</f>
        <v>3.270946300507259</v>
      </c>
      <c r="K175">
        <f>(Tabella3[[#This Row],[0-IOS]]+Tabella3[[#This Row],[1-IOS]]+Tabella3[[#This Row],[2-IOS]])/3</f>
        <v>408</v>
      </c>
      <c r="L175">
        <f>(Tabella3[[#This Row],[N_IOS]]/$K$24)*100</f>
        <v>3.4940248027057503</v>
      </c>
    </row>
    <row r="176" spans="1:19" x14ac:dyDescent="0.3">
      <c r="B176">
        <v>539</v>
      </c>
      <c r="C176" s="1">
        <v>447</v>
      </c>
      <c r="D176">
        <v>619</v>
      </c>
      <c r="E176">
        <v>150</v>
      </c>
      <c r="F176">
        <v>238</v>
      </c>
      <c r="G176">
        <f>(Tabella3[[#This Row],[3]]+Tabella3[[#This Row],[4]])/2</f>
        <v>194</v>
      </c>
      <c r="H176">
        <f>(Tabella3[[#This Row],[ANDROID]]+H175)</f>
        <v>942</v>
      </c>
      <c r="I176">
        <f>(Tabella3[[#This Row],[IOS]]+I175)</f>
        <v>1826.3333333333335</v>
      </c>
      <c r="J176">
        <f>(Tabella3[[#This Row],[N_ANDROID]]/$K$22)*100</f>
        <v>4.1192933356655592</v>
      </c>
      <c r="K176">
        <f>(Tabella3[[#This Row],[0-IOS]]+Tabella3[[#This Row],[1-IOS]]+Tabella3[[#This Row],[2-IOS]])/3</f>
        <v>535</v>
      </c>
      <c r="L176">
        <f>(Tabella3[[#This Row],[N_IOS]]/$K$24)*100</f>
        <v>4.9416009019165728</v>
      </c>
    </row>
    <row r="177" spans="2:12" x14ac:dyDescent="0.3">
      <c r="B177">
        <v>485</v>
      </c>
      <c r="C177" s="1">
        <v>521</v>
      </c>
      <c r="D177">
        <v>594</v>
      </c>
      <c r="E177">
        <v>172</v>
      </c>
      <c r="F177">
        <v>154</v>
      </c>
      <c r="G177">
        <f>(Tabella3[[#This Row],[3]]+Tabella3[[#This Row],[4]])/2</f>
        <v>163</v>
      </c>
      <c r="H177">
        <f>(Tabella3[[#This Row],[ANDROID]]+H176)</f>
        <v>1105</v>
      </c>
      <c r="I177">
        <f>(Tabella3[[#This Row],[IOS]]+I176)</f>
        <v>2359.666666666667</v>
      </c>
      <c r="J177">
        <f>(Tabella3[[#This Row],[N_ANDROID]]/$K$22)*100</f>
        <v>4.8320797621129969</v>
      </c>
      <c r="K177">
        <f>(Tabella3[[#This Row],[0-IOS]]+Tabella3[[#This Row],[1-IOS]]+Tabella3[[#This Row],[2-IOS]])/3</f>
        <v>533.33333333333337</v>
      </c>
      <c r="L177">
        <f>(Tabella3[[#This Row],[N_IOS]]/$K$24)*100</f>
        <v>6.3846674182638106</v>
      </c>
    </row>
    <row r="178" spans="2:12" x14ac:dyDescent="0.3">
      <c r="B178">
        <v>285</v>
      </c>
      <c r="C178" s="1">
        <v>492</v>
      </c>
      <c r="D178">
        <v>360</v>
      </c>
      <c r="E178">
        <v>221</v>
      </c>
      <c r="F178">
        <v>157</v>
      </c>
      <c r="G178">
        <f>(Tabella3[[#This Row],[3]]+Tabella3[[#This Row],[4]])/2</f>
        <v>189</v>
      </c>
      <c r="H178">
        <f>(Tabella3[[#This Row],[ANDROID]]+H177)</f>
        <v>1294</v>
      </c>
      <c r="I178">
        <f>(Tabella3[[#This Row],[IOS]]+I177)</f>
        <v>2738.666666666667</v>
      </c>
      <c r="J178">
        <f>(Tabella3[[#This Row],[N_ANDROID]]/$K$22)*100</f>
        <v>5.6585621829630925</v>
      </c>
      <c r="K178">
        <f>(Tabella3[[#This Row],[0-IOS]]+Tabella3[[#This Row],[1-IOS]]+Tabella3[[#This Row],[2-IOS]])/3</f>
        <v>379</v>
      </c>
      <c r="L178">
        <f>(Tabella3[[#This Row],[N_IOS]]/$K$24)*100</f>
        <v>7.4101465614430664</v>
      </c>
    </row>
    <row r="179" spans="2:12" x14ac:dyDescent="0.3">
      <c r="B179">
        <v>388</v>
      </c>
      <c r="C179" s="1">
        <v>386</v>
      </c>
      <c r="D179">
        <v>187</v>
      </c>
      <c r="E179">
        <v>172</v>
      </c>
      <c r="F179">
        <v>171</v>
      </c>
      <c r="G179">
        <f>(Tabella3[[#This Row],[3]]+Tabella3[[#This Row],[4]])/2</f>
        <v>171.5</v>
      </c>
      <c r="H179">
        <f>(Tabella3[[#This Row],[ANDROID]]+H178)</f>
        <v>1465.5</v>
      </c>
      <c r="I179">
        <f>(Tabella3[[#This Row],[IOS]]+I178)</f>
        <v>3059.0000000000005</v>
      </c>
      <c r="J179">
        <f>(Tabella3[[#This Row],[N_ANDROID]]/$K$22)*100</f>
        <v>6.4085184537344757</v>
      </c>
      <c r="K179">
        <f>(Tabella3[[#This Row],[0-IOS]]+Tabella3[[#This Row],[1-IOS]]+Tabella3[[#This Row],[2-IOS]])/3</f>
        <v>320.33333333333331</v>
      </c>
      <c r="L179">
        <f>(Tabella3[[#This Row],[N_IOS]]/$K$24)*100</f>
        <v>8.2768883878241279</v>
      </c>
    </row>
    <row r="180" spans="2:12" x14ac:dyDescent="0.3">
      <c r="B180">
        <v>593</v>
      </c>
      <c r="C180" s="1">
        <v>274</v>
      </c>
      <c r="D180">
        <v>124</v>
      </c>
      <c r="E180">
        <v>151</v>
      </c>
      <c r="F180">
        <v>240</v>
      </c>
      <c r="G180">
        <f>(Tabella3[[#This Row],[3]]+Tabella3[[#This Row],[4]])/2</f>
        <v>195.5</v>
      </c>
      <c r="H180">
        <f>(Tabella3[[#This Row],[ANDROID]]+H179)</f>
        <v>1661</v>
      </c>
      <c r="I180">
        <f>(Tabella3[[#This Row],[IOS]]+I179)</f>
        <v>3389.3333333333339</v>
      </c>
      <c r="J180">
        <f>(Tabella3[[#This Row],[N_ANDROID]]/$K$22)*100</f>
        <v>7.2634248731852367</v>
      </c>
      <c r="K180">
        <f>(Tabella3[[#This Row],[0-IOS]]+Tabella3[[#This Row],[1-IOS]]+Tabella3[[#This Row],[2-IOS]])/3</f>
        <v>330.33333333333331</v>
      </c>
      <c r="L180">
        <f>(Tabella3[[#This Row],[N_IOS]]/$K$24)*100</f>
        <v>9.170687711386698</v>
      </c>
    </row>
    <row r="181" spans="2:12" x14ac:dyDescent="0.3">
      <c r="B181">
        <v>611</v>
      </c>
      <c r="C181" s="1">
        <v>167</v>
      </c>
      <c r="D181">
        <v>101</v>
      </c>
      <c r="E181">
        <v>107</v>
      </c>
      <c r="F181">
        <v>210</v>
      </c>
      <c r="G181">
        <f>(Tabella3[[#This Row],[3]]+Tabella3[[#This Row],[4]])/2</f>
        <v>158.5</v>
      </c>
      <c r="H181">
        <f>(Tabella3[[#This Row],[ANDROID]]+H180)</f>
        <v>1819.5</v>
      </c>
      <c r="I181">
        <f>(Tabella3[[#This Row],[IOS]]+I180)</f>
        <v>3682.3333333333339</v>
      </c>
      <c r="J181">
        <f>(Tabella3[[#This Row],[N_ANDROID]]/$K$22)*100</f>
        <v>7.9565331467552918</v>
      </c>
      <c r="K181">
        <f>(Tabella3[[#This Row],[0-IOS]]+Tabella3[[#This Row],[1-IOS]]+Tabella3[[#This Row],[2-IOS]])/3</f>
        <v>293</v>
      </c>
      <c r="L181">
        <f>(Tabella3[[#This Row],[N_IOS]]/$K$24)*100</f>
        <v>9.9634723788049619</v>
      </c>
    </row>
    <row r="182" spans="2:12" x14ac:dyDescent="0.3">
      <c r="B182">
        <v>418</v>
      </c>
      <c r="C182" s="1">
        <v>116</v>
      </c>
      <c r="D182">
        <v>104</v>
      </c>
      <c r="E182">
        <v>77</v>
      </c>
      <c r="F182">
        <v>172</v>
      </c>
      <c r="G182">
        <f>(Tabella3[[#This Row],[3]]+Tabella3[[#This Row],[4]])/2</f>
        <v>124.5</v>
      </c>
      <c r="H182">
        <f>(Tabella3[[#This Row],[ANDROID]]+H181)</f>
        <v>1944</v>
      </c>
      <c r="I182">
        <f>(Tabella3[[#This Row],[IOS]]+I181)</f>
        <v>3895.0000000000005</v>
      </c>
      <c r="J182">
        <f>(Tabella3[[#This Row],[N_ANDROID]]/$K$22)*100</f>
        <v>8.5009620430295616</v>
      </c>
      <c r="K182">
        <f>(Tabella3[[#This Row],[0-IOS]]+Tabella3[[#This Row],[1-IOS]]+Tabella3[[#This Row],[2-IOS]])/3</f>
        <v>212.66666666666666</v>
      </c>
      <c r="L182">
        <f>(Tabella3[[#This Row],[N_IOS]]/$K$24)*100</f>
        <v>10.538895152198423</v>
      </c>
    </row>
    <row r="183" spans="2:12" x14ac:dyDescent="0.3">
      <c r="B183">
        <v>301</v>
      </c>
      <c r="C183" s="1">
        <v>130</v>
      </c>
      <c r="D183">
        <v>114</v>
      </c>
      <c r="E183">
        <v>61</v>
      </c>
      <c r="F183">
        <v>150</v>
      </c>
      <c r="G183">
        <f>(Tabella3[[#This Row],[3]]+Tabella3[[#This Row],[4]])/2</f>
        <v>105.5</v>
      </c>
      <c r="H183">
        <f>(Tabella3[[#This Row],[ANDROID]]+H182)</f>
        <v>2049.5</v>
      </c>
      <c r="I183">
        <f>(Tabella3[[#This Row],[IOS]]+I182)</f>
        <v>4076.666666666667</v>
      </c>
      <c r="J183">
        <f>(Tabella3[[#This Row],[N_ANDROID]]/$K$22)*100</f>
        <v>8.9623054049326569</v>
      </c>
      <c r="K183">
        <f>(Tabella3[[#This Row],[0-IOS]]+Tabella3[[#This Row],[1-IOS]]+Tabella3[[#This Row],[2-IOS]])/3</f>
        <v>181.66666666666666</v>
      </c>
      <c r="L183">
        <f>(Tabella3[[#This Row],[N_IOS]]/$K$24)*100</f>
        <v>11.030439684329199</v>
      </c>
    </row>
    <row r="184" spans="2:12" x14ac:dyDescent="0.3">
      <c r="B184">
        <v>265</v>
      </c>
      <c r="C184" s="1">
        <v>185</v>
      </c>
      <c r="D184">
        <v>170</v>
      </c>
      <c r="E184">
        <v>52</v>
      </c>
      <c r="F184">
        <v>110</v>
      </c>
      <c r="G184">
        <f>(Tabella3[[#This Row],[3]]+Tabella3[[#This Row],[4]])/2</f>
        <v>81</v>
      </c>
      <c r="H184">
        <f>(Tabella3[[#This Row],[ANDROID]]+H183)</f>
        <v>2130.5</v>
      </c>
      <c r="I184">
        <f>(Tabella3[[#This Row],[IOS]]+I183)</f>
        <v>4283.3333333333339</v>
      </c>
      <c r="J184">
        <f>(Tabella3[[#This Row],[N_ANDROID]]/$K$22)*100</f>
        <v>9.3165121567255547</v>
      </c>
      <c r="K184">
        <f>(Tabella3[[#This Row],[0-IOS]]+Tabella3[[#This Row],[1-IOS]]+Tabella3[[#This Row],[2-IOS]])/3</f>
        <v>206.66666666666666</v>
      </c>
      <c r="L184">
        <f>(Tabella3[[#This Row],[N_IOS]]/$K$24)*100</f>
        <v>11.589627959413756</v>
      </c>
    </row>
    <row r="185" spans="2:12" x14ac:dyDescent="0.3">
      <c r="B185">
        <v>178</v>
      </c>
      <c r="C185" s="1">
        <v>225</v>
      </c>
      <c r="D185">
        <v>183</v>
      </c>
      <c r="E185">
        <v>62</v>
      </c>
      <c r="F185">
        <v>92</v>
      </c>
      <c r="G185">
        <f>(Tabella3[[#This Row],[3]]+Tabella3[[#This Row],[4]])/2</f>
        <v>77</v>
      </c>
      <c r="H185">
        <f>(Tabella3[[#This Row],[ANDROID]]+H184)</f>
        <v>2207.5</v>
      </c>
      <c r="I185">
        <f>(Tabella3[[#This Row],[IOS]]+I184)</f>
        <v>4478.666666666667</v>
      </c>
      <c r="J185">
        <f>(Tabella3[[#This Row],[N_ANDROID]]/$K$22)*100</f>
        <v>9.6532272170718905</v>
      </c>
      <c r="K185">
        <f>(Tabella3[[#This Row],[0-IOS]]+Tabella3[[#This Row],[1-IOS]]+Tabella3[[#This Row],[2-IOS]])/3</f>
        <v>195.33333333333334</v>
      </c>
      <c r="L185">
        <f>(Tabella3[[#This Row],[N_IOS]]/$K$24)*100</f>
        <v>12.118151071025931</v>
      </c>
    </row>
    <row r="186" spans="2:12" x14ac:dyDescent="0.3">
      <c r="B186">
        <v>155</v>
      </c>
      <c r="C186" s="1">
        <v>223</v>
      </c>
      <c r="D186">
        <v>175</v>
      </c>
      <c r="E186">
        <v>40</v>
      </c>
      <c r="F186">
        <v>87</v>
      </c>
      <c r="G186">
        <f>(Tabella3[[#This Row],[3]]+Tabella3[[#This Row],[4]])/2</f>
        <v>63.5</v>
      </c>
      <c r="H186">
        <f>(Tabella3[[#This Row],[ANDROID]]+H185)</f>
        <v>2271</v>
      </c>
      <c r="I186">
        <f>(Tabella3[[#This Row],[IOS]]+I185)</f>
        <v>4663</v>
      </c>
      <c r="J186">
        <f>(Tabella3[[#This Row],[N_ANDROID]]/$K$22)*100</f>
        <v>9.9309078187860766</v>
      </c>
      <c r="K186">
        <f>(Tabella3[[#This Row],[0-IOS]]+Tabella3[[#This Row],[1-IOS]]+Tabella3[[#This Row],[2-IOS]])/3</f>
        <v>184.33333333333334</v>
      </c>
      <c r="L186">
        <f>(Tabella3[[#This Row],[N_IOS]]/$K$24)*100</f>
        <v>12.616910935738442</v>
      </c>
    </row>
    <row r="187" spans="2:12" x14ac:dyDescent="0.3">
      <c r="B187">
        <v>203</v>
      </c>
      <c r="C187" s="1">
        <v>191</v>
      </c>
      <c r="D187">
        <v>143</v>
      </c>
      <c r="E187">
        <v>51</v>
      </c>
      <c r="F187">
        <v>72</v>
      </c>
      <c r="G187">
        <f>(Tabella3[[#This Row],[3]]+Tabella3[[#This Row],[4]])/2</f>
        <v>61.5</v>
      </c>
      <c r="H187">
        <f>(Tabella3[[#This Row],[ANDROID]]+H186)</f>
        <v>2332.5</v>
      </c>
      <c r="I187">
        <f>(Tabella3[[#This Row],[IOS]]+I186)</f>
        <v>4842</v>
      </c>
      <c r="J187">
        <f>(Tabella3[[#This Row],[N_ANDROID]]/$K$22)*100</f>
        <v>10.19984257477698</v>
      </c>
      <c r="K187">
        <f>(Tabella3[[#This Row],[0-IOS]]+Tabella3[[#This Row],[1-IOS]]+Tabella3[[#This Row],[2-IOS]])/3</f>
        <v>179</v>
      </c>
      <c r="L187">
        <f>(Tabella3[[#This Row],[N_IOS]]/$K$24)*100</f>
        <v>13.101240135287483</v>
      </c>
    </row>
    <row r="188" spans="2:12" x14ac:dyDescent="0.3">
      <c r="B188">
        <v>190</v>
      </c>
      <c r="C188" s="1">
        <v>150</v>
      </c>
      <c r="D188">
        <v>78</v>
      </c>
      <c r="E188">
        <v>74</v>
      </c>
      <c r="F188">
        <v>112</v>
      </c>
      <c r="G188">
        <f>(Tabella3[[#This Row],[3]]+Tabella3[[#This Row],[4]])/2</f>
        <v>93</v>
      </c>
      <c r="H188">
        <f>(Tabella3[[#This Row],[ANDROID]]+H187)</f>
        <v>2425.5</v>
      </c>
      <c r="I188">
        <f>(Tabella3[[#This Row],[IOS]]+I187)</f>
        <v>4981.333333333333</v>
      </c>
      <c r="J188">
        <f>(Tabella3[[#This Row],[N_ANDROID]]/$K$22)*100</f>
        <v>10.606524400909569</v>
      </c>
      <c r="K188">
        <f>(Tabella3[[#This Row],[0-IOS]]+Tabella3[[#This Row],[1-IOS]]+Tabella3[[#This Row],[2-IOS]])/3</f>
        <v>139.33333333333334</v>
      </c>
      <c r="L188">
        <f>(Tabella3[[#This Row],[N_IOS]]/$K$24)*100</f>
        <v>13.478241262683198</v>
      </c>
    </row>
    <row r="189" spans="2:12" x14ac:dyDescent="0.3">
      <c r="B189">
        <v>157</v>
      </c>
      <c r="C189" s="1">
        <v>113</v>
      </c>
      <c r="D189">
        <v>78</v>
      </c>
      <c r="E189">
        <v>105</v>
      </c>
      <c r="F189">
        <v>138</v>
      </c>
      <c r="G189">
        <f>(Tabella3[[#This Row],[3]]+Tabella3[[#This Row],[4]])/2</f>
        <v>121.5</v>
      </c>
      <c r="H189">
        <f>(Tabella3[[#This Row],[ANDROID]]+H188)</f>
        <v>2547</v>
      </c>
      <c r="I189">
        <f>(Tabella3[[#This Row],[IOS]]+I188)</f>
        <v>5097.333333333333</v>
      </c>
      <c r="J189">
        <f>(Tabella3[[#This Row],[N_ANDROID]]/$K$22)*100</f>
        <v>11.137834528598916</v>
      </c>
      <c r="K189">
        <f>(Tabella3[[#This Row],[0-IOS]]+Tabella3[[#This Row],[1-IOS]]+Tabella3[[#This Row],[2-IOS]])/3</f>
        <v>116</v>
      </c>
      <c r="L189">
        <f>(Tabella3[[#This Row],[N_IOS]]/$K$24)*100</f>
        <v>13.792108229988726</v>
      </c>
    </row>
    <row r="190" spans="2:12" x14ac:dyDescent="0.3">
      <c r="B190">
        <v>129</v>
      </c>
      <c r="C190" s="1">
        <v>159</v>
      </c>
      <c r="D190">
        <v>127</v>
      </c>
      <c r="E190">
        <v>54</v>
      </c>
      <c r="F190">
        <v>161</v>
      </c>
      <c r="G190">
        <f>(Tabella3[[#This Row],[3]]+Tabella3[[#This Row],[4]])/2</f>
        <v>107.5</v>
      </c>
      <c r="H190">
        <f>(Tabella3[[#This Row],[ANDROID]]+H189)</f>
        <v>2654.5</v>
      </c>
      <c r="I190">
        <f>(Tabella3[[#This Row],[IOS]]+I189)</f>
        <v>5235.6666666666661</v>
      </c>
      <c r="J190">
        <f>(Tabella3[[#This Row],[N_ANDROID]]/$K$22)*100</f>
        <v>11.607923736225292</v>
      </c>
      <c r="K190">
        <f>(Tabella3[[#This Row],[0-IOS]]+Tabella3[[#This Row],[1-IOS]]+Tabella3[[#This Row],[2-IOS]])/3</f>
        <v>138.33333333333334</v>
      </c>
      <c r="L190">
        <f>(Tabella3[[#This Row],[N_IOS]]/$K$24)*100</f>
        <v>14.16640360766629</v>
      </c>
    </row>
    <row r="191" spans="2:12" x14ac:dyDescent="0.3">
      <c r="B191">
        <v>119</v>
      </c>
      <c r="C191" s="1">
        <v>179</v>
      </c>
      <c r="D191">
        <v>207</v>
      </c>
      <c r="E191">
        <v>50</v>
      </c>
      <c r="F191">
        <v>133</v>
      </c>
      <c r="G191">
        <f>(Tabella3[[#This Row],[3]]+Tabella3[[#This Row],[4]])/2</f>
        <v>91.5</v>
      </c>
      <c r="H191">
        <f>(Tabella3[[#This Row],[ANDROID]]+H190)</f>
        <v>2746</v>
      </c>
      <c r="I191">
        <f>(Tabella3[[#This Row],[IOS]]+I190)</f>
        <v>5403.9999999999991</v>
      </c>
      <c r="J191">
        <f>(Tabella3[[#This Row],[N_ANDROID]]/$K$22)*100</f>
        <v>12.008046178065419</v>
      </c>
      <c r="K191">
        <f>(Tabella3[[#This Row],[0-IOS]]+Tabella3[[#This Row],[1-IOS]]+Tabella3[[#This Row],[2-IOS]])/3</f>
        <v>168.33333333333334</v>
      </c>
      <c r="L191">
        <f>(Tabella3[[#This Row],[N_IOS]]/$K$24)*100</f>
        <v>14.621871476888385</v>
      </c>
    </row>
    <row r="192" spans="2:12" x14ac:dyDescent="0.3">
      <c r="B192">
        <v>112</v>
      </c>
      <c r="C192" s="1">
        <v>133</v>
      </c>
      <c r="D192">
        <v>203</v>
      </c>
      <c r="E192">
        <v>43</v>
      </c>
      <c r="F192">
        <v>129</v>
      </c>
      <c r="G192">
        <f>(Tabella3[[#This Row],[3]]+Tabella3[[#This Row],[4]])/2</f>
        <v>86</v>
      </c>
      <c r="H192">
        <f>(Tabella3[[#This Row],[ANDROID]]+H191)</f>
        <v>2832</v>
      </c>
      <c r="I192">
        <f>(Tabella3[[#This Row],[IOS]]+I191)</f>
        <v>5553.3333333333321</v>
      </c>
      <c r="J192">
        <f>(Tabella3[[#This Row],[N_ANDROID]]/$K$22)*100</f>
        <v>12.38411754416652</v>
      </c>
      <c r="K192">
        <f>(Tabella3[[#This Row],[0-IOS]]+Tabella3[[#This Row],[1-IOS]]+Tabella3[[#This Row],[2-IOS]])/3</f>
        <v>149.33333333333334</v>
      </c>
      <c r="L192">
        <f>(Tabella3[[#This Row],[N_IOS]]/$K$24)*100</f>
        <v>15.02593010146561</v>
      </c>
    </row>
    <row r="193" spans="2:12" x14ac:dyDescent="0.3">
      <c r="B193">
        <v>99</v>
      </c>
      <c r="C193" s="1">
        <v>135</v>
      </c>
      <c r="D193">
        <v>198</v>
      </c>
      <c r="E193">
        <v>33</v>
      </c>
      <c r="F193">
        <v>103</v>
      </c>
      <c r="G193">
        <f>(Tabella3[[#This Row],[3]]+Tabella3[[#This Row],[4]])/2</f>
        <v>68</v>
      </c>
      <c r="H193">
        <f>(Tabella3[[#This Row],[ANDROID]]+H192)</f>
        <v>2900</v>
      </c>
      <c r="I193">
        <f>(Tabella3[[#This Row],[IOS]]+I192)</f>
        <v>5697.3333333333321</v>
      </c>
      <c r="J193">
        <f>(Tabella3[[#This Row],[N_ANDROID]]/$K$22)*100</f>
        <v>12.68147629875809</v>
      </c>
      <c r="K193">
        <f>(Tabella3[[#This Row],[0-IOS]]+Tabella3[[#This Row],[1-IOS]]+Tabella3[[#This Row],[2-IOS]])/3</f>
        <v>144</v>
      </c>
      <c r="L193">
        <f>(Tabella3[[#This Row],[N_IOS]]/$K$24)*100</f>
        <v>15.415558060879365</v>
      </c>
    </row>
    <row r="194" spans="2:12" x14ac:dyDescent="0.3">
      <c r="B194">
        <v>108</v>
      </c>
      <c r="C194" s="1">
        <v>153</v>
      </c>
      <c r="D194">
        <v>132</v>
      </c>
      <c r="E194">
        <v>29</v>
      </c>
      <c r="F194">
        <v>90</v>
      </c>
      <c r="G194">
        <f>(Tabella3[[#This Row],[3]]+Tabella3[[#This Row],[4]])/2</f>
        <v>59.5</v>
      </c>
      <c r="H194">
        <f>(Tabella3[[#This Row],[ANDROID]]+H193)</f>
        <v>2959.5</v>
      </c>
      <c r="I194">
        <f>(Tabella3[[#This Row],[IOS]]+I193)</f>
        <v>5828.3333333333321</v>
      </c>
      <c r="J194">
        <f>(Tabella3[[#This Row],[N_ANDROID]]/$K$22)*100</f>
        <v>12.941665209025713</v>
      </c>
      <c r="K194">
        <f>(Tabella3[[#This Row],[0-IOS]]+Tabella3[[#This Row],[1-IOS]]+Tabella3[[#This Row],[2-IOS]])/3</f>
        <v>131</v>
      </c>
      <c r="L194">
        <f>(Tabella3[[#This Row],[N_IOS]]/$K$24)*100</f>
        <v>15.770011273957154</v>
      </c>
    </row>
    <row r="195" spans="2:12" x14ac:dyDescent="0.3">
      <c r="B195">
        <v>120</v>
      </c>
      <c r="C195" s="1">
        <v>116</v>
      </c>
      <c r="D195">
        <v>95</v>
      </c>
      <c r="E195">
        <v>31</v>
      </c>
      <c r="F195">
        <v>93</v>
      </c>
      <c r="G195">
        <f>(Tabella3[[#This Row],[3]]+Tabella3[[#This Row],[4]])/2</f>
        <v>62</v>
      </c>
      <c r="H195">
        <f>(Tabella3[[#This Row],[ANDROID]]+H194)</f>
        <v>3021.5</v>
      </c>
      <c r="I195">
        <f>(Tabella3[[#This Row],[IOS]]+I194)</f>
        <v>5938.6666666666652</v>
      </c>
      <c r="J195">
        <f>(Tabella3[[#This Row],[N_ANDROID]]/$K$22)*100</f>
        <v>13.212786426447437</v>
      </c>
      <c r="K195">
        <f>(Tabella3[[#This Row],[0-IOS]]+Tabella3[[#This Row],[1-IOS]]+Tabella3[[#This Row],[2-IOS]])/3</f>
        <v>110.33333333333333</v>
      </c>
      <c r="L195">
        <f>(Tabella3[[#This Row],[N_IOS]]/$K$24)*100</f>
        <v>16.068545659526489</v>
      </c>
    </row>
    <row r="196" spans="2:12" x14ac:dyDescent="0.3">
      <c r="B196">
        <v>153</v>
      </c>
      <c r="C196" s="1">
        <v>83</v>
      </c>
      <c r="D196">
        <v>92</v>
      </c>
      <c r="E196">
        <v>37</v>
      </c>
      <c r="F196">
        <v>52</v>
      </c>
      <c r="G196">
        <f>(Tabella3[[#This Row],[3]]+Tabella3[[#This Row],[4]])/2</f>
        <v>44.5</v>
      </c>
      <c r="H196">
        <f>(Tabella3[[#This Row],[ANDROID]]+H195)</f>
        <v>3066</v>
      </c>
      <c r="I196">
        <f>(Tabella3[[#This Row],[IOS]]+I195)</f>
        <v>6047.9999999999982</v>
      </c>
      <c r="J196">
        <f>(Tabella3[[#This Row],[N_ANDROID]]/$K$22)*100</f>
        <v>13.407381493790449</v>
      </c>
      <c r="K196">
        <f>(Tabella3[[#This Row],[0-IOS]]+Tabella3[[#This Row],[1-IOS]]+Tabella3[[#This Row],[2-IOS]])/3</f>
        <v>109.33333333333333</v>
      </c>
      <c r="L196">
        <f>(Tabella3[[#This Row],[N_IOS]]/$K$24)*100</f>
        <v>16.364374295377672</v>
      </c>
    </row>
    <row r="197" spans="2:12" x14ac:dyDescent="0.3">
      <c r="B197">
        <v>107</v>
      </c>
      <c r="C197" s="1">
        <v>60</v>
      </c>
      <c r="D197">
        <v>80</v>
      </c>
      <c r="E197">
        <v>41</v>
      </c>
      <c r="F197">
        <v>48</v>
      </c>
      <c r="G197">
        <f>(Tabella3[[#This Row],[3]]+Tabella3[[#This Row],[4]])/2</f>
        <v>44.5</v>
      </c>
      <c r="H197">
        <f>(Tabella3[[#This Row],[ANDROID]]+H196)</f>
        <v>3110.5</v>
      </c>
      <c r="I197">
        <f>(Tabella3[[#This Row],[IOS]]+I196)</f>
        <v>6130.3333333333312</v>
      </c>
      <c r="J197">
        <f>(Tabella3[[#This Row],[N_ANDROID]]/$K$22)*100</f>
        <v>13.60197656113346</v>
      </c>
      <c r="K197">
        <f>(Tabella3[[#This Row],[0-IOS]]+Tabella3[[#This Row],[1-IOS]]+Tabella3[[#This Row],[2-IOS]])/3</f>
        <v>82.333333333333329</v>
      </c>
      <c r="L197">
        <f>(Tabella3[[#This Row],[N_IOS]]/$K$24)*100</f>
        <v>16.587147688838773</v>
      </c>
    </row>
    <row r="198" spans="2:12" x14ac:dyDescent="0.3">
      <c r="B198">
        <v>90</v>
      </c>
      <c r="C198" s="1">
        <v>46</v>
      </c>
      <c r="D198">
        <v>60</v>
      </c>
      <c r="E198">
        <v>33</v>
      </c>
      <c r="F198">
        <v>45</v>
      </c>
      <c r="G198">
        <f>(Tabella3[[#This Row],[3]]+Tabella3[[#This Row],[4]])/2</f>
        <v>39</v>
      </c>
      <c r="H198">
        <f>(Tabella3[[#This Row],[ANDROID]]+H197)</f>
        <v>3149.5</v>
      </c>
      <c r="I198">
        <f>(Tabella3[[#This Row],[IOS]]+I197)</f>
        <v>6195.6666666666642</v>
      </c>
      <c r="J198">
        <f>(Tabella3[[#This Row],[N_ANDROID]]/$K$22)*100</f>
        <v>13.772520552737449</v>
      </c>
      <c r="K198">
        <f>(Tabella3[[#This Row],[0-IOS]]+Tabella3[[#This Row],[1-IOS]]+Tabella3[[#This Row],[2-IOS]])/3</f>
        <v>65.333333333333329</v>
      </c>
      <c r="L198">
        <f>(Tabella3[[#This Row],[N_IOS]]/$K$24)*100</f>
        <v>16.76392333709131</v>
      </c>
    </row>
    <row r="199" spans="2:12" x14ac:dyDescent="0.3">
      <c r="B199">
        <v>104</v>
      </c>
      <c r="C199" s="1">
        <v>65</v>
      </c>
      <c r="D199">
        <v>53</v>
      </c>
      <c r="E199">
        <v>25</v>
      </c>
      <c r="F199">
        <v>46</v>
      </c>
      <c r="G199">
        <f>(Tabella3[[#This Row],[3]]+Tabella3[[#This Row],[4]])/2</f>
        <v>35.5</v>
      </c>
      <c r="H199">
        <f>(Tabella3[[#This Row],[ANDROID]]+H198)</f>
        <v>3185</v>
      </c>
      <c r="I199">
        <f>(Tabella3[[#This Row],[IOS]]+I198)</f>
        <v>6269.6666666666642</v>
      </c>
      <c r="J199">
        <f>(Tabella3[[#This Row],[N_ANDROID]]/$K$22)*100</f>
        <v>13.927759314325694</v>
      </c>
      <c r="K199">
        <f>(Tabella3[[#This Row],[0-IOS]]+Tabella3[[#This Row],[1-IOS]]+Tabella3[[#This Row],[2-IOS]])/3</f>
        <v>74</v>
      </c>
      <c r="L199">
        <f>(Tabella3[[#This Row],[N_IOS]]/$K$24)*100</f>
        <v>16.964148816234488</v>
      </c>
    </row>
    <row r="200" spans="2:12" x14ac:dyDescent="0.3">
      <c r="B200">
        <v>116</v>
      </c>
      <c r="C200" s="1">
        <v>39</v>
      </c>
      <c r="D200">
        <v>28</v>
      </c>
      <c r="E200">
        <v>15</v>
      </c>
      <c r="F200">
        <v>58</v>
      </c>
      <c r="G200">
        <f>(Tabella3[[#This Row],[3]]+Tabella3[[#This Row],[4]])/2</f>
        <v>36.5</v>
      </c>
      <c r="H200">
        <f>(Tabella3[[#This Row],[ANDROID]]+H199)</f>
        <v>3221.5</v>
      </c>
      <c r="I200">
        <f>(Tabella3[[#This Row],[IOS]]+I199)</f>
        <v>6330.6666666666642</v>
      </c>
      <c r="J200">
        <f>(Tabella3[[#This Row],[N_ANDROID]]/$K$22)*100</f>
        <v>14.087370998775581</v>
      </c>
      <c r="K200">
        <f>(Tabella3[[#This Row],[0-IOS]]+Tabella3[[#This Row],[1-IOS]]+Tabella3[[#This Row],[2-IOS]])/3</f>
        <v>61</v>
      </c>
      <c r="L200">
        <f>(Tabella3[[#This Row],[N_IOS]]/$K$24)*100</f>
        <v>17.129199549041708</v>
      </c>
    </row>
    <row r="201" spans="2:12" x14ac:dyDescent="0.3">
      <c r="B201">
        <v>85</v>
      </c>
      <c r="C201" s="1">
        <v>65</v>
      </c>
      <c r="D201">
        <v>35</v>
      </c>
      <c r="E201">
        <v>22</v>
      </c>
      <c r="F201">
        <v>41</v>
      </c>
      <c r="G201">
        <f>(Tabella3[[#This Row],[3]]+Tabella3[[#This Row],[4]])/2</f>
        <v>31.5</v>
      </c>
      <c r="H201">
        <f>(Tabella3[[#This Row],[ANDROID]]+H200)</f>
        <v>3253</v>
      </c>
      <c r="I201">
        <f>(Tabella3[[#This Row],[IOS]]+I200)</f>
        <v>6392.3333333333312</v>
      </c>
      <c r="J201">
        <f>(Tabella3[[#This Row],[N_ANDROID]]/$K$22)*100</f>
        <v>14.225118068917265</v>
      </c>
      <c r="K201">
        <f>(Tabella3[[#This Row],[0-IOS]]+Tabella3[[#This Row],[1-IOS]]+Tabella3[[#This Row],[2-IOS]])/3</f>
        <v>61.666666666666664</v>
      </c>
      <c r="L201">
        <f>(Tabella3[[#This Row],[N_IOS]]/$K$24)*100</f>
        <v>17.296054114994355</v>
      </c>
    </row>
    <row r="202" spans="2:12" x14ac:dyDescent="0.3">
      <c r="B202">
        <v>75</v>
      </c>
      <c r="C202" s="1">
        <v>73</v>
      </c>
      <c r="D202">
        <v>18</v>
      </c>
      <c r="E202">
        <v>23</v>
      </c>
      <c r="F202">
        <v>29</v>
      </c>
      <c r="G202">
        <f>(Tabella3[[#This Row],[3]]+Tabella3[[#This Row],[4]])/2</f>
        <v>26</v>
      </c>
      <c r="H202">
        <f>(Tabella3[[#This Row],[ANDROID]]+H201)</f>
        <v>3279</v>
      </c>
      <c r="I202">
        <f>(Tabella3[[#This Row],[IOS]]+I201)</f>
        <v>6447.6666666666642</v>
      </c>
      <c r="J202">
        <f>(Tabella3[[#This Row],[N_ANDROID]]/$K$22)*100</f>
        <v>14.338814063319925</v>
      </c>
      <c r="K202">
        <f>(Tabella3[[#This Row],[0-IOS]]+Tabella3[[#This Row],[1-IOS]]+Tabella3[[#This Row],[2-IOS]])/3</f>
        <v>55.333333333333336</v>
      </c>
      <c r="L202">
        <f>(Tabella3[[#This Row],[N_IOS]]/$K$24)*100</f>
        <v>17.445772266065383</v>
      </c>
    </row>
    <row r="203" spans="2:12" x14ac:dyDescent="0.3">
      <c r="B203">
        <v>58</v>
      </c>
      <c r="C203" s="1">
        <v>70</v>
      </c>
      <c r="D203">
        <v>35</v>
      </c>
      <c r="E203">
        <v>35</v>
      </c>
      <c r="F203">
        <v>25</v>
      </c>
      <c r="G203">
        <f>(Tabella3[[#This Row],[3]]+Tabella3[[#This Row],[4]])/2</f>
        <v>30</v>
      </c>
      <c r="H203">
        <f>(Tabella3[[#This Row],[ANDROID]]+H202)</f>
        <v>3309</v>
      </c>
      <c r="I203">
        <f>(Tabella3[[#This Row],[IOS]]+I202)</f>
        <v>6501.9999999999973</v>
      </c>
      <c r="J203">
        <f>(Tabella3[[#This Row],[N_ANDROID]]/$K$22)*100</f>
        <v>14.470001749169144</v>
      </c>
      <c r="K203">
        <f>(Tabella3[[#This Row],[0-IOS]]+Tabella3[[#This Row],[1-IOS]]+Tabella3[[#This Row],[2-IOS]])/3</f>
        <v>54.333333333333336</v>
      </c>
      <c r="L203">
        <f>(Tabella3[[#This Row],[N_IOS]]/$K$24)*100</f>
        <v>17.592784667418254</v>
      </c>
    </row>
    <row r="204" spans="2:12" x14ac:dyDescent="0.3">
      <c r="B204">
        <v>37</v>
      </c>
      <c r="C204" s="1">
        <v>63</v>
      </c>
      <c r="D204">
        <v>25</v>
      </c>
      <c r="E204">
        <v>38</v>
      </c>
      <c r="F204">
        <v>25</v>
      </c>
      <c r="G204">
        <f>(Tabella3[[#This Row],[3]]+Tabella3[[#This Row],[4]])/2</f>
        <v>31.5</v>
      </c>
      <c r="H204">
        <f>(Tabella3[[#This Row],[ANDROID]]+H203)</f>
        <v>3340.5</v>
      </c>
      <c r="I204">
        <f>(Tabella3[[#This Row],[IOS]]+I203)</f>
        <v>6543.6666666666642</v>
      </c>
      <c r="J204">
        <f>(Tabella3[[#This Row],[N_ANDROID]]/$K$22)*100</f>
        <v>14.607748819310828</v>
      </c>
      <c r="K204">
        <f>(Tabella3[[#This Row],[0-IOS]]+Tabella3[[#This Row],[1-IOS]]+Tabella3[[#This Row],[2-IOS]])/3</f>
        <v>41.666666666666664</v>
      </c>
      <c r="L204">
        <f>(Tabella3[[#This Row],[N_IOS]]/$K$24)*100</f>
        <v>17.705524239007882</v>
      </c>
    </row>
    <row r="205" spans="2:12" x14ac:dyDescent="0.3">
      <c r="B205">
        <v>30</v>
      </c>
      <c r="C205" s="1">
        <v>62</v>
      </c>
      <c r="D205">
        <v>28</v>
      </c>
      <c r="E205">
        <v>31</v>
      </c>
      <c r="F205">
        <v>31</v>
      </c>
      <c r="G205">
        <f>(Tabella3[[#This Row],[3]]+Tabella3[[#This Row],[4]])/2</f>
        <v>31</v>
      </c>
      <c r="H205">
        <f>(Tabella3[[#This Row],[ANDROID]]+H204)</f>
        <v>3371.5</v>
      </c>
      <c r="I205">
        <f>(Tabella3[[#This Row],[IOS]]+I204)</f>
        <v>6583.6666666666642</v>
      </c>
      <c r="J205">
        <f>(Tabella3[[#This Row],[N_ANDROID]]/$K$22)*100</f>
        <v>14.743309428021689</v>
      </c>
      <c r="K205">
        <f>(Tabella3[[#This Row],[0-IOS]]+Tabella3[[#This Row],[1-IOS]]+Tabella3[[#This Row],[2-IOS]])/3</f>
        <v>40</v>
      </c>
      <c r="L205">
        <f>(Tabella3[[#This Row],[N_IOS]]/$K$24)*100</f>
        <v>17.813754227733927</v>
      </c>
    </row>
    <row r="206" spans="2:12" x14ac:dyDescent="0.3">
      <c r="B206">
        <v>36</v>
      </c>
      <c r="C206" s="1">
        <v>48</v>
      </c>
      <c r="D206">
        <v>27</v>
      </c>
      <c r="E206">
        <v>19</v>
      </c>
      <c r="F206">
        <v>24</v>
      </c>
      <c r="G206">
        <f>(Tabella3[[#This Row],[3]]+Tabella3[[#This Row],[4]])/2</f>
        <v>21.5</v>
      </c>
      <c r="H206">
        <f>(Tabella3[[#This Row],[ANDROID]]+H205)</f>
        <v>3393</v>
      </c>
      <c r="I206">
        <f>(Tabella3[[#This Row],[IOS]]+I205)</f>
        <v>6620.6666666666642</v>
      </c>
      <c r="J206">
        <f>(Tabella3[[#This Row],[N_ANDROID]]/$K$22)*100</f>
        <v>14.837327269546966</v>
      </c>
      <c r="K206">
        <f>(Tabella3[[#This Row],[0-IOS]]+Tabella3[[#This Row],[1-IOS]]+Tabella3[[#This Row],[2-IOS]])/3</f>
        <v>37</v>
      </c>
      <c r="L206">
        <f>(Tabella3[[#This Row],[N_IOS]]/$K$24)*100</f>
        <v>17.913866967305516</v>
      </c>
    </row>
    <row r="207" spans="2:12" x14ac:dyDescent="0.3">
      <c r="B207">
        <v>34</v>
      </c>
      <c r="C207" s="1">
        <v>54</v>
      </c>
      <c r="D207">
        <v>26</v>
      </c>
      <c r="E207">
        <v>24</v>
      </c>
      <c r="F207">
        <v>20</v>
      </c>
      <c r="G207">
        <f>(Tabella3[[#This Row],[3]]+Tabella3[[#This Row],[4]])/2</f>
        <v>22</v>
      </c>
      <c r="H207">
        <f>(Tabella3[[#This Row],[ANDROID]]+H206)</f>
        <v>3415</v>
      </c>
      <c r="I207">
        <f>(Tabella3[[#This Row],[IOS]]+I206)</f>
        <v>6658.6666666666642</v>
      </c>
      <c r="J207">
        <f>(Tabella3[[#This Row],[N_ANDROID]]/$K$22)*100</f>
        <v>14.933531572503062</v>
      </c>
      <c r="K207">
        <f>(Tabella3[[#This Row],[0-IOS]]+Tabella3[[#This Row],[1-IOS]]+Tabella3[[#This Row],[2-IOS]])/3</f>
        <v>38</v>
      </c>
      <c r="L207">
        <f>(Tabella3[[#This Row],[N_IOS]]/$K$24)*100</f>
        <v>18.016685456595258</v>
      </c>
    </row>
    <row r="208" spans="2:12" x14ac:dyDescent="0.3">
      <c r="B208">
        <v>19</v>
      </c>
      <c r="C208" s="1">
        <v>68</v>
      </c>
      <c r="D208">
        <v>23</v>
      </c>
      <c r="E208">
        <v>14</v>
      </c>
      <c r="F208">
        <v>19</v>
      </c>
      <c r="G208">
        <f>(Tabella3[[#This Row],[3]]+Tabella3[[#This Row],[4]])/2</f>
        <v>16.5</v>
      </c>
      <c r="H208">
        <f>(Tabella3[[#This Row],[ANDROID]]+H207)</f>
        <v>3431.5</v>
      </c>
      <c r="I208">
        <f>(Tabella3[[#This Row],[IOS]]+I207)</f>
        <v>6695.3333333333312</v>
      </c>
      <c r="J208">
        <f>(Tabella3[[#This Row],[N_ANDROID]]/$K$22)*100</f>
        <v>15.005684799720134</v>
      </c>
      <c r="K208">
        <f>(Tabella3[[#This Row],[0-IOS]]+Tabella3[[#This Row],[1-IOS]]+Tabella3[[#This Row],[2-IOS]])/3</f>
        <v>36.666666666666664</v>
      </c>
      <c r="L208">
        <f>(Tabella3[[#This Row],[N_IOS]]/$K$24)*100</f>
        <v>18.115896279594132</v>
      </c>
    </row>
    <row r="209" spans="2:12" x14ac:dyDescent="0.3">
      <c r="B209">
        <v>27</v>
      </c>
      <c r="C209" s="1">
        <v>47</v>
      </c>
      <c r="D209">
        <v>18</v>
      </c>
      <c r="E209">
        <v>15</v>
      </c>
      <c r="F209">
        <v>6</v>
      </c>
      <c r="G209">
        <f>(Tabella3[[#This Row],[3]]+Tabella3[[#This Row],[4]])/2</f>
        <v>10.5</v>
      </c>
      <c r="H209">
        <f>(Tabella3[[#This Row],[ANDROID]]+H208)</f>
        <v>3442</v>
      </c>
      <c r="I209">
        <f>(Tabella3[[#This Row],[IOS]]+I208)</f>
        <v>6725.9999999999982</v>
      </c>
      <c r="J209">
        <f>(Tabella3[[#This Row],[N_ANDROID]]/$K$22)*100</f>
        <v>15.051600489767361</v>
      </c>
      <c r="K209">
        <f>(Tabella3[[#This Row],[0-IOS]]+Tabella3[[#This Row],[1-IOS]]+Tabella3[[#This Row],[2-IOS]])/3</f>
        <v>30.666666666666668</v>
      </c>
      <c r="L209">
        <f>(Tabella3[[#This Row],[N_IOS]]/$K$24)*100</f>
        <v>18.198872604284098</v>
      </c>
    </row>
    <row r="210" spans="2:12" x14ac:dyDescent="0.3">
      <c r="B210">
        <v>23</v>
      </c>
      <c r="C210" s="1">
        <v>42</v>
      </c>
      <c r="D210">
        <v>13</v>
      </c>
      <c r="E210">
        <v>20</v>
      </c>
      <c r="F210">
        <v>9</v>
      </c>
      <c r="G210">
        <f>(Tabella3[[#This Row],[3]]+Tabella3[[#This Row],[4]])/2</f>
        <v>14.5</v>
      </c>
      <c r="H210">
        <f>(Tabella3[[#This Row],[ANDROID]]+H209)</f>
        <v>3456.5</v>
      </c>
      <c r="I210">
        <f>(Tabella3[[#This Row],[IOS]]+I209)</f>
        <v>6751.9999999999982</v>
      </c>
      <c r="J210">
        <f>(Tabella3[[#This Row],[N_ANDROID]]/$K$22)*100</f>
        <v>15.115007871261152</v>
      </c>
      <c r="K210">
        <f>(Tabella3[[#This Row],[0-IOS]]+Tabella3[[#This Row],[1-IOS]]+Tabella3[[#This Row],[2-IOS]])/3</f>
        <v>26</v>
      </c>
      <c r="L210">
        <f>(Tabella3[[#This Row],[N_IOS]]/$K$24)*100</f>
        <v>18.269222096956025</v>
      </c>
    </row>
    <row r="211" spans="2:12" x14ac:dyDescent="0.3">
      <c r="B211">
        <v>24</v>
      </c>
      <c r="C211" s="1">
        <v>45</v>
      </c>
      <c r="D211">
        <v>17</v>
      </c>
      <c r="E211">
        <v>22</v>
      </c>
      <c r="F211">
        <v>10</v>
      </c>
      <c r="G211">
        <f>(Tabella3[[#This Row],[3]]+Tabella3[[#This Row],[4]])/2</f>
        <v>16</v>
      </c>
      <c r="H211">
        <f>(Tabella3[[#This Row],[ANDROID]]+H210)</f>
        <v>3472.5</v>
      </c>
      <c r="I211">
        <f>(Tabella3[[#This Row],[IOS]]+I210)</f>
        <v>6780.6666666666652</v>
      </c>
      <c r="J211">
        <f>(Tabella3[[#This Row],[N_ANDROID]]/$K$22)*100</f>
        <v>15.184974637047402</v>
      </c>
      <c r="K211">
        <f>(Tabella3[[#This Row],[0-IOS]]+Tabella3[[#This Row],[1-IOS]]+Tabella3[[#This Row],[2-IOS]])/3</f>
        <v>28.666666666666668</v>
      </c>
      <c r="L211">
        <f>(Tabella3[[#This Row],[N_IOS]]/$K$24)*100</f>
        <v>18.346786922209692</v>
      </c>
    </row>
    <row r="212" spans="2:12" x14ac:dyDescent="0.3">
      <c r="B212">
        <v>25</v>
      </c>
      <c r="C212" s="1">
        <v>23</v>
      </c>
      <c r="D212">
        <v>6</v>
      </c>
      <c r="E212">
        <v>17</v>
      </c>
      <c r="F212">
        <v>5</v>
      </c>
      <c r="G212">
        <f>(Tabella3[[#This Row],[3]]+Tabella3[[#This Row],[4]])/2</f>
        <v>11</v>
      </c>
      <c r="H212">
        <f>(Tabella3[[#This Row],[ANDROID]]+H211)</f>
        <v>3483.5</v>
      </c>
      <c r="I212">
        <f>(Tabella3[[#This Row],[IOS]]+I211)</f>
        <v>6798.6666666666652</v>
      </c>
      <c r="J212">
        <f>(Tabella3[[#This Row],[N_ANDROID]]/$K$22)*100</f>
        <v>15.233076788525452</v>
      </c>
      <c r="K212">
        <f>(Tabella3[[#This Row],[0-IOS]]+Tabella3[[#This Row],[1-IOS]]+Tabella3[[#This Row],[2-IOS]])/3</f>
        <v>18</v>
      </c>
      <c r="L212">
        <f>(Tabella3[[#This Row],[N_IOS]]/$K$24)*100</f>
        <v>18.395490417136408</v>
      </c>
    </row>
    <row r="213" spans="2:12" x14ac:dyDescent="0.3">
      <c r="B213">
        <v>22</v>
      </c>
      <c r="C213" s="1">
        <v>30</v>
      </c>
      <c r="D213">
        <v>6</v>
      </c>
      <c r="E213">
        <v>16</v>
      </c>
      <c r="F213">
        <v>8</v>
      </c>
      <c r="G213">
        <f>(Tabella3[[#This Row],[3]]+Tabella3[[#This Row],[4]])/2</f>
        <v>12</v>
      </c>
      <c r="H213">
        <f>(Tabella3[[#This Row],[ANDROID]]+H212)</f>
        <v>3495.5</v>
      </c>
      <c r="I213">
        <f>(Tabella3[[#This Row],[IOS]]+I212)</f>
        <v>6817.9999999999982</v>
      </c>
      <c r="J213">
        <f>(Tabella3[[#This Row],[N_ANDROID]]/$K$22)*100</f>
        <v>15.285551862865137</v>
      </c>
      <c r="K213">
        <f>(Tabella3[[#This Row],[0-IOS]]+Tabella3[[#This Row],[1-IOS]]+Tabella3[[#This Row],[2-IOS]])/3</f>
        <v>19.333333333333332</v>
      </c>
      <c r="L213">
        <f>(Tabella3[[#This Row],[N_IOS]]/$K$24)*100</f>
        <v>18.447801578353996</v>
      </c>
    </row>
    <row r="214" spans="2:12" x14ac:dyDescent="0.3">
      <c r="B214">
        <v>19</v>
      </c>
      <c r="C214" s="1">
        <v>22</v>
      </c>
      <c r="D214">
        <v>4</v>
      </c>
      <c r="E214">
        <v>13</v>
      </c>
      <c r="F214">
        <v>6</v>
      </c>
      <c r="G214">
        <f>(Tabella3[[#This Row],[3]]+Tabella3[[#This Row],[4]])/2</f>
        <v>9.5</v>
      </c>
      <c r="H214">
        <f>(Tabella3[[#This Row],[ANDROID]]+H213)</f>
        <v>3505</v>
      </c>
      <c r="I214">
        <f>(Tabella3[[#This Row],[IOS]]+I213)</f>
        <v>6832.9999999999982</v>
      </c>
      <c r="J214">
        <f>(Tabella3[[#This Row],[N_ANDROID]]/$K$22)*100</f>
        <v>15.327094630050725</v>
      </c>
      <c r="K214">
        <f>(Tabella3[[#This Row],[0-IOS]]+Tabella3[[#This Row],[1-IOS]]+Tabella3[[#This Row],[2-IOS]])/3</f>
        <v>15</v>
      </c>
      <c r="L214">
        <f>(Tabella3[[#This Row],[N_IOS]]/$K$24)*100</f>
        <v>18.488387824126264</v>
      </c>
    </row>
    <row r="215" spans="2:12" x14ac:dyDescent="0.3">
      <c r="B215">
        <v>25</v>
      </c>
      <c r="C215" s="1">
        <v>20</v>
      </c>
      <c r="D215">
        <v>9</v>
      </c>
      <c r="E215">
        <v>15</v>
      </c>
      <c r="F215">
        <v>6</v>
      </c>
      <c r="G215">
        <f>(Tabella3[[#This Row],[3]]+Tabella3[[#This Row],[4]])/2</f>
        <v>10.5</v>
      </c>
      <c r="H215">
        <f>(Tabella3[[#This Row],[ANDROID]]+H214)</f>
        <v>3515.5</v>
      </c>
      <c r="I215">
        <f>(Tabella3[[#This Row],[IOS]]+I214)</f>
        <v>6850.9999999999982</v>
      </c>
      <c r="J215">
        <f>(Tabella3[[#This Row],[N_ANDROID]]/$K$22)*100</f>
        <v>15.373010320097954</v>
      </c>
      <c r="K215">
        <f>(Tabella3[[#This Row],[0-IOS]]+Tabella3[[#This Row],[1-IOS]]+Tabella3[[#This Row],[2-IOS]])/3</f>
        <v>18</v>
      </c>
      <c r="L215">
        <f>(Tabella3[[#This Row],[N_IOS]]/$K$24)*100</f>
        <v>18.53709131905298</v>
      </c>
    </row>
    <row r="216" spans="2:12" x14ac:dyDescent="0.3">
      <c r="B216">
        <v>16</v>
      </c>
      <c r="C216" s="1">
        <v>19</v>
      </c>
      <c r="D216">
        <v>14</v>
      </c>
      <c r="E216">
        <v>11</v>
      </c>
      <c r="F216">
        <v>4</v>
      </c>
      <c r="G216">
        <f>(Tabella3[[#This Row],[3]]+Tabella3[[#This Row],[4]])/2</f>
        <v>7.5</v>
      </c>
      <c r="H216">
        <f>(Tabella3[[#This Row],[ANDROID]]+H215)</f>
        <v>3523</v>
      </c>
      <c r="I216">
        <f>(Tabella3[[#This Row],[IOS]]+I215)</f>
        <v>6867.3333333333312</v>
      </c>
      <c r="J216">
        <f>(Tabella3[[#This Row],[N_ANDROID]]/$K$22)*100</f>
        <v>15.405807241560259</v>
      </c>
      <c r="K216">
        <f>(Tabella3[[#This Row],[0-IOS]]+Tabella3[[#This Row],[1-IOS]]+Tabella3[[#This Row],[2-IOS]])/3</f>
        <v>16.333333333333332</v>
      </c>
      <c r="L216">
        <f>(Tabella3[[#This Row],[N_IOS]]/$K$24)*100</f>
        <v>18.581285231116116</v>
      </c>
    </row>
    <row r="217" spans="2:12" x14ac:dyDescent="0.3">
      <c r="B217">
        <v>19</v>
      </c>
      <c r="C217" s="1">
        <v>15</v>
      </c>
      <c r="D217">
        <v>7</v>
      </c>
      <c r="E217">
        <v>9</v>
      </c>
      <c r="F217">
        <v>8</v>
      </c>
      <c r="G217">
        <f>(Tabella3[[#This Row],[3]]+Tabella3[[#This Row],[4]])/2</f>
        <v>8.5</v>
      </c>
      <c r="H217">
        <f>(Tabella3[[#This Row],[ANDROID]]+H216)</f>
        <v>3531.5</v>
      </c>
      <c r="I217">
        <f>(Tabella3[[#This Row],[IOS]]+I216)</f>
        <v>6880.9999999999982</v>
      </c>
      <c r="J217">
        <f>(Tabella3[[#This Row],[N_ANDROID]]/$K$22)*100</f>
        <v>15.442977085884205</v>
      </c>
      <c r="K217">
        <f>(Tabella3[[#This Row],[0-IOS]]+Tabella3[[#This Row],[1-IOS]]+Tabella3[[#This Row],[2-IOS]])/3</f>
        <v>13.666666666666666</v>
      </c>
      <c r="L217">
        <f>(Tabella3[[#This Row],[N_IOS]]/$K$24)*100</f>
        <v>18.618263810597512</v>
      </c>
    </row>
    <row r="218" spans="2:12" x14ac:dyDescent="0.3">
      <c r="B218">
        <v>17</v>
      </c>
      <c r="C218" s="1">
        <v>35</v>
      </c>
      <c r="D218">
        <v>10</v>
      </c>
      <c r="E218">
        <v>8</v>
      </c>
      <c r="F218">
        <v>9</v>
      </c>
      <c r="G218">
        <f>(Tabella3[[#This Row],[3]]+Tabella3[[#This Row],[4]])/2</f>
        <v>8.5</v>
      </c>
      <c r="H218">
        <f>(Tabella3[[#This Row],[ANDROID]]+H217)</f>
        <v>3540</v>
      </c>
      <c r="I218">
        <f>(Tabella3[[#This Row],[IOS]]+I217)</f>
        <v>6901.6666666666652</v>
      </c>
      <c r="J218">
        <f>(Tabella3[[#This Row],[N_ANDROID]]/$K$22)*100</f>
        <v>15.480146930208152</v>
      </c>
      <c r="K218">
        <f>(Tabella3[[#This Row],[0-IOS]]+Tabella3[[#This Row],[1-IOS]]+Tabella3[[#This Row],[2-IOS]])/3</f>
        <v>20.666666666666668</v>
      </c>
      <c r="L218">
        <f>(Tabella3[[#This Row],[N_IOS]]/$K$24)*100</f>
        <v>18.674182638105972</v>
      </c>
    </row>
    <row r="219" spans="2:12" x14ac:dyDescent="0.3">
      <c r="B219">
        <v>16</v>
      </c>
      <c r="C219" s="1">
        <v>71</v>
      </c>
      <c r="D219">
        <v>15</v>
      </c>
      <c r="E219">
        <v>5</v>
      </c>
      <c r="F219">
        <v>7</v>
      </c>
      <c r="G219">
        <f>(Tabella3[[#This Row],[3]]+Tabella3[[#This Row],[4]])/2</f>
        <v>6</v>
      </c>
      <c r="H219">
        <f>(Tabella3[[#This Row],[ANDROID]]+H218)</f>
        <v>3546</v>
      </c>
      <c r="I219">
        <f>(Tabella3[[#This Row],[IOS]]+I218)</f>
        <v>6935.6666666666652</v>
      </c>
      <c r="J219">
        <f>(Tabella3[[#This Row],[N_ANDROID]]/$K$22)*100</f>
        <v>15.506384467377995</v>
      </c>
      <c r="K219">
        <f>(Tabella3[[#This Row],[0-IOS]]+Tabella3[[#This Row],[1-IOS]]+Tabella3[[#This Row],[2-IOS]])/3</f>
        <v>34</v>
      </c>
      <c r="L219">
        <f>(Tabella3[[#This Row],[N_IOS]]/$K$24)*100</f>
        <v>18.766178128523105</v>
      </c>
    </row>
    <row r="220" spans="2:12" x14ac:dyDescent="0.3">
      <c r="B220">
        <v>23</v>
      </c>
      <c r="C220" s="1">
        <v>49</v>
      </c>
      <c r="D220">
        <v>13</v>
      </c>
      <c r="E220">
        <v>3</v>
      </c>
      <c r="F220">
        <v>5</v>
      </c>
      <c r="G220">
        <f>(Tabella3[[#This Row],[3]]+Tabella3[[#This Row],[4]])/2</f>
        <v>4</v>
      </c>
      <c r="H220">
        <f>(Tabella3[[#This Row],[ANDROID]]+H219)</f>
        <v>3550</v>
      </c>
      <c r="I220">
        <f>(Tabella3[[#This Row],[IOS]]+I219)</f>
        <v>6963.9999999999982</v>
      </c>
      <c r="J220">
        <f>(Tabella3[[#This Row],[N_ANDROID]]/$K$22)*100</f>
        <v>15.52387615882456</v>
      </c>
      <c r="K220">
        <f>(Tabella3[[#This Row],[0-IOS]]+Tabella3[[#This Row],[1-IOS]]+Tabella3[[#This Row],[2-IOS]])/3</f>
        <v>28.333333333333332</v>
      </c>
      <c r="L220">
        <f>(Tabella3[[#This Row],[N_IOS]]/$K$24)*100</f>
        <v>18.842841037204053</v>
      </c>
    </row>
    <row r="221" spans="2:12" x14ac:dyDescent="0.3">
      <c r="B221">
        <v>12</v>
      </c>
      <c r="C221" s="1">
        <v>27</v>
      </c>
      <c r="D221">
        <v>28</v>
      </c>
      <c r="E221">
        <v>6</v>
      </c>
      <c r="F221">
        <v>6</v>
      </c>
      <c r="G221">
        <f>(Tabella3[[#This Row],[3]]+Tabella3[[#This Row],[4]])/2</f>
        <v>6</v>
      </c>
      <c r="H221">
        <f>(Tabella3[[#This Row],[ANDROID]]+H220)</f>
        <v>3556</v>
      </c>
      <c r="I221">
        <f>(Tabella3[[#This Row],[IOS]]+I220)</f>
        <v>6986.3333333333312</v>
      </c>
      <c r="J221">
        <f>(Tabella3[[#This Row],[N_ANDROID]]/$K$22)*100</f>
        <v>15.550113695994403</v>
      </c>
      <c r="K221">
        <f>(Tabella3[[#This Row],[0-IOS]]+Tabella3[[#This Row],[1-IOS]]+Tabella3[[#This Row],[2-IOS]])/3</f>
        <v>22.333333333333332</v>
      </c>
      <c r="L221">
        <f>(Tabella3[[#This Row],[N_IOS]]/$K$24)*100</f>
        <v>18.903269447576093</v>
      </c>
    </row>
    <row r="222" spans="2:12" x14ac:dyDescent="0.3">
      <c r="B222">
        <v>12</v>
      </c>
      <c r="C222" s="1">
        <v>32</v>
      </c>
      <c r="D222">
        <v>30</v>
      </c>
      <c r="E222">
        <v>1</v>
      </c>
      <c r="F222">
        <v>2</v>
      </c>
      <c r="G222">
        <f>(Tabella3[[#This Row],[3]]+Tabella3[[#This Row],[4]])/2</f>
        <v>1.5</v>
      </c>
      <c r="H222">
        <f>(Tabella3[[#This Row],[ANDROID]]+H221)</f>
        <v>3557.5</v>
      </c>
      <c r="I222">
        <f>(Tabella3[[#This Row],[IOS]]+I221)</f>
        <v>7010.9999999999982</v>
      </c>
      <c r="J222">
        <f>(Tabella3[[#This Row],[N_ANDROID]]/$K$22)*100</f>
        <v>15.556673080286865</v>
      </c>
      <c r="K222">
        <f>(Tabella3[[#This Row],[0-IOS]]+Tabella3[[#This Row],[1-IOS]]+Tabella3[[#This Row],[2-IOS]])/3</f>
        <v>24.666666666666668</v>
      </c>
      <c r="L222">
        <f>(Tabella3[[#This Row],[N_IOS]]/$K$24)*100</f>
        <v>18.970011273957152</v>
      </c>
    </row>
    <row r="223" spans="2:12" x14ac:dyDescent="0.3">
      <c r="B223">
        <v>11</v>
      </c>
      <c r="C223" s="1">
        <v>32</v>
      </c>
      <c r="D223">
        <v>41</v>
      </c>
      <c r="E223">
        <v>5</v>
      </c>
      <c r="F223">
        <v>6</v>
      </c>
      <c r="G223">
        <f>(Tabella3[[#This Row],[3]]+Tabella3[[#This Row],[4]])/2</f>
        <v>5.5</v>
      </c>
      <c r="H223">
        <f>(Tabella3[[#This Row],[ANDROID]]+H222)</f>
        <v>3563</v>
      </c>
      <c r="I223">
        <f>(Tabella3[[#This Row],[IOS]]+I222)</f>
        <v>7038.9999999999982</v>
      </c>
      <c r="J223">
        <f>(Tabella3[[#This Row],[N_ANDROID]]/$K$22)*100</f>
        <v>15.580724156025887</v>
      </c>
      <c r="K223">
        <f>(Tabella3[[#This Row],[0-IOS]]+Tabella3[[#This Row],[1-IOS]]+Tabella3[[#This Row],[2-IOS]])/3</f>
        <v>28</v>
      </c>
      <c r="L223">
        <f>(Tabella3[[#This Row],[N_IOS]]/$K$24)*100</f>
        <v>19.045772266065384</v>
      </c>
    </row>
    <row r="224" spans="2:12" x14ac:dyDescent="0.3">
      <c r="B224">
        <v>11</v>
      </c>
      <c r="C224" s="1">
        <v>28</v>
      </c>
      <c r="D224">
        <v>36</v>
      </c>
      <c r="E224">
        <v>2</v>
      </c>
      <c r="F224">
        <v>1</v>
      </c>
      <c r="G224">
        <f>(Tabella3[[#This Row],[3]]+Tabella3[[#This Row],[4]])/2</f>
        <v>1.5</v>
      </c>
      <c r="H224">
        <f>(Tabella3[[#This Row],[ANDROID]]+H223)</f>
        <v>3564.5</v>
      </c>
      <c r="I224">
        <f>(Tabella3[[#This Row],[IOS]]+I223)</f>
        <v>7063.9999999999982</v>
      </c>
      <c r="J224">
        <f>(Tabella3[[#This Row],[N_ANDROID]]/$K$22)*100</f>
        <v>15.587283540318348</v>
      </c>
      <c r="K224">
        <f>(Tabella3[[#This Row],[0-IOS]]+Tabella3[[#This Row],[1-IOS]]+Tabella3[[#This Row],[2-IOS]])/3</f>
        <v>25</v>
      </c>
      <c r="L224">
        <f>(Tabella3[[#This Row],[N_IOS]]/$K$24)*100</f>
        <v>19.113416009019161</v>
      </c>
    </row>
    <row r="225" spans="1:19" x14ac:dyDescent="0.3">
      <c r="B225">
        <v>15</v>
      </c>
      <c r="C225" s="1">
        <v>17</v>
      </c>
      <c r="D225">
        <v>19</v>
      </c>
      <c r="E225">
        <v>3</v>
      </c>
      <c r="F225">
        <v>2</v>
      </c>
      <c r="G225">
        <f>(Tabella3[[#This Row],[3]]+Tabella3[[#This Row],[4]])/2</f>
        <v>2.5</v>
      </c>
      <c r="H225">
        <f>(Tabella3[[#This Row],[ANDROID]]+H224)</f>
        <v>3567</v>
      </c>
      <c r="I225">
        <f>(Tabella3[[#This Row],[IOS]]+I224)</f>
        <v>7080.9999999999982</v>
      </c>
      <c r="J225">
        <f>(Tabella3[[#This Row],[N_ANDROID]]/$K$22)*100</f>
        <v>15.598215847472453</v>
      </c>
      <c r="K225">
        <f>(Tabella3[[#This Row],[0-IOS]]+Tabella3[[#This Row],[1-IOS]]+Tabella3[[#This Row],[2-IOS]])/3</f>
        <v>17</v>
      </c>
      <c r="L225">
        <f>(Tabella3[[#This Row],[N_IOS]]/$K$24)*100</f>
        <v>19.159413754227728</v>
      </c>
    </row>
    <row r="226" spans="1:19" x14ac:dyDescent="0.3">
      <c r="B226">
        <v>9</v>
      </c>
      <c r="C226" s="1">
        <v>14</v>
      </c>
      <c r="D226">
        <v>32</v>
      </c>
      <c r="E226">
        <v>4</v>
      </c>
      <c r="F226">
        <v>4</v>
      </c>
      <c r="G226">
        <f>(Tabella3[[#This Row],[3]]+Tabella3[[#This Row],[4]])/2</f>
        <v>4</v>
      </c>
      <c r="H226">
        <f>(Tabella3[[#This Row],[ANDROID]]+H225)</f>
        <v>3571</v>
      </c>
      <c r="I226">
        <f>(Tabella3[[#This Row],[IOS]]+I225)</f>
        <v>7099.3333333333312</v>
      </c>
      <c r="J226">
        <f>(Tabella3[[#This Row],[N_ANDROID]]/$K$22)*100</f>
        <v>15.615707538919013</v>
      </c>
      <c r="K226">
        <f>(Tabella3[[#This Row],[0-IOS]]+Tabella3[[#This Row],[1-IOS]]+Tabella3[[#This Row],[2-IOS]])/3</f>
        <v>18.333333333333332</v>
      </c>
      <c r="L226">
        <f>(Tabella3[[#This Row],[N_IOS]]/$K$24)*100</f>
        <v>19.209019165727163</v>
      </c>
    </row>
    <row r="227" spans="1:19" x14ac:dyDescent="0.3">
      <c r="B227">
        <v>16</v>
      </c>
      <c r="C227" s="1">
        <v>16</v>
      </c>
      <c r="D227">
        <v>23</v>
      </c>
      <c r="E227">
        <v>2</v>
      </c>
      <c r="F227">
        <v>3</v>
      </c>
      <c r="G227">
        <f>(Tabella3[[#This Row],[3]]+Tabella3[[#This Row],[4]])/2</f>
        <v>2.5</v>
      </c>
      <c r="H227">
        <f>(Tabella3[[#This Row],[ANDROID]]+H226)</f>
        <v>3573.5</v>
      </c>
      <c r="I227">
        <f>(Tabella3[[#This Row],[IOS]]+I226)</f>
        <v>7117.6666666666642</v>
      </c>
      <c r="J227">
        <f>(Tabella3[[#This Row],[N_ANDROID]]/$K$22)*100</f>
        <v>15.626639846073115</v>
      </c>
      <c r="K227">
        <f>(Tabella3[[#This Row],[0-IOS]]+Tabella3[[#This Row],[1-IOS]]+Tabella3[[#This Row],[2-IOS]])/3</f>
        <v>18.333333333333332</v>
      </c>
      <c r="L227">
        <f>(Tabella3[[#This Row],[N_IOS]]/$K$24)*100</f>
        <v>19.258624577226598</v>
      </c>
    </row>
    <row r="228" spans="1:19" x14ac:dyDescent="0.3">
      <c r="B228">
        <v>18</v>
      </c>
      <c r="C228" s="1">
        <v>17</v>
      </c>
      <c r="D228">
        <v>26</v>
      </c>
      <c r="E228">
        <v>4</v>
      </c>
      <c r="F228">
        <v>8</v>
      </c>
      <c r="G228">
        <f>(Tabella3[[#This Row],[3]]+Tabella3[[#This Row],[4]])/2</f>
        <v>6</v>
      </c>
      <c r="H228">
        <f>(Tabella3[[#This Row],[ANDROID]]+H227)</f>
        <v>3579.5</v>
      </c>
      <c r="I228">
        <f>(Tabella3[[#This Row],[IOS]]+I227)</f>
        <v>7137.9999999999973</v>
      </c>
      <c r="J228">
        <f>(Tabella3[[#This Row],[N_ANDROID]]/$K$22)*100</f>
        <v>15.652877383242961</v>
      </c>
      <c r="K228">
        <f>(Tabella3[[#This Row],[0-IOS]]+Tabella3[[#This Row],[1-IOS]]+Tabella3[[#This Row],[2-IOS]])/3</f>
        <v>20.333333333333332</v>
      </c>
      <c r="L228">
        <f>(Tabella3[[#This Row],[N_IOS]]/$K$24)*100</f>
        <v>19.313641488162336</v>
      </c>
    </row>
    <row r="231" spans="1:19" x14ac:dyDescent="0.3">
      <c r="A231" t="s">
        <v>11</v>
      </c>
    </row>
    <row r="232" spans="1:19" x14ac:dyDescent="0.3">
      <c r="A232" t="s">
        <v>15</v>
      </c>
      <c r="N232" t="s">
        <v>20</v>
      </c>
    </row>
    <row r="233" spans="1:19" x14ac:dyDescent="0.3">
      <c r="B233" t="s">
        <v>13</v>
      </c>
      <c r="C233" t="s">
        <v>26</v>
      </c>
      <c r="D233" t="s">
        <v>23</v>
      </c>
      <c r="E233" t="s">
        <v>22</v>
      </c>
      <c r="F233" t="s">
        <v>24</v>
      </c>
      <c r="G233" t="s">
        <v>14</v>
      </c>
      <c r="H233" t="s">
        <v>32</v>
      </c>
      <c r="I233" t="s">
        <v>33</v>
      </c>
      <c r="J233" t="s">
        <v>34</v>
      </c>
      <c r="K233" t="s">
        <v>35</v>
      </c>
      <c r="O233" t="s">
        <v>16</v>
      </c>
      <c r="P233" t="s">
        <v>26</v>
      </c>
      <c r="Q233" t="s">
        <v>23</v>
      </c>
      <c r="R233" t="s">
        <v>22</v>
      </c>
      <c r="S233" t="s">
        <v>24</v>
      </c>
    </row>
    <row r="234" spans="1:19" x14ac:dyDescent="0.3">
      <c r="B234">
        <v>28</v>
      </c>
      <c r="C234">
        <v>50</v>
      </c>
      <c r="D234">
        <v>42</v>
      </c>
      <c r="E234">
        <v>46</v>
      </c>
      <c r="F234">
        <v>40</v>
      </c>
      <c r="G234">
        <f>(Tabella5[[#This Row],[1-IOS]]+Tabella5[[#This Row],[2-IOS]]+Tabella5[[#This Row],[3-IOS]]+Tabella5[[#This Row],[4-IOS]])/4</f>
        <v>44.5</v>
      </c>
      <c r="H234">
        <v>28</v>
      </c>
      <c r="I234">
        <f>(Tabella5[[#This Row],[1-IOS]]+Tabella5[[#This Row],[2-IOS]]+Tabella5[[#This Row],[3-IOS]]+Tabella5[[#This Row],[4-IOS]])/4</f>
        <v>44.5</v>
      </c>
      <c r="J234">
        <f>(Tabella5[[#This Row],[N_ANDROID]]/$L$6)*100</f>
        <v>0.12189282138348352</v>
      </c>
      <c r="K234">
        <f>(Tabella5[[#This Row],[N_IOS]]/$N$22)*100</f>
        <v>0.12038903242387761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 x14ac:dyDescent="0.3">
      <c r="B235">
        <v>130</v>
      </c>
      <c r="C235">
        <v>218</v>
      </c>
      <c r="D235">
        <v>300</v>
      </c>
      <c r="E235">
        <v>345</v>
      </c>
      <c r="F235">
        <v>239</v>
      </c>
      <c r="G235">
        <f>(Tabella5[[#This Row],[1-IOS]]+Tabella5[[#This Row],[2-IOS]]+Tabella5[[#This Row],[3-IOS]]+Tabella5[[#This Row],[4-IOS]])/4</f>
        <v>275.5</v>
      </c>
      <c r="H235">
        <f>(Tabella5[[#This Row],[ANDROID]]+H234)</f>
        <v>158</v>
      </c>
      <c r="I235">
        <f>(Tabella5[[#This Row],[IOS]]+I234)</f>
        <v>320</v>
      </c>
      <c r="J235">
        <f>(Tabella5[[#This Row],[N_ANDROID]]/$L$6)*100</f>
        <v>0.68782377780679982</v>
      </c>
      <c r="K235">
        <f>(Tabella5[[#This Row],[N_IOS]]/$N$22)*100</f>
        <v>0.86571888484586135</v>
      </c>
      <c r="O235">
        <v>1</v>
      </c>
      <c r="P235">
        <v>1</v>
      </c>
      <c r="Q235">
        <v>2</v>
      </c>
      <c r="R235">
        <v>2</v>
      </c>
      <c r="S235">
        <v>0</v>
      </c>
    </row>
    <row r="236" spans="1:19" x14ac:dyDescent="0.3">
      <c r="B236">
        <v>176</v>
      </c>
      <c r="C236">
        <v>209</v>
      </c>
      <c r="D236">
        <v>597</v>
      </c>
      <c r="E236">
        <v>227</v>
      </c>
      <c r="F236">
        <v>273</v>
      </c>
      <c r="G236">
        <f>(Tabella5[[#This Row],[1-IOS]]+Tabella5[[#This Row],[2-IOS]]+Tabella5[[#This Row],[3-IOS]]+Tabella5[[#This Row],[4-IOS]])/4</f>
        <v>326.5</v>
      </c>
      <c r="H236">
        <f>(Tabella5[[#This Row],[ANDROID]]+H235)</f>
        <v>334</v>
      </c>
      <c r="I236">
        <f>(Tabella5[[#This Row],[IOS]]+I235)</f>
        <v>646.5</v>
      </c>
      <c r="J236">
        <f>(Tabella5[[#This Row],[N_ANDROID]]/$L$6)*100</f>
        <v>1.454007226502982</v>
      </c>
      <c r="K236">
        <f>(Tabella5[[#This Row],[N_IOS]]/$N$22)*100</f>
        <v>1.7490226845401544</v>
      </c>
      <c r="O236">
        <v>3</v>
      </c>
      <c r="P236">
        <v>18</v>
      </c>
      <c r="Q236">
        <v>18</v>
      </c>
      <c r="R236">
        <v>17</v>
      </c>
      <c r="S236">
        <v>13</v>
      </c>
    </row>
    <row r="237" spans="1:19" x14ac:dyDescent="0.3">
      <c r="B237">
        <v>216</v>
      </c>
      <c r="C237">
        <v>679</v>
      </c>
      <c r="D237">
        <v>1314</v>
      </c>
      <c r="E237">
        <v>665</v>
      </c>
      <c r="F237">
        <v>391</v>
      </c>
      <c r="G237">
        <f>(Tabella5[[#This Row],[1-IOS]]+Tabella5[[#This Row],[2-IOS]]+Tabella5[[#This Row],[3-IOS]]+Tabella5[[#This Row],[4-IOS]])/4</f>
        <v>762.25</v>
      </c>
      <c r="H237">
        <f>(Tabella5[[#This Row],[ANDROID]]+H236)</f>
        <v>550</v>
      </c>
      <c r="I237">
        <f>(Tabella5[[#This Row],[IOS]]+I236)</f>
        <v>1408.75</v>
      </c>
      <c r="J237">
        <f>(Tabella5[[#This Row],[N_ANDROID]]/$L$6)*100</f>
        <v>2.3943232771755691</v>
      </c>
      <c r="K237">
        <f>(Tabella5[[#This Row],[N_IOS]]/$N$22)*100</f>
        <v>3.8111921219581477</v>
      </c>
      <c r="O237">
        <v>19</v>
      </c>
      <c r="P237">
        <v>15</v>
      </c>
      <c r="Q237">
        <v>40</v>
      </c>
      <c r="R237">
        <v>29</v>
      </c>
      <c r="S237">
        <v>26</v>
      </c>
    </row>
    <row r="238" spans="1:19" x14ac:dyDescent="0.3">
      <c r="B238">
        <v>348</v>
      </c>
      <c r="C238">
        <v>1168</v>
      </c>
      <c r="D238">
        <v>1292</v>
      </c>
      <c r="E238">
        <v>627</v>
      </c>
      <c r="F238">
        <v>419</v>
      </c>
      <c r="G238">
        <f>(Tabella5[[#This Row],[1-IOS]]+Tabella5[[#This Row],[2-IOS]]+Tabella5[[#This Row],[3-IOS]]+Tabella5[[#This Row],[4-IOS]])/4</f>
        <v>876.5</v>
      </c>
      <c r="H238">
        <f>(Tabella5[[#This Row],[ANDROID]]+H237)</f>
        <v>898</v>
      </c>
      <c r="I238">
        <f>(Tabella5[[#This Row],[IOS]]+I237)</f>
        <v>2285.25</v>
      </c>
      <c r="J238">
        <f>(Tabella5[[#This Row],[N_ANDROID]]/$L$6)*100</f>
        <v>3.909276914370293</v>
      </c>
      <c r="K238">
        <f>(Tabella5[[#This Row],[N_IOS]]/$N$22)*100</f>
        <v>6.1824502549812648</v>
      </c>
      <c r="O238">
        <v>16</v>
      </c>
      <c r="P238">
        <v>59</v>
      </c>
      <c r="Q238">
        <v>120</v>
      </c>
      <c r="R238">
        <v>53</v>
      </c>
      <c r="S238">
        <v>35</v>
      </c>
    </row>
    <row r="239" spans="1:19" x14ac:dyDescent="0.3">
      <c r="B239">
        <v>633</v>
      </c>
      <c r="C239">
        <v>1352</v>
      </c>
      <c r="D239">
        <v>1556</v>
      </c>
      <c r="E239">
        <v>847</v>
      </c>
      <c r="F239">
        <v>641</v>
      </c>
      <c r="G239">
        <f>(Tabella5[[#This Row],[1-IOS]]+Tabella5[[#This Row],[2-IOS]]+Tabella5[[#This Row],[3-IOS]]+Tabella5[[#This Row],[4-IOS]])/4</f>
        <v>1099</v>
      </c>
      <c r="H239">
        <f>(Tabella5[[#This Row],[ANDROID]]+H238)</f>
        <v>1531</v>
      </c>
      <c r="I239">
        <f>(Tabella5[[#This Row],[IOS]]+I238)</f>
        <v>3384.25</v>
      </c>
      <c r="J239">
        <f>(Tabella5[[#This Row],[N_ANDROID]]/$L$6)*100</f>
        <v>6.6649253406469029</v>
      </c>
      <c r="K239">
        <f>(Tabella5[[#This Row],[N_IOS]]/$N$22)*100</f>
        <v>9.1556535501237715</v>
      </c>
      <c r="O239">
        <v>47</v>
      </c>
      <c r="P239">
        <v>126</v>
      </c>
      <c r="Q239">
        <v>172</v>
      </c>
      <c r="R239">
        <v>90</v>
      </c>
      <c r="S239">
        <v>57</v>
      </c>
    </row>
    <row r="240" spans="1:19" x14ac:dyDescent="0.3">
      <c r="B240">
        <v>741</v>
      </c>
      <c r="C240">
        <v>1024</v>
      </c>
      <c r="D240">
        <v>1869</v>
      </c>
      <c r="E240">
        <v>698</v>
      </c>
      <c r="F240">
        <v>990</v>
      </c>
      <c r="G240">
        <f>(Tabella5[[#This Row],[1-IOS]]+Tabella5[[#This Row],[2-IOS]]+Tabella5[[#This Row],[3-IOS]]+Tabella5[[#This Row],[4-IOS]])/4</f>
        <v>1145.25</v>
      </c>
      <c r="H240">
        <f>(Tabella5[[#This Row],[ANDROID]]+H239)</f>
        <v>2272</v>
      </c>
      <c r="I240">
        <f>(Tabella5[[#This Row],[IOS]]+I239)</f>
        <v>4529.5</v>
      </c>
      <c r="J240">
        <f>(Tabella5[[#This Row],[N_ANDROID]]/$L$6)*100</f>
        <v>9.8907317922598068</v>
      </c>
      <c r="K240">
        <f>(Tabella5[[#This Row],[N_IOS]]/$N$22)*100</f>
        <v>12.253980277841654</v>
      </c>
      <c r="O240">
        <v>74</v>
      </c>
      <c r="P240">
        <v>156</v>
      </c>
      <c r="Q240">
        <v>247</v>
      </c>
      <c r="R240">
        <v>111</v>
      </c>
      <c r="S240">
        <v>106</v>
      </c>
    </row>
    <row r="241" spans="2:19" x14ac:dyDescent="0.3">
      <c r="B241">
        <v>476</v>
      </c>
      <c r="C241">
        <v>1248</v>
      </c>
      <c r="D241">
        <v>1417</v>
      </c>
      <c r="E241">
        <v>655</v>
      </c>
      <c r="F241">
        <v>1362</v>
      </c>
      <c r="G241">
        <f>(Tabella5[[#This Row],[1-IOS]]+Tabella5[[#This Row],[2-IOS]]+Tabella5[[#This Row],[3-IOS]]+Tabella5[[#This Row],[4-IOS]])/4</f>
        <v>1170.5</v>
      </c>
      <c r="H241">
        <f>(Tabella5[[#This Row],[ANDROID]]+H240)</f>
        <v>2748</v>
      </c>
      <c r="I241">
        <f>(Tabella5[[#This Row],[IOS]]+I240)</f>
        <v>5700</v>
      </c>
      <c r="J241">
        <f>(Tabella5[[#This Row],[N_ANDROID]]/$L$6)*100</f>
        <v>11.962909755779027</v>
      </c>
      <c r="K241">
        <f>(Tabella5[[#This Row],[N_IOS]]/$N$22)*100</f>
        <v>15.420617636316909</v>
      </c>
      <c r="O241">
        <v>93</v>
      </c>
      <c r="P241">
        <v>246</v>
      </c>
      <c r="Q241">
        <v>342</v>
      </c>
      <c r="R241">
        <v>152</v>
      </c>
      <c r="S241">
        <v>138</v>
      </c>
    </row>
    <row r="242" spans="2:19" x14ac:dyDescent="0.3">
      <c r="B242">
        <v>201</v>
      </c>
      <c r="C242">
        <v>882</v>
      </c>
      <c r="D242">
        <v>1320</v>
      </c>
      <c r="E242">
        <v>591</v>
      </c>
      <c r="F242">
        <v>926</v>
      </c>
      <c r="G242">
        <f>(Tabella5[[#This Row],[1-IOS]]+Tabella5[[#This Row],[2-IOS]]+Tabella5[[#This Row],[3-IOS]]+Tabella5[[#This Row],[4-IOS]])/4</f>
        <v>929.75</v>
      </c>
      <c r="H242">
        <f>(Tabella5[[#This Row],[ANDROID]]+H241)</f>
        <v>2949</v>
      </c>
      <c r="I242">
        <f>(Tabella5[[#This Row],[IOS]]+I241)</f>
        <v>6629.75</v>
      </c>
      <c r="J242">
        <f>(Tabella5[[#This Row],[N_ANDROID]]/$L$6)*100</f>
        <v>12.83792608071046</v>
      </c>
      <c r="K242">
        <f>(Tabella5[[#This Row],[N_IOS]]/$N$22)*100</f>
        <v>17.935936802521407</v>
      </c>
      <c r="O242">
        <v>134</v>
      </c>
      <c r="P242">
        <v>278</v>
      </c>
      <c r="Q242">
        <v>353</v>
      </c>
      <c r="R242">
        <v>188</v>
      </c>
      <c r="S242">
        <v>197</v>
      </c>
    </row>
    <row r="243" spans="2:19" x14ac:dyDescent="0.3">
      <c r="B243">
        <v>201</v>
      </c>
      <c r="C243">
        <v>482</v>
      </c>
      <c r="D243">
        <v>1556</v>
      </c>
      <c r="E243">
        <v>755</v>
      </c>
      <c r="F243">
        <v>863</v>
      </c>
      <c r="G243">
        <f>(Tabella5[[#This Row],[1-IOS]]+Tabella5[[#This Row],[2-IOS]]+Tabella5[[#This Row],[3-IOS]]+Tabella5[[#This Row],[4-IOS]])/4</f>
        <v>914</v>
      </c>
      <c r="H243">
        <f>(Tabella5[[#This Row],[ANDROID]]+H242)</f>
        <v>3150</v>
      </c>
      <c r="I243">
        <f>(Tabella5[[#This Row],[IOS]]+I242)</f>
        <v>7543.75</v>
      </c>
      <c r="J243">
        <f>(Tabella5[[#This Row],[N_ANDROID]]/$L$6)*100</f>
        <v>13.712942405641895</v>
      </c>
      <c r="K243">
        <f>(Tabella5[[#This Row],[N_IOS]]/$N$22)*100</f>
        <v>20.408646367362397</v>
      </c>
      <c r="O243">
        <v>118</v>
      </c>
      <c r="P243">
        <v>302</v>
      </c>
      <c r="Q243">
        <v>407</v>
      </c>
      <c r="R243">
        <v>180</v>
      </c>
      <c r="S243">
        <v>244</v>
      </c>
    </row>
    <row r="244" spans="2:19" x14ac:dyDescent="0.3">
      <c r="B244">
        <v>269</v>
      </c>
      <c r="C244">
        <v>489</v>
      </c>
      <c r="D244">
        <v>879</v>
      </c>
      <c r="E244">
        <v>473</v>
      </c>
      <c r="F244">
        <v>486</v>
      </c>
      <c r="G244">
        <f>(Tabella5[[#This Row],[1-IOS]]+Tabella5[[#This Row],[2-IOS]]+Tabella5[[#This Row],[3-IOS]]+Tabella5[[#This Row],[4-IOS]])/4</f>
        <v>581.75</v>
      </c>
      <c r="H244">
        <f>(Tabella5[[#This Row],[ANDROID]]+H243)</f>
        <v>3419</v>
      </c>
      <c r="I244">
        <f>(Tabella5[[#This Row],[IOS]]+I243)</f>
        <v>8125.5</v>
      </c>
      <c r="J244">
        <f>(Tabella5[[#This Row],[N_ANDROID]]/$L$6)*100</f>
        <v>14.88398415393322</v>
      </c>
      <c r="K244">
        <f>(Tabella5[[#This Row],[N_IOS]]/$N$22)*100</f>
        <v>21.982496246297025</v>
      </c>
      <c r="O244">
        <v>114</v>
      </c>
      <c r="P244">
        <v>305</v>
      </c>
      <c r="Q244">
        <v>506</v>
      </c>
      <c r="R244">
        <v>214</v>
      </c>
      <c r="S244">
        <v>264</v>
      </c>
    </row>
    <row r="245" spans="2:19" x14ac:dyDescent="0.3">
      <c r="B245">
        <v>318</v>
      </c>
      <c r="C245">
        <v>806</v>
      </c>
      <c r="D245">
        <v>537</v>
      </c>
      <c r="E245">
        <v>764</v>
      </c>
      <c r="F245">
        <v>546</v>
      </c>
      <c r="G245">
        <f>(Tabella5[[#This Row],[1-IOS]]+Tabella5[[#This Row],[2-IOS]]+Tabella5[[#This Row],[3-IOS]]+Tabella5[[#This Row],[4-IOS]])/4</f>
        <v>663.25</v>
      </c>
      <c r="H245">
        <f>(Tabella5[[#This Row],[ANDROID]]+H244)</f>
        <v>3737</v>
      </c>
      <c r="I245">
        <f>(Tabella5[[#This Row],[IOS]]+I244)</f>
        <v>8788.75</v>
      </c>
      <c r="J245">
        <f>(Tabella5[[#This Row],[N_ANDROID]]/$L$6)*100</f>
        <v>16.268338339645641</v>
      </c>
      <c r="K245">
        <f>(Tabella5[[#This Row],[N_IOS]]/$N$22)*100</f>
        <v>23.776833903715826</v>
      </c>
      <c r="O245">
        <v>150</v>
      </c>
      <c r="P245">
        <v>324</v>
      </c>
      <c r="Q245">
        <v>485</v>
      </c>
      <c r="R245">
        <v>239</v>
      </c>
      <c r="S245">
        <v>273</v>
      </c>
    </row>
    <row r="246" spans="2:19" x14ac:dyDescent="0.3">
      <c r="B246">
        <v>360</v>
      </c>
      <c r="C246">
        <v>797</v>
      </c>
      <c r="D246">
        <v>631</v>
      </c>
      <c r="E246">
        <v>664</v>
      </c>
      <c r="F246">
        <v>797</v>
      </c>
      <c r="G246">
        <f>(Tabella5[[#This Row],[1-IOS]]+Tabella5[[#This Row],[2-IOS]]+Tabella5[[#This Row],[3-IOS]]+Tabella5[[#This Row],[4-IOS]])/4</f>
        <v>722.25</v>
      </c>
      <c r="H246">
        <f>(Tabella5[[#This Row],[ANDROID]]+H245)</f>
        <v>4097</v>
      </c>
      <c r="I246">
        <f>(Tabella5[[#This Row],[IOS]]+I245)</f>
        <v>9511</v>
      </c>
      <c r="J246">
        <f>(Tabella5[[#This Row],[N_ANDROID]]/$L$6)*100</f>
        <v>17.835531757433284</v>
      </c>
      <c r="K246">
        <f>(Tabella5[[#This Row],[N_IOS]]/$N$22)*100</f>
        <v>25.730788480528087</v>
      </c>
      <c r="O246">
        <v>138</v>
      </c>
      <c r="P246">
        <v>370</v>
      </c>
      <c r="Q246">
        <v>475</v>
      </c>
      <c r="R246">
        <v>277</v>
      </c>
      <c r="S246">
        <v>284</v>
      </c>
    </row>
    <row r="247" spans="2:19" x14ac:dyDescent="0.3">
      <c r="B247">
        <v>298</v>
      </c>
      <c r="C247">
        <v>739</v>
      </c>
      <c r="D247">
        <v>424</v>
      </c>
      <c r="E247">
        <v>682</v>
      </c>
      <c r="F247">
        <v>989</v>
      </c>
      <c r="G247">
        <f>(Tabella5[[#This Row],[1-IOS]]+Tabella5[[#This Row],[2-IOS]]+Tabella5[[#This Row],[3-IOS]]+Tabella5[[#This Row],[4-IOS]])/4</f>
        <v>708.5</v>
      </c>
      <c r="H247">
        <f>(Tabella5[[#This Row],[ANDROID]]+H246)</f>
        <v>4395</v>
      </c>
      <c r="I247">
        <f>(Tabella5[[#This Row],[IOS]]+I246)</f>
        <v>10219.5</v>
      </c>
      <c r="J247">
        <f>(Tabella5[[#This Row],[N_ANDROID]]/$L$6)*100</f>
        <v>19.132819642157504</v>
      </c>
      <c r="K247">
        <f>(Tabella5[[#This Row],[N_IOS]]/$N$22)*100</f>
        <v>27.647544199007129</v>
      </c>
      <c r="O247">
        <v>163</v>
      </c>
      <c r="P247">
        <v>382</v>
      </c>
      <c r="Q247">
        <v>539</v>
      </c>
      <c r="R247">
        <v>286</v>
      </c>
      <c r="S247">
        <v>316</v>
      </c>
    </row>
    <row r="248" spans="2:19" x14ac:dyDescent="0.3">
      <c r="B248">
        <v>237</v>
      </c>
      <c r="C248">
        <v>700</v>
      </c>
      <c r="D248">
        <v>594</v>
      </c>
      <c r="E248">
        <v>515</v>
      </c>
      <c r="F248">
        <v>834</v>
      </c>
      <c r="G248">
        <f>(Tabella5[[#This Row],[1-IOS]]+Tabella5[[#This Row],[2-IOS]]+Tabella5[[#This Row],[3-IOS]]+Tabella5[[#This Row],[4-IOS]])/4</f>
        <v>660.75</v>
      </c>
      <c r="H248">
        <f>(Tabella5[[#This Row],[ANDROID]]+H247)</f>
        <v>4632</v>
      </c>
      <c r="I248">
        <f>(Tabella5[[#This Row],[IOS]]+I247)</f>
        <v>10880.25</v>
      </c>
      <c r="J248">
        <f>(Tabella5[[#This Row],[N_ANDROID]]/$L$6)*100</f>
        <v>20.164555308867701</v>
      </c>
      <c r="K248">
        <f>(Tabella5[[#This Row],[N_IOS]]/$N$22)*100</f>
        <v>29.435118427638074</v>
      </c>
      <c r="O248">
        <v>132</v>
      </c>
      <c r="P248">
        <v>398</v>
      </c>
      <c r="Q248">
        <v>514</v>
      </c>
      <c r="R248">
        <v>296</v>
      </c>
      <c r="S248">
        <v>361</v>
      </c>
    </row>
    <row r="249" spans="2:19" x14ac:dyDescent="0.3">
      <c r="B249">
        <v>182</v>
      </c>
      <c r="C249">
        <v>636</v>
      </c>
      <c r="D249">
        <v>575</v>
      </c>
      <c r="E249">
        <v>435</v>
      </c>
      <c r="F249">
        <v>645</v>
      </c>
      <c r="G249">
        <f>(Tabella5[[#This Row],[1-IOS]]+Tabella5[[#This Row],[2-IOS]]+Tabella5[[#This Row],[3-IOS]]+Tabella5[[#This Row],[4-IOS]])/4</f>
        <v>572.75</v>
      </c>
      <c r="H249">
        <f>(Tabella5[[#This Row],[ANDROID]]+H248)</f>
        <v>4814</v>
      </c>
      <c r="I249">
        <f>(Tabella5[[#This Row],[IOS]]+I248)</f>
        <v>11453</v>
      </c>
      <c r="J249">
        <f>(Tabella5[[#This Row],[N_ANDROID]]/$L$6)*100</f>
        <v>20.956858647860347</v>
      </c>
      <c r="K249">
        <f>(Tabella5[[#This Row],[N_IOS]]/$N$22)*100</f>
        <v>30.98461996293641</v>
      </c>
      <c r="O249">
        <v>192</v>
      </c>
      <c r="P249">
        <v>386</v>
      </c>
      <c r="Q249">
        <v>515</v>
      </c>
      <c r="R249">
        <v>347</v>
      </c>
      <c r="S249">
        <v>357</v>
      </c>
    </row>
    <row r="250" spans="2:19" x14ac:dyDescent="0.3">
      <c r="B250">
        <v>171</v>
      </c>
      <c r="C250">
        <v>162</v>
      </c>
      <c r="D250">
        <v>339</v>
      </c>
      <c r="E250">
        <v>415</v>
      </c>
      <c r="F250">
        <v>593</v>
      </c>
      <c r="G250">
        <f>(Tabella5[[#This Row],[1-IOS]]+Tabella5[[#This Row],[2-IOS]]+Tabella5[[#This Row],[3-IOS]]+Tabella5[[#This Row],[4-IOS]])/4</f>
        <v>377.25</v>
      </c>
      <c r="H250">
        <f>(Tabella5[[#This Row],[ANDROID]]+H249)</f>
        <v>4985</v>
      </c>
      <c r="I250">
        <f>(Tabella5[[#This Row],[IOS]]+I249)</f>
        <v>11830.25</v>
      </c>
      <c r="J250">
        <f>(Tabella5[[#This Row],[N_ANDROID]]/$L$6)*100</f>
        <v>21.701275521309476</v>
      </c>
      <c r="K250">
        <f>(Tabella5[[#This Row],[N_IOS]]/$N$22)*100</f>
        <v>32.005221367024227</v>
      </c>
      <c r="O250">
        <v>159</v>
      </c>
      <c r="P250">
        <v>444</v>
      </c>
      <c r="Q250">
        <v>516</v>
      </c>
      <c r="R250">
        <v>313</v>
      </c>
      <c r="S250">
        <v>423</v>
      </c>
    </row>
    <row r="251" spans="2:19" x14ac:dyDescent="0.3">
      <c r="B251">
        <v>229</v>
      </c>
      <c r="C251">
        <v>157</v>
      </c>
      <c r="D251">
        <v>243</v>
      </c>
      <c r="E251">
        <v>348</v>
      </c>
      <c r="F251">
        <v>521</v>
      </c>
      <c r="G251">
        <f>(Tabella5[[#This Row],[1-IOS]]+Tabella5[[#This Row],[2-IOS]]+Tabella5[[#This Row],[3-IOS]]+Tabella5[[#This Row],[4-IOS]])/4</f>
        <v>317.25</v>
      </c>
      <c r="H251">
        <f>(Tabella5[[#This Row],[ANDROID]]+H250)</f>
        <v>5214</v>
      </c>
      <c r="I251">
        <f>(Tabella5[[#This Row],[IOS]]+I250)</f>
        <v>12147.5</v>
      </c>
      <c r="J251">
        <f>(Tabella5[[#This Row],[N_ANDROID]]/$L$6)*100</f>
        <v>22.698184667624396</v>
      </c>
      <c r="K251">
        <f>(Tabella5[[#This Row],[N_IOS]]/$N$22)*100</f>
        <v>32.863500480203442</v>
      </c>
      <c r="O251">
        <v>141</v>
      </c>
      <c r="P251">
        <v>404</v>
      </c>
      <c r="Q251">
        <v>540</v>
      </c>
      <c r="R251">
        <v>349</v>
      </c>
      <c r="S251">
        <v>395</v>
      </c>
    </row>
    <row r="252" spans="2:19" x14ac:dyDescent="0.3">
      <c r="B252">
        <v>139</v>
      </c>
      <c r="C252">
        <v>204</v>
      </c>
      <c r="D252">
        <v>232</v>
      </c>
      <c r="E252">
        <v>351</v>
      </c>
      <c r="F252">
        <v>440</v>
      </c>
      <c r="G252">
        <f>(Tabella5[[#This Row],[1-IOS]]+Tabella5[[#This Row],[2-IOS]]+Tabella5[[#This Row],[3-IOS]]+Tabella5[[#This Row],[4-IOS]])/4</f>
        <v>306.75</v>
      </c>
      <c r="H252">
        <f>(Tabella5[[#This Row],[ANDROID]]+H251)</f>
        <v>5353</v>
      </c>
      <c r="I252">
        <f>(Tabella5[[#This Row],[IOS]]+I251)</f>
        <v>12454.25</v>
      </c>
      <c r="J252">
        <f>(Tabella5[[#This Row],[N_ANDROID]]/$L$6)*100</f>
        <v>23.303295459492404</v>
      </c>
      <c r="K252">
        <f>(Tabella5[[#This Row],[N_IOS]]/$N$22)*100</f>
        <v>33.693373192473658</v>
      </c>
      <c r="O252">
        <v>188</v>
      </c>
      <c r="P252">
        <v>372</v>
      </c>
      <c r="Q252">
        <v>469</v>
      </c>
      <c r="R252">
        <v>335</v>
      </c>
      <c r="S252">
        <v>398</v>
      </c>
    </row>
    <row r="253" spans="2:19" x14ac:dyDescent="0.3">
      <c r="B253">
        <v>163</v>
      </c>
      <c r="C253">
        <v>147</v>
      </c>
      <c r="D253">
        <v>231</v>
      </c>
      <c r="E253">
        <v>374</v>
      </c>
      <c r="F253">
        <v>343</v>
      </c>
      <c r="G253">
        <f>(Tabella5[[#This Row],[1-IOS]]+Tabella5[[#This Row],[2-IOS]]+Tabella5[[#This Row],[3-IOS]]+Tabella5[[#This Row],[4-IOS]])/4</f>
        <v>273.75</v>
      </c>
      <c r="H253">
        <f>(Tabella5[[#This Row],[ANDROID]]+H252)</f>
        <v>5516</v>
      </c>
      <c r="I253">
        <f>(Tabella5[[#This Row],[IOS]]+I252)</f>
        <v>12728</v>
      </c>
      <c r="J253">
        <f>(Tabella5[[#This Row],[N_ANDROID]]/$L$6)*100</f>
        <v>24.012885812546251</v>
      </c>
      <c r="K253">
        <f>(Tabella5[[#This Row],[N_IOS]]/$N$22)*100</f>
        <v>34.433968644744141</v>
      </c>
      <c r="O253">
        <v>166</v>
      </c>
      <c r="P253">
        <v>397</v>
      </c>
      <c r="Q253">
        <v>451</v>
      </c>
      <c r="R253">
        <v>302</v>
      </c>
      <c r="S253">
        <v>384</v>
      </c>
    </row>
    <row r="254" spans="2:19" x14ac:dyDescent="0.3">
      <c r="B254">
        <v>206</v>
      </c>
      <c r="C254">
        <v>140</v>
      </c>
      <c r="D254">
        <v>168</v>
      </c>
      <c r="E254">
        <v>213</v>
      </c>
      <c r="F254">
        <v>387</v>
      </c>
      <c r="G254">
        <f>(Tabella5[[#This Row],[1-IOS]]+Tabella5[[#This Row],[2-IOS]]+Tabella5[[#This Row],[3-IOS]]+Tabella5[[#This Row],[4-IOS]])/4</f>
        <v>227</v>
      </c>
      <c r="H254">
        <f>(Tabella5[[#This Row],[ANDROID]]+H253)</f>
        <v>5722</v>
      </c>
      <c r="I254">
        <f>(Tabella5[[#This Row],[IOS]]+I253)</f>
        <v>12955</v>
      </c>
      <c r="J254">
        <f>(Tabella5[[#This Row],[N_ANDROID]]/$L$6)*100</f>
        <v>24.909668712724738</v>
      </c>
      <c r="K254">
        <f>(Tabella5[[#This Row],[N_IOS]]/$N$22)*100</f>
        <v>35.048087978681671</v>
      </c>
      <c r="O254">
        <v>188</v>
      </c>
      <c r="P254">
        <v>354</v>
      </c>
      <c r="Q254">
        <v>459</v>
      </c>
      <c r="R254">
        <v>349</v>
      </c>
      <c r="S254">
        <v>424</v>
      </c>
    </row>
    <row r="255" spans="2:19" x14ac:dyDescent="0.3">
      <c r="B255">
        <v>185</v>
      </c>
      <c r="C255">
        <v>315</v>
      </c>
      <c r="D255">
        <v>213</v>
      </c>
      <c r="E255">
        <v>142</v>
      </c>
      <c r="F255">
        <v>438</v>
      </c>
      <c r="G255">
        <f>(Tabella5[[#This Row],[1-IOS]]+Tabella5[[#This Row],[2-IOS]]+Tabella5[[#This Row],[3-IOS]]+Tabella5[[#This Row],[4-IOS]])/4</f>
        <v>277</v>
      </c>
      <c r="H255">
        <f>(Tabella5[[#This Row],[ANDROID]]+H254)</f>
        <v>5907</v>
      </c>
      <c r="I255">
        <f>(Tabella5[[#This Row],[IOS]]+I254)</f>
        <v>13232</v>
      </c>
      <c r="J255">
        <f>(Tabella5[[#This Row],[N_ANDROID]]/$L$6)*100</f>
        <v>25.715031996865612</v>
      </c>
      <c r="K255">
        <f>(Tabella5[[#This Row],[N_IOS]]/$N$22)*100</f>
        <v>35.797475888376376</v>
      </c>
      <c r="O255">
        <v>180</v>
      </c>
      <c r="P255">
        <v>339</v>
      </c>
      <c r="Q255">
        <v>432</v>
      </c>
      <c r="R255">
        <v>375</v>
      </c>
      <c r="S255">
        <v>397</v>
      </c>
    </row>
    <row r="256" spans="2:19" x14ac:dyDescent="0.3">
      <c r="B256">
        <v>121</v>
      </c>
      <c r="C256">
        <v>358</v>
      </c>
      <c r="D256">
        <v>319</v>
      </c>
      <c r="E256">
        <v>286</v>
      </c>
      <c r="F256">
        <v>387</v>
      </c>
      <c r="G256">
        <f>(Tabella5[[#This Row],[1-IOS]]+Tabella5[[#This Row],[2-IOS]]+Tabella5[[#This Row],[3-IOS]]+Tabella5[[#This Row],[4-IOS]])/4</f>
        <v>337.5</v>
      </c>
      <c r="H256">
        <f>(Tabella5[[#This Row],[ANDROID]]+H255)</f>
        <v>6028</v>
      </c>
      <c r="I256">
        <f>(Tabella5[[#This Row],[IOS]]+I255)</f>
        <v>13569.5</v>
      </c>
      <c r="J256">
        <f>(Tabella5[[#This Row],[N_ANDROID]]/$L$6)*100</f>
        <v>26.241783117844236</v>
      </c>
      <c r="K256">
        <f>(Tabella5[[#This Row],[N_IOS]]/$N$22)*100</f>
        <v>36.710538774737238</v>
      </c>
      <c r="O256">
        <v>152</v>
      </c>
      <c r="P256">
        <v>343</v>
      </c>
      <c r="Q256">
        <v>439</v>
      </c>
      <c r="R256">
        <v>302</v>
      </c>
      <c r="S256">
        <v>407</v>
      </c>
    </row>
    <row r="257" spans="2:19" x14ac:dyDescent="0.3">
      <c r="B257">
        <v>154</v>
      </c>
      <c r="C257">
        <v>303</v>
      </c>
      <c r="D257">
        <v>330</v>
      </c>
      <c r="E257">
        <v>473</v>
      </c>
      <c r="F257">
        <v>519</v>
      </c>
      <c r="G257">
        <f>(Tabella5[[#This Row],[1-IOS]]+Tabella5[[#This Row],[2-IOS]]+Tabella5[[#This Row],[3-IOS]]+Tabella5[[#This Row],[4-IOS]])/4</f>
        <v>406.25</v>
      </c>
      <c r="H257">
        <f>(Tabella5[[#This Row],[ANDROID]]+H256)</f>
        <v>6182</v>
      </c>
      <c r="I257">
        <f>(Tabella5[[#This Row],[IOS]]+I256)</f>
        <v>13975.75</v>
      </c>
      <c r="J257">
        <f>(Tabella5[[#This Row],[N_ANDROID]]/$L$6)*100</f>
        <v>26.912193635453395</v>
      </c>
      <c r="K257">
        <f>(Tabella5[[#This Row],[N_IOS]]/$N$22)*100</f>
        <v>37.809595952764212</v>
      </c>
      <c r="O257">
        <v>181</v>
      </c>
      <c r="P257">
        <v>346</v>
      </c>
      <c r="Q257">
        <v>427</v>
      </c>
      <c r="R257">
        <v>308</v>
      </c>
      <c r="S257">
        <v>420</v>
      </c>
    </row>
    <row r="258" spans="2:19" x14ac:dyDescent="0.3">
      <c r="B258">
        <v>84</v>
      </c>
      <c r="C258">
        <v>450</v>
      </c>
      <c r="D258">
        <v>258</v>
      </c>
      <c r="E258">
        <v>447</v>
      </c>
      <c r="F258">
        <v>508</v>
      </c>
      <c r="G258">
        <f>(Tabella5[[#This Row],[1-IOS]]+Tabella5[[#This Row],[2-IOS]]+Tabella5[[#This Row],[3-IOS]]+Tabella5[[#This Row],[4-IOS]])/4</f>
        <v>415.75</v>
      </c>
      <c r="H258">
        <f>(Tabella5[[#This Row],[ANDROID]]+H257)</f>
        <v>6266</v>
      </c>
      <c r="I258">
        <f>(Tabella5[[#This Row],[IOS]]+I257)</f>
        <v>14391.5</v>
      </c>
      <c r="J258">
        <f>(Tabella5[[#This Row],[N_ANDROID]]/$L$6)*100</f>
        <v>27.277872099603851</v>
      </c>
      <c r="K258">
        <f>(Tabella5[[#This Row],[N_IOS]]/$N$22)*100</f>
        <v>38.934354160185045</v>
      </c>
      <c r="O258">
        <v>158</v>
      </c>
      <c r="P258">
        <v>348</v>
      </c>
      <c r="Q258">
        <v>408</v>
      </c>
      <c r="R258">
        <v>300</v>
      </c>
      <c r="S258">
        <v>398</v>
      </c>
    </row>
    <row r="259" spans="2:19" x14ac:dyDescent="0.3">
      <c r="B259">
        <v>41</v>
      </c>
      <c r="C259">
        <v>534</v>
      </c>
      <c r="D259">
        <v>238</v>
      </c>
      <c r="E259">
        <v>322</v>
      </c>
      <c r="F259">
        <v>347</v>
      </c>
      <c r="G259">
        <f>(Tabella5[[#This Row],[1-IOS]]+Tabella5[[#This Row],[2-IOS]]+Tabella5[[#This Row],[3-IOS]]+Tabella5[[#This Row],[4-IOS]])/4</f>
        <v>360.25</v>
      </c>
      <c r="H259">
        <f>(Tabella5[[#This Row],[ANDROID]]+H258)</f>
        <v>6307</v>
      </c>
      <c r="I259">
        <f>(Tabella5[[#This Row],[IOS]]+I258)</f>
        <v>14751.75</v>
      </c>
      <c r="J259">
        <f>(Tabella5[[#This Row],[N_ANDROID]]/$L$6)*100</f>
        <v>27.456358016629661</v>
      </c>
      <c r="K259">
        <f>(Tabella5[[#This Row],[N_IOS]]/$N$22)*100</f>
        <v>39.908964248515424</v>
      </c>
      <c r="O259">
        <v>165</v>
      </c>
      <c r="P259">
        <v>360</v>
      </c>
      <c r="Q259">
        <v>403</v>
      </c>
      <c r="R259">
        <v>330</v>
      </c>
      <c r="S259">
        <v>422</v>
      </c>
    </row>
    <row r="260" spans="2:19" x14ac:dyDescent="0.3">
      <c r="B260">
        <v>35</v>
      </c>
      <c r="C260">
        <v>346</v>
      </c>
      <c r="D260">
        <v>243</v>
      </c>
      <c r="E260">
        <v>149</v>
      </c>
      <c r="F260">
        <v>191</v>
      </c>
      <c r="G260">
        <f>(Tabella5[[#This Row],[1-IOS]]+Tabella5[[#This Row],[2-IOS]]+Tabella5[[#This Row],[3-IOS]]+Tabella5[[#This Row],[4-IOS]])/4</f>
        <v>232.25</v>
      </c>
      <c r="H260">
        <f>(Tabella5[[#This Row],[ANDROID]]+H259)</f>
        <v>6342</v>
      </c>
      <c r="I260">
        <f>(Tabella5[[#This Row],[IOS]]+I259)</f>
        <v>14984</v>
      </c>
      <c r="J260">
        <f>(Tabella5[[#This Row],[N_ANDROID]]/$L$6)*100</f>
        <v>27.608724043359018</v>
      </c>
      <c r="K260">
        <f>(Tabella5[[#This Row],[N_IOS]]/$N$22)*100</f>
        <v>40.537286782907458</v>
      </c>
      <c r="O260">
        <v>179</v>
      </c>
      <c r="P260">
        <v>365</v>
      </c>
      <c r="Q260">
        <v>453</v>
      </c>
      <c r="R260">
        <v>334</v>
      </c>
      <c r="S260">
        <v>405</v>
      </c>
    </row>
    <row r="261" spans="2:19" x14ac:dyDescent="0.3">
      <c r="B261">
        <v>31</v>
      </c>
      <c r="C261">
        <v>211</v>
      </c>
      <c r="D261">
        <v>219</v>
      </c>
      <c r="E261">
        <v>124</v>
      </c>
      <c r="F261">
        <v>118</v>
      </c>
      <c r="G261">
        <f>(Tabella5[[#This Row],[1-IOS]]+Tabella5[[#This Row],[2-IOS]]+Tabella5[[#This Row],[3-IOS]]+Tabella5[[#This Row],[4-IOS]])/4</f>
        <v>168</v>
      </c>
      <c r="H261">
        <f>(Tabella5[[#This Row],[ANDROID]]+H260)</f>
        <v>6373</v>
      </c>
      <c r="I261">
        <f>(Tabella5[[#This Row],[IOS]]+I260)</f>
        <v>15152</v>
      </c>
      <c r="J261">
        <f>(Tabella5[[#This Row],[N_ANDROID]]/$L$6)*100</f>
        <v>27.743676809890733</v>
      </c>
      <c r="K261">
        <f>(Tabella5[[#This Row],[N_IOS]]/$N$22)*100</f>
        <v>40.991789197451538</v>
      </c>
      <c r="O261">
        <v>133</v>
      </c>
      <c r="P261">
        <v>366</v>
      </c>
      <c r="Q261">
        <v>415</v>
      </c>
      <c r="R261">
        <v>314</v>
      </c>
      <c r="S261">
        <v>388</v>
      </c>
    </row>
    <row r="262" spans="2:19" x14ac:dyDescent="0.3">
      <c r="B262">
        <v>28</v>
      </c>
      <c r="C262">
        <v>125</v>
      </c>
      <c r="D262">
        <v>101</v>
      </c>
      <c r="E262">
        <v>73</v>
      </c>
      <c r="F262">
        <v>126</v>
      </c>
      <c r="G262">
        <f>(Tabella5[[#This Row],[1-IOS]]+Tabella5[[#This Row],[2-IOS]]+Tabella5[[#This Row],[3-IOS]]+Tabella5[[#This Row],[4-IOS]])/4</f>
        <v>106.25</v>
      </c>
      <c r="H262">
        <f>(Tabella5[[#This Row],[ANDROID]]+H261)</f>
        <v>6401</v>
      </c>
      <c r="I262">
        <f>(Tabella5[[#This Row],[IOS]]+I261)</f>
        <v>15258.25</v>
      </c>
      <c r="J262">
        <f>(Tabella5[[#This Row],[N_ANDROID]]/$L$6)*100</f>
        <v>27.865569631274216</v>
      </c>
      <c r="K262">
        <f>(Tabella5[[#This Row],[N_IOS]]/$N$22)*100</f>
        <v>41.279234920935515</v>
      </c>
      <c r="O262">
        <v>154</v>
      </c>
      <c r="P262">
        <v>344</v>
      </c>
      <c r="Q262">
        <v>401</v>
      </c>
      <c r="R262">
        <v>323</v>
      </c>
      <c r="S262">
        <v>370</v>
      </c>
    </row>
    <row r="263" spans="2:19" x14ac:dyDescent="0.3">
      <c r="B263">
        <v>18</v>
      </c>
      <c r="C263">
        <v>89</v>
      </c>
      <c r="D263">
        <v>97</v>
      </c>
      <c r="E263">
        <v>123</v>
      </c>
      <c r="F263">
        <v>170</v>
      </c>
      <c r="G263">
        <f>(Tabella5[[#This Row],[1-IOS]]+Tabella5[[#This Row],[2-IOS]]+Tabella5[[#This Row],[3-IOS]]+Tabella5[[#This Row],[4-IOS]])/4</f>
        <v>119.75</v>
      </c>
      <c r="H263">
        <f>(Tabella5[[#This Row],[ANDROID]]+H262)</f>
        <v>6419</v>
      </c>
      <c r="I263">
        <f>(Tabella5[[#This Row],[IOS]]+I262)</f>
        <v>15378</v>
      </c>
      <c r="J263">
        <f>(Tabella5[[#This Row],[N_ANDROID]]/$L$6)*100</f>
        <v>27.943929302163596</v>
      </c>
      <c r="K263">
        <f>(Tabella5[[#This Row],[N_IOS]]/$N$22)*100</f>
        <v>41.603203159873928</v>
      </c>
      <c r="O263">
        <v>140</v>
      </c>
      <c r="P263">
        <v>343</v>
      </c>
      <c r="Q263">
        <v>377</v>
      </c>
      <c r="R263">
        <v>270</v>
      </c>
      <c r="S263">
        <v>361</v>
      </c>
    </row>
    <row r="264" spans="2:19" x14ac:dyDescent="0.3">
      <c r="B264">
        <v>28</v>
      </c>
      <c r="C264">
        <v>158</v>
      </c>
      <c r="D264">
        <v>141</v>
      </c>
      <c r="E264">
        <v>166</v>
      </c>
      <c r="F264">
        <v>83</v>
      </c>
      <c r="G264">
        <f>(Tabella5[[#This Row],[1-IOS]]+Tabella5[[#This Row],[2-IOS]]+Tabella5[[#This Row],[3-IOS]]+Tabella5[[#This Row],[4-IOS]])/4</f>
        <v>137</v>
      </c>
      <c r="H264">
        <f>(Tabella5[[#This Row],[ANDROID]]+H263)</f>
        <v>6447</v>
      </c>
      <c r="I264">
        <f>(Tabella5[[#This Row],[IOS]]+I263)</f>
        <v>15515</v>
      </c>
      <c r="J264">
        <f>(Tabella5[[#This Row],[N_ANDROID]]/$L$6)*100</f>
        <v>28.065822123547079</v>
      </c>
      <c r="K264">
        <f>(Tabella5[[#This Row],[N_IOS]]/$N$22)*100</f>
        <v>41.973839057448565</v>
      </c>
      <c r="O264">
        <v>130</v>
      </c>
      <c r="P264">
        <v>324</v>
      </c>
      <c r="Q264">
        <v>353</v>
      </c>
      <c r="R264">
        <v>278</v>
      </c>
      <c r="S264">
        <v>377</v>
      </c>
    </row>
    <row r="265" spans="2:19" x14ac:dyDescent="0.3">
      <c r="B265">
        <v>52</v>
      </c>
      <c r="C265">
        <v>171</v>
      </c>
      <c r="D265">
        <v>204</v>
      </c>
      <c r="E265">
        <v>73</v>
      </c>
      <c r="F265">
        <v>88</v>
      </c>
      <c r="G265">
        <f>(Tabella5[[#This Row],[1-IOS]]+Tabella5[[#This Row],[2-IOS]]+Tabella5[[#This Row],[3-IOS]]+Tabella5[[#This Row],[4-IOS]])/4</f>
        <v>134</v>
      </c>
      <c r="H265">
        <f>(Tabella5[[#This Row],[ANDROID]]+H264)</f>
        <v>6499</v>
      </c>
      <c r="I265">
        <f>(Tabella5[[#This Row],[IOS]]+I264)</f>
        <v>15649</v>
      </c>
      <c r="J265">
        <f>(Tabella5[[#This Row],[N_ANDROID]]/$L$6)*100</f>
        <v>28.29219450611641</v>
      </c>
      <c r="K265">
        <f>(Tabella5[[#This Row],[N_IOS]]/$N$22)*100</f>
        <v>42.336358840477764</v>
      </c>
      <c r="O265">
        <v>140</v>
      </c>
      <c r="P265">
        <v>340</v>
      </c>
      <c r="Q265">
        <v>360</v>
      </c>
      <c r="R265">
        <v>274</v>
      </c>
      <c r="S265">
        <v>361</v>
      </c>
    </row>
    <row r="266" spans="2:19" x14ac:dyDescent="0.3">
      <c r="B266">
        <v>108</v>
      </c>
      <c r="C266">
        <v>204</v>
      </c>
      <c r="D266">
        <v>111</v>
      </c>
      <c r="E266">
        <v>134</v>
      </c>
      <c r="F266">
        <v>82</v>
      </c>
      <c r="G266">
        <f>(Tabella5[[#This Row],[1-IOS]]+Tabella5[[#This Row],[2-IOS]]+Tabella5[[#This Row],[3-IOS]]+Tabella5[[#This Row],[4-IOS]])/4</f>
        <v>132.75</v>
      </c>
      <c r="H266">
        <f>(Tabella5[[#This Row],[ANDROID]]+H265)</f>
        <v>6607</v>
      </c>
      <c r="I266">
        <f>(Tabella5[[#This Row],[IOS]]+I265)</f>
        <v>15781.75</v>
      </c>
      <c r="J266">
        <f>(Tabella5[[#This Row],[N_ANDROID]]/$L$6)*100</f>
        <v>28.762352531452702</v>
      </c>
      <c r="K266">
        <f>(Tabella5[[#This Row],[N_IOS]]/$N$22)*100</f>
        <v>42.695496909113047</v>
      </c>
      <c r="O266">
        <v>126</v>
      </c>
      <c r="P266">
        <v>341</v>
      </c>
      <c r="Q266">
        <v>338</v>
      </c>
      <c r="R266">
        <v>255</v>
      </c>
      <c r="S266">
        <v>338</v>
      </c>
    </row>
    <row r="267" spans="2:19" x14ac:dyDescent="0.3">
      <c r="B267">
        <v>90</v>
      </c>
      <c r="C267">
        <v>93</v>
      </c>
      <c r="D267">
        <v>42</v>
      </c>
      <c r="E267">
        <v>129</v>
      </c>
      <c r="F267">
        <v>75</v>
      </c>
      <c r="G267">
        <f>(Tabella5[[#This Row],[1-IOS]]+Tabella5[[#This Row],[2-IOS]]+Tabella5[[#This Row],[3-IOS]]+Tabella5[[#This Row],[4-IOS]])/4</f>
        <v>84.75</v>
      </c>
      <c r="H267">
        <f>(Tabella5[[#This Row],[ANDROID]]+H266)</f>
        <v>6697</v>
      </c>
      <c r="I267">
        <f>(Tabella5[[#This Row],[IOS]]+I266)</f>
        <v>15866.5</v>
      </c>
      <c r="J267">
        <f>(Tabella5[[#This Row],[N_ANDROID]]/$L$6)*100</f>
        <v>29.154150885899611</v>
      </c>
      <c r="K267">
        <f>(Tabella5[[#This Row],[N_IOS]]/$N$22)*100</f>
        <v>42.924777145021444</v>
      </c>
      <c r="O267">
        <v>130</v>
      </c>
      <c r="P267">
        <v>312</v>
      </c>
      <c r="Q267">
        <v>322</v>
      </c>
      <c r="R267">
        <v>301</v>
      </c>
      <c r="S267">
        <v>329</v>
      </c>
    </row>
    <row r="268" spans="2:19" x14ac:dyDescent="0.3">
      <c r="B268">
        <v>104</v>
      </c>
      <c r="C268">
        <v>53</v>
      </c>
      <c r="D268">
        <v>12</v>
      </c>
      <c r="E268">
        <v>139</v>
      </c>
      <c r="F268">
        <v>71</v>
      </c>
      <c r="G268">
        <f>(Tabella5[[#This Row],[1-IOS]]+Tabella5[[#This Row],[2-IOS]]+Tabella5[[#This Row],[3-IOS]]+Tabella5[[#This Row],[4-IOS]])/4</f>
        <v>68.75</v>
      </c>
      <c r="H268">
        <f>(Tabella5[[#This Row],[ANDROID]]+H267)</f>
        <v>6801</v>
      </c>
      <c r="I268">
        <f>(Tabella5[[#This Row],[IOS]]+I267)</f>
        <v>15935.25</v>
      </c>
      <c r="J268">
        <f>(Tabella5[[#This Row],[N_ANDROID]]/$L$6)*100</f>
        <v>29.606895651038268</v>
      </c>
      <c r="K268">
        <f>(Tabella5[[#This Row],[N_IOS]]/$N$22)*100</f>
        <v>43.110771436687543</v>
      </c>
      <c r="O268">
        <v>106</v>
      </c>
      <c r="P268">
        <v>280</v>
      </c>
      <c r="Q268">
        <v>310</v>
      </c>
      <c r="R268">
        <v>267</v>
      </c>
      <c r="S268">
        <v>268</v>
      </c>
    </row>
    <row r="269" spans="2:19" x14ac:dyDescent="0.3">
      <c r="B269">
        <v>55</v>
      </c>
      <c r="C269">
        <v>81</v>
      </c>
      <c r="D269">
        <v>12</v>
      </c>
      <c r="E269">
        <v>133</v>
      </c>
      <c r="F269">
        <v>40</v>
      </c>
      <c r="G269">
        <f>(Tabella5[[#This Row],[1-IOS]]+Tabella5[[#This Row],[2-IOS]]+Tabella5[[#This Row],[3-IOS]]+Tabella5[[#This Row],[4-IOS]])/4</f>
        <v>66.5</v>
      </c>
      <c r="H269">
        <f>(Tabella5[[#This Row],[ANDROID]]+H268)</f>
        <v>6856</v>
      </c>
      <c r="I269">
        <f>(Tabella5[[#This Row],[IOS]]+I268)</f>
        <v>16001.75</v>
      </c>
      <c r="J269">
        <f>(Tabella5[[#This Row],[N_ANDROID]]/$L$6)*100</f>
        <v>29.84632797875582</v>
      </c>
      <c r="K269">
        <f>(Tabella5[[#This Row],[N_IOS]]/$N$22)*100</f>
        <v>43.290678642444576</v>
      </c>
      <c r="O269">
        <v>148</v>
      </c>
      <c r="P269">
        <v>288</v>
      </c>
      <c r="Q269">
        <v>333</v>
      </c>
      <c r="R269">
        <v>228</v>
      </c>
      <c r="S269">
        <v>291</v>
      </c>
    </row>
    <row r="270" spans="2:19" x14ac:dyDescent="0.3">
      <c r="B270">
        <v>37</v>
      </c>
      <c r="C270">
        <v>87</v>
      </c>
      <c r="D270">
        <v>22</v>
      </c>
      <c r="E270">
        <v>71</v>
      </c>
      <c r="F270">
        <v>16</v>
      </c>
      <c r="G270">
        <f>(Tabella5[[#This Row],[1-IOS]]+Tabella5[[#This Row],[2-IOS]]+Tabella5[[#This Row],[3-IOS]]+Tabella5[[#This Row],[4-IOS]])/4</f>
        <v>49</v>
      </c>
      <c r="H270">
        <f>(Tabella5[[#This Row],[ANDROID]]+H269)</f>
        <v>6893</v>
      </c>
      <c r="I270">
        <f>(Tabella5[[#This Row],[IOS]]+I269)</f>
        <v>16050.75</v>
      </c>
      <c r="J270">
        <f>(Tabella5[[#This Row],[N_ANDROID]]/$L$6)*100</f>
        <v>30.007400635583998</v>
      </c>
      <c r="K270">
        <f>(Tabella5[[#This Row],[N_IOS]]/$N$22)*100</f>
        <v>43.423241846686594</v>
      </c>
      <c r="O270">
        <v>115</v>
      </c>
      <c r="P270">
        <v>249</v>
      </c>
      <c r="Q270">
        <v>259</v>
      </c>
      <c r="R270">
        <v>262</v>
      </c>
      <c r="S270">
        <v>282</v>
      </c>
    </row>
    <row r="271" spans="2:19" x14ac:dyDescent="0.3">
      <c r="B271">
        <v>48</v>
      </c>
      <c r="C271">
        <v>119</v>
      </c>
      <c r="D271">
        <v>10</v>
      </c>
      <c r="E271">
        <v>70</v>
      </c>
      <c r="F271">
        <v>5</v>
      </c>
      <c r="G271">
        <f>(Tabella5[[#This Row],[1-IOS]]+Tabella5[[#This Row],[2-IOS]]+Tabella5[[#This Row],[3-IOS]]+Tabella5[[#This Row],[4-IOS]])/4</f>
        <v>51</v>
      </c>
      <c r="H271">
        <f>(Tabella5[[#This Row],[ANDROID]]+H270)</f>
        <v>6941</v>
      </c>
      <c r="I271">
        <f>(Tabella5[[#This Row],[IOS]]+I270)</f>
        <v>16101.75</v>
      </c>
      <c r="J271">
        <f>(Tabella5[[#This Row],[N_ANDROID]]/$L$6)*100</f>
        <v>30.216359757955686</v>
      </c>
      <c r="K271">
        <f>(Tabella5[[#This Row],[N_IOS]]/$N$22)*100</f>
        <v>43.561215793958908</v>
      </c>
      <c r="O271">
        <v>120</v>
      </c>
      <c r="P271">
        <v>247</v>
      </c>
      <c r="Q271">
        <v>254</v>
      </c>
      <c r="R271">
        <v>253</v>
      </c>
      <c r="S271">
        <v>298</v>
      </c>
    </row>
    <row r="272" spans="2:19" x14ac:dyDescent="0.3">
      <c r="B272">
        <v>74</v>
      </c>
      <c r="C272">
        <v>38</v>
      </c>
      <c r="D272">
        <v>6</v>
      </c>
      <c r="E272">
        <v>116</v>
      </c>
      <c r="F272">
        <v>7</v>
      </c>
      <c r="G272">
        <f>(Tabella5[[#This Row],[1-IOS]]+Tabella5[[#This Row],[2-IOS]]+Tabella5[[#This Row],[3-IOS]]+Tabella5[[#This Row],[4-IOS]])/4</f>
        <v>41.75</v>
      </c>
      <c r="H272">
        <f>(Tabella5[[#This Row],[ANDROID]]+H271)</f>
        <v>7015</v>
      </c>
      <c r="I272">
        <f>(Tabella5[[#This Row],[IOS]]+I271)</f>
        <v>16143.5</v>
      </c>
      <c r="J272">
        <f>(Tabella5[[#This Row],[N_ANDROID]]/$L$6)*100</f>
        <v>30.538505071612033</v>
      </c>
      <c r="K272">
        <f>(Tabella5[[#This Row],[N_IOS]]/$N$22)*100</f>
        <v>43.674165054716141</v>
      </c>
      <c r="O272">
        <v>104</v>
      </c>
      <c r="P272">
        <v>249</v>
      </c>
      <c r="Q272">
        <v>286</v>
      </c>
      <c r="R272">
        <v>243</v>
      </c>
      <c r="S272">
        <v>267</v>
      </c>
    </row>
    <row r="273" spans="2:19" x14ac:dyDescent="0.3">
      <c r="B273">
        <v>63</v>
      </c>
      <c r="C273">
        <v>16</v>
      </c>
      <c r="D273">
        <v>3</v>
      </c>
      <c r="E273">
        <v>97</v>
      </c>
      <c r="F273">
        <v>3</v>
      </c>
      <c r="G273">
        <f>(Tabella5[[#This Row],[1-IOS]]+Tabella5[[#This Row],[2-IOS]]+Tabella5[[#This Row],[3-IOS]]+Tabella5[[#This Row],[4-IOS]])/4</f>
        <v>29.75</v>
      </c>
      <c r="H273">
        <f>(Tabella5[[#This Row],[ANDROID]]+H272)</f>
        <v>7078</v>
      </c>
      <c r="I273">
        <f>(Tabella5[[#This Row],[IOS]]+I272)</f>
        <v>16173.25</v>
      </c>
      <c r="J273">
        <f>(Tabella5[[#This Row],[N_ANDROID]]/$L$6)*100</f>
        <v>30.812763919724873</v>
      </c>
      <c r="K273">
        <f>(Tabella5[[#This Row],[N_IOS]]/$N$22)*100</f>
        <v>43.754649857291653</v>
      </c>
      <c r="O273">
        <v>102</v>
      </c>
      <c r="P273">
        <v>238</v>
      </c>
      <c r="Q273">
        <v>234</v>
      </c>
      <c r="R273">
        <v>220</v>
      </c>
      <c r="S273">
        <v>274</v>
      </c>
    </row>
    <row r="274" spans="2:19" x14ac:dyDescent="0.3">
      <c r="B274">
        <v>41</v>
      </c>
      <c r="C274">
        <v>8</v>
      </c>
      <c r="D274">
        <v>4</v>
      </c>
      <c r="E274">
        <v>72</v>
      </c>
      <c r="F274">
        <v>6</v>
      </c>
      <c r="G274">
        <f>(Tabella5[[#This Row],[1-IOS]]+Tabella5[[#This Row],[2-IOS]]+Tabella5[[#This Row],[3-IOS]]+Tabella5[[#This Row],[4-IOS]])/4</f>
        <v>22.5</v>
      </c>
      <c r="H274">
        <f>(Tabella5[[#This Row],[ANDROID]]+H273)</f>
        <v>7119</v>
      </c>
      <c r="I274">
        <f>(Tabella5[[#This Row],[IOS]]+I273)</f>
        <v>16195.75</v>
      </c>
      <c r="J274">
        <f>(Tabella5[[#This Row],[N_ANDROID]]/$L$6)*100</f>
        <v>30.991249836750683</v>
      </c>
      <c r="K274">
        <f>(Tabella5[[#This Row],[N_IOS]]/$N$22)*100</f>
        <v>43.81552071638238</v>
      </c>
      <c r="O274">
        <v>93</v>
      </c>
      <c r="P274">
        <v>221</v>
      </c>
      <c r="Q274">
        <v>218</v>
      </c>
      <c r="R274">
        <v>188</v>
      </c>
      <c r="S274">
        <v>253</v>
      </c>
    </row>
    <row r="275" spans="2:19" x14ac:dyDescent="0.3">
      <c r="B275">
        <v>37</v>
      </c>
      <c r="C275">
        <v>13</v>
      </c>
      <c r="D275">
        <v>1</v>
      </c>
      <c r="E275">
        <v>50</v>
      </c>
      <c r="F275">
        <v>2</v>
      </c>
      <c r="G275">
        <f>(Tabella5[[#This Row],[1-IOS]]+Tabella5[[#This Row],[2-IOS]]+Tabella5[[#This Row],[3-IOS]]+Tabella5[[#This Row],[4-IOS]])/4</f>
        <v>16.5</v>
      </c>
      <c r="H275">
        <f>(Tabella5[[#This Row],[ANDROID]]+H274)</f>
        <v>7156</v>
      </c>
      <c r="I275">
        <f>(Tabella5[[#This Row],[IOS]]+I274)</f>
        <v>16212.25</v>
      </c>
      <c r="J275">
        <f>(Tabella5[[#This Row],[N_ANDROID]]/$L$6)*100</f>
        <v>31.152322493578861</v>
      </c>
      <c r="K275">
        <f>(Tabella5[[#This Row],[N_IOS]]/$N$22)*100</f>
        <v>43.860159346382247</v>
      </c>
      <c r="O275">
        <v>106</v>
      </c>
      <c r="P275">
        <v>241</v>
      </c>
      <c r="Q275">
        <v>230</v>
      </c>
      <c r="R275">
        <v>220</v>
      </c>
      <c r="S275">
        <v>220</v>
      </c>
    </row>
    <row r="276" spans="2:19" x14ac:dyDescent="0.3">
      <c r="B276">
        <v>37</v>
      </c>
      <c r="C276">
        <v>20</v>
      </c>
      <c r="D276">
        <v>0</v>
      </c>
      <c r="E276">
        <v>26</v>
      </c>
      <c r="F276">
        <v>3</v>
      </c>
      <c r="G276">
        <f>(Tabella5[[#This Row],[1-IOS]]+Tabella5[[#This Row],[2-IOS]]+Tabella5[[#This Row],[3-IOS]]+Tabella5[[#This Row],[4-IOS]])/4</f>
        <v>12.25</v>
      </c>
      <c r="H276">
        <f>(Tabella5[[#This Row],[ANDROID]]+H275)</f>
        <v>7193</v>
      </c>
      <c r="I276">
        <f>(Tabella5[[#This Row],[IOS]]+I275)</f>
        <v>16224.5</v>
      </c>
      <c r="J276">
        <f>(Tabella5[[#This Row],[N_ANDROID]]/$L$6)*100</f>
        <v>31.313395150407036</v>
      </c>
      <c r="K276">
        <f>(Tabella5[[#This Row],[N_IOS]]/$N$22)*100</f>
        <v>43.893300147442751</v>
      </c>
      <c r="O276">
        <v>96</v>
      </c>
      <c r="P276">
        <v>176</v>
      </c>
      <c r="Q276">
        <v>217</v>
      </c>
      <c r="R276">
        <v>217</v>
      </c>
      <c r="S276">
        <v>199</v>
      </c>
    </row>
    <row r="277" spans="2:19" x14ac:dyDescent="0.3">
      <c r="B277">
        <v>46</v>
      </c>
      <c r="C277">
        <v>10</v>
      </c>
      <c r="D277">
        <v>1</v>
      </c>
      <c r="E277">
        <v>15</v>
      </c>
      <c r="F277">
        <v>0</v>
      </c>
      <c r="G277">
        <f>(Tabella5[[#This Row],[1-IOS]]+Tabella5[[#This Row],[2-IOS]]+Tabella5[[#This Row],[3-IOS]]+Tabella5[[#This Row],[4-IOS]])/4</f>
        <v>6.5</v>
      </c>
      <c r="H277">
        <f>(Tabella5[[#This Row],[ANDROID]]+H276)</f>
        <v>7239</v>
      </c>
      <c r="I277">
        <f>(Tabella5[[#This Row],[IOS]]+I276)</f>
        <v>16231</v>
      </c>
      <c r="J277">
        <f>(Tabella5[[#This Row],[N_ANDROID]]/$L$6)*100</f>
        <v>31.513647642679899</v>
      </c>
      <c r="K277">
        <f>(Tabella5[[#This Row],[N_IOS]]/$N$22)*100</f>
        <v>43.910885062291179</v>
      </c>
      <c r="O277">
        <v>111</v>
      </c>
      <c r="P277">
        <v>201</v>
      </c>
      <c r="Q277">
        <v>198</v>
      </c>
      <c r="R277">
        <v>182</v>
      </c>
      <c r="S277">
        <v>202</v>
      </c>
    </row>
    <row r="278" spans="2:19" x14ac:dyDescent="0.3">
      <c r="B278">
        <v>55</v>
      </c>
      <c r="C278">
        <v>1</v>
      </c>
      <c r="D278">
        <v>0</v>
      </c>
      <c r="E278">
        <v>9</v>
      </c>
      <c r="F278">
        <v>0</v>
      </c>
      <c r="G278">
        <f>(Tabella5[[#This Row],[1-IOS]]+Tabella5[[#This Row],[2-IOS]]+Tabella5[[#This Row],[3-IOS]]+Tabella5[[#This Row],[4-IOS]])/4</f>
        <v>2.5</v>
      </c>
      <c r="H278">
        <f>(Tabella5[[#This Row],[ANDROID]]+H277)</f>
        <v>7294</v>
      </c>
      <c r="I278">
        <f>(Tabella5[[#This Row],[IOS]]+I277)</f>
        <v>16233.5</v>
      </c>
      <c r="J278">
        <f>(Tabella5[[#This Row],[N_ANDROID]]/$L$6)*100</f>
        <v>31.753079970397458</v>
      </c>
      <c r="K278">
        <f>(Tabella5[[#This Row],[N_IOS]]/$N$22)*100</f>
        <v>43.917648491079035</v>
      </c>
      <c r="O278">
        <v>84</v>
      </c>
      <c r="P278">
        <v>207</v>
      </c>
      <c r="Q278">
        <v>193</v>
      </c>
      <c r="R278">
        <v>179</v>
      </c>
      <c r="S278">
        <v>188</v>
      </c>
    </row>
    <row r="279" spans="2:19" x14ac:dyDescent="0.3">
      <c r="B279">
        <v>57</v>
      </c>
      <c r="C279">
        <v>0</v>
      </c>
      <c r="D279">
        <v>1</v>
      </c>
      <c r="E279">
        <v>9</v>
      </c>
      <c r="F279">
        <v>0</v>
      </c>
      <c r="G279">
        <f>(Tabella5[[#This Row],[1-IOS]]+Tabella5[[#This Row],[2-IOS]]+Tabella5[[#This Row],[3-IOS]]+Tabella5[[#This Row],[4-IOS]])/4</f>
        <v>2.5</v>
      </c>
      <c r="H279">
        <f>(Tabella5[[#This Row],[ANDROID]]+H278)</f>
        <v>7351</v>
      </c>
      <c r="I279">
        <f>(Tabella5[[#This Row],[IOS]]+I278)</f>
        <v>16236</v>
      </c>
      <c r="J279">
        <f>(Tabella5[[#This Row],[N_ANDROID]]/$L$6)*100</f>
        <v>32.001218928213838</v>
      </c>
      <c r="K279">
        <f>(Tabella5[[#This Row],[N_IOS]]/$N$22)*100</f>
        <v>43.924411919866898</v>
      </c>
      <c r="O279">
        <v>92</v>
      </c>
      <c r="P279">
        <v>226</v>
      </c>
      <c r="Q279">
        <v>185</v>
      </c>
      <c r="R279">
        <v>157</v>
      </c>
      <c r="S279">
        <v>184</v>
      </c>
    </row>
    <row r="280" spans="2:19" x14ac:dyDescent="0.3">
      <c r="B280">
        <v>58</v>
      </c>
      <c r="C280">
        <v>0</v>
      </c>
      <c r="D280">
        <v>0</v>
      </c>
      <c r="E280">
        <v>12</v>
      </c>
      <c r="F280">
        <v>0</v>
      </c>
      <c r="G280">
        <f>(Tabella5[[#This Row],[1-IOS]]+Tabella5[[#This Row],[2-IOS]]+Tabella5[[#This Row],[3-IOS]]+Tabella5[[#This Row],[4-IOS]])/4</f>
        <v>3</v>
      </c>
      <c r="H280">
        <f>(Tabella5[[#This Row],[ANDROID]]+H279)</f>
        <v>7409</v>
      </c>
      <c r="I280">
        <f>(Tabella5[[#This Row],[IOS]]+I279)</f>
        <v>16239</v>
      </c>
      <c r="J280">
        <f>(Tabella5[[#This Row],[N_ANDROID]]/$L$6)*100</f>
        <v>32.253711201079618</v>
      </c>
      <c r="K280">
        <f>(Tabella5[[#This Row],[N_IOS]]/$N$22)*100</f>
        <v>43.932528034412329</v>
      </c>
      <c r="O280">
        <v>95</v>
      </c>
      <c r="P280">
        <v>164</v>
      </c>
      <c r="Q280">
        <v>165</v>
      </c>
      <c r="R280">
        <v>185</v>
      </c>
      <c r="S280">
        <v>161</v>
      </c>
    </row>
    <row r="281" spans="2:19" x14ac:dyDescent="0.3">
      <c r="B281">
        <v>42</v>
      </c>
      <c r="C281">
        <v>0</v>
      </c>
      <c r="D281">
        <v>0</v>
      </c>
      <c r="E281">
        <v>16</v>
      </c>
      <c r="F281">
        <v>1</v>
      </c>
      <c r="G281">
        <f>(Tabella5[[#This Row],[1-IOS]]+Tabella5[[#This Row],[2-IOS]]+Tabella5[[#This Row],[3-IOS]]+Tabella5[[#This Row],[4-IOS]])/4</f>
        <v>4.25</v>
      </c>
      <c r="H281">
        <f>(Tabella5[[#This Row],[ANDROID]]+H280)</f>
        <v>7451</v>
      </c>
      <c r="I281">
        <f>(Tabella5[[#This Row],[IOS]]+I280)</f>
        <v>16243.25</v>
      </c>
      <c r="J281">
        <f>(Tabella5[[#This Row],[N_ANDROID]]/$L$6)*100</f>
        <v>32.436550433154849</v>
      </c>
      <c r="K281">
        <f>(Tabella5[[#This Row],[N_IOS]]/$N$22)*100</f>
        <v>43.944025863351683</v>
      </c>
      <c r="O281">
        <v>107</v>
      </c>
      <c r="P281">
        <v>163</v>
      </c>
      <c r="Q281">
        <v>162</v>
      </c>
      <c r="R281">
        <v>155</v>
      </c>
      <c r="S281">
        <v>154</v>
      </c>
    </row>
    <row r="282" spans="2:19" x14ac:dyDescent="0.3">
      <c r="B282">
        <v>29</v>
      </c>
      <c r="C282">
        <v>0</v>
      </c>
      <c r="D282">
        <v>0</v>
      </c>
      <c r="E282">
        <v>10</v>
      </c>
      <c r="F282">
        <v>0</v>
      </c>
      <c r="G282">
        <f>(Tabella5[[#This Row],[1-IOS]]+Tabella5[[#This Row],[2-IOS]]+Tabella5[[#This Row],[3-IOS]]+Tabella5[[#This Row],[4-IOS]])/4</f>
        <v>2.5</v>
      </c>
      <c r="H282">
        <f>(Tabella5[[#This Row],[ANDROID]]+H281)</f>
        <v>7480</v>
      </c>
      <c r="I282">
        <f>(Tabella5[[#This Row],[IOS]]+I281)</f>
        <v>16245.75</v>
      </c>
      <c r="J282">
        <f>(Tabella5[[#This Row],[N_ANDROID]]/$L$6)*100</f>
        <v>32.562796569587746</v>
      </c>
      <c r="K282">
        <f>(Tabella5[[#This Row],[N_IOS]]/$N$22)*100</f>
        <v>43.95078929213954</v>
      </c>
      <c r="O282">
        <v>96</v>
      </c>
      <c r="P282">
        <v>161</v>
      </c>
      <c r="Q282">
        <v>149</v>
      </c>
      <c r="R282">
        <v>147</v>
      </c>
      <c r="S282">
        <v>135</v>
      </c>
    </row>
    <row r="283" spans="2:19" x14ac:dyDescent="0.3">
      <c r="B283">
        <v>13</v>
      </c>
      <c r="C283">
        <v>0</v>
      </c>
      <c r="D283">
        <v>0</v>
      </c>
      <c r="E283">
        <v>4</v>
      </c>
      <c r="F283">
        <v>0</v>
      </c>
      <c r="G283">
        <f>(Tabella5[[#This Row],[1-IOS]]+Tabella5[[#This Row],[2-IOS]]+Tabella5[[#This Row],[3-IOS]]+Tabella5[[#This Row],[4-IOS]])/4</f>
        <v>1</v>
      </c>
      <c r="H283">
        <f>(Tabella5[[#This Row],[ANDROID]]+H282)</f>
        <v>7493</v>
      </c>
      <c r="I283">
        <f>(Tabella5[[#This Row],[IOS]]+I282)</f>
        <v>16246.75</v>
      </c>
      <c r="J283">
        <f>(Tabella5[[#This Row],[N_ANDROID]]/$L$6)*100</f>
        <v>32.619389665230074</v>
      </c>
      <c r="K283">
        <f>(Tabella5[[#This Row],[N_IOS]]/$N$22)*100</f>
        <v>43.953494663654688</v>
      </c>
      <c r="O283">
        <v>86</v>
      </c>
      <c r="P283">
        <v>161</v>
      </c>
      <c r="Q283">
        <v>161</v>
      </c>
      <c r="R283">
        <v>153</v>
      </c>
      <c r="S283">
        <v>153</v>
      </c>
    </row>
    <row r="284" spans="2:19" x14ac:dyDescent="0.3">
      <c r="B284">
        <v>13</v>
      </c>
      <c r="C284">
        <v>0</v>
      </c>
      <c r="D284">
        <v>0</v>
      </c>
      <c r="E284">
        <v>3</v>
      </c>
      <c r="F284">
        <v>0</v>
      </c>
      <c r="G284">
        <f>(Tabella5[[#This Row],[1-IOS]]+Tabella5[[#This Row],[2-IOS]]+Tabella5[[#This Row],[3-IOS]]+Tabella5[[#This Row],[4-IOS]])/4</f>
        <v>0.75</v>
      </c>
      <c r="H284">
        <f>(Tabella5[[#This Row],[ANDROID]]+H283)</f>
        <v>7506</v>
      </c>
      <c r="I284">
        <f>(Tabella5[[#This Row],[IOS]]+I283)</f>
        <v>16247.5</v>
      </c>
      <c r="J284">
        <f>(Tabella5[[#This Row],[N_ANDROID]]/$L$6)*100</f>
        <v>32.675982760872401</v>
      </c>
      <c r="K284">
        <f>(Tabella5[[#This Row],[N_IOS]]/$N$22)*100</f>
        <v>43.955523692291045</v>
      </c>
      <c r="O284">
        <v>70</v>
      </c>
      <c r="P284">
        <v>143</v>
      </c>
      <c r="Q284">
        <v>131</v>
      </c>
      <c r="R284">
        <v>138</v>
      </c>
      <c r="S284">
        <v>142</v>
      </c>
    </row>
    <row r="285" spans="2:19" x14ac:dyDescent="0.3">
      <c r="B285">
        <v>7</v>
      </c>
      <c r="C285">
        <v>0</v>
      </c>
      <c r="D285">
        <v>0</v>
      </c>
      <c r="E285">
        <v>6</v>
      </c>
      <c r="F285">
        <v>0</v>
      </c>
      <c r="G285">
        <f>(Tabella5[[#This Row],[1-IOS]]+Tabella5[[#This Row],[2-IOS]]+Tabella5[[#This Row],[3-IOS]]+Tabella5[[#This Row],[4-IOS]])/4</f>
        <v>1.5</v>
      </c>
      <c r="H285">
        <f>(Tabella5[[#This Row],[ANDROID]]+H284)</f>
        <v>7513</v>
      </c>
      <c r="I285">
        <f>(Tabella5[[#This Row],[IOS]]+I284)</f>
        <v>16249</v>
      </c>
      <c r="J285">
        <f>(Tabella5[[#This Row],[N_ANDROID]]/$L$6)*100</f>
        <v>32.706455966218272</v>
      </c>
      <c r="K285">
        <f>(Tabella5[[#This Row],[N_IOS]]/$N$22)*100</f>
        <v>43.95958174956376</v>
      </c>
      <c r="O285">
        <v>76</v>
      </c>
      <c r="P285">
        <v>146</v>
      </c>
      <c r="Q285">
        <v>150</v>
      </c>
      <c r="R285">
        <v>137</v>
      </c>
      <c r="S285">
        <v>130</v>
      </c>
    </row>
    <row r="286" spans="2:19" x14ac:dyDescent="0.3">
      <c r="B286">
        <v>10</v>
      </c>
      <c r="C286">
        <v>0</v>
      </c>
      <c r="D286">
        <v>0</v>
      </c>
      <c r="E286">
        <v>4</v>
      </c>
      <c r="F286">
        <v>0</v>
      </c>
      <c r="G286">
        <f>(Tabella5[[#This Row],[1-IOS]]+Tabella5[[#This Row],[2-IOS]]+Tabella5[[#This Row],[3-IOS]]+Tabella5[[#This Row],[4-IOS]])/4</f>
        <v>1</v>
      </c>
      <c r="H286">
        <f>(Tabella5[[#This Row],[ANDROID]]+H285)</f>
        <v>7523</v>
      </c>
      <c r="I286">
        <f>(Tabella5[[#This Row],[IOS]]+I285)</f>
        <v>16250</v>
      </c>
      <c r="J286">
        <f>(Tabella5[[#This Row],[N_ANDROID]]/$L$6)*100</f>
        <v>32.749989116712378</v>
      </c>
      <c r="K286">
        <f>(Tabella5[[#This Row],[N_IOS]]/$N$22)*100</f>
        <v>43.962287121078901</v>
      </c>
      <c r="O286">
        <v>84</v>
      </c>
      <c r="P286">
        <v>139</v>
      </c>
      <c r="Q286">
        <v>121</v>
      </c>
      <c r="R286">
        <v>141</v>
      </c>
      <c r="S286">
        <v>120</v>
      </c>
    </row>
    <row r="287" spans="2:19" x14ac:dyDescent="0.3">
      <c r="B287">
        <v>4</v>
      </c>
      <c r="C287">
        <v>0</v>
      </c>
      <c r="D287">
        <v>0</v>
      </c>
      <c r="E287">
        <v>4</v>
      </c>
      <c r="F287">
        <v>0</v>
      </c>
      <c r="G287">
        <f>(Tabella5[[#This Row],[1-IOS]]+Tabella5[[#This Row],[2-IOS]]+Tabella5[[#This Row],[3-IOS]]+Tabella5[[#This Row],[4-IOS]])/4</f>
        <v>1</v>
      </c>
      <c r="H287">
        <f>(Tabella5[[#This Row],[ANDROID]]+H286)</f>
        <v>7527</v>
      </c>
      <c r="I287">
        <f>(Tabella5[[#This Row],[IOS]]+I286)</f>
        <v>16251</v>
      </c>
      <c r="J287">
        <f>(Tabella5[[#This Row],[N_ANDROID]]/$L$6)*100</f>
        <v>32.767402376910013</v>
      </c>
      <c r="K287">
        <f>(Tabella5[[#This Row],[N_IOS]]/$N$22)*100</f>
        <v>43.96499249259405</v>
      </c>
      <c r="O287">
        <v>72</v>
      </c>
      <c r="P287">
        <v>115</v>
      </c>
      <c r="Q287">
        <v>120</v>
      </c>
      <c r="R287">
        <v>130</v>
      </c>
      <c r="S287">
        <v>108</v>
      </c>
    </row>
    <row r="288" spans="2:19" x14ac:dyDescent="0.3">
      <c r="B288">
        <v>2</v>
      </c>
      <c r="C288">
        <v>0</v>
      </c>
      <c r="D288">
        <v>0</v>
      </c>
      <c r="E288">
        <v>2</v>
      </c>
      <c r="F288">
        <v>0</v>
      </c>
      <c r="G288">
        <f>(Tabella5[[#This Row],[1-IOS]]+Tabella5[[#This Row],[2-IOS]]+Tabella5[[#This Row],[3-IOS]]+Tabella5[[#This Row],[4-IOS]])/4</f>
        <v>0.5</v>
      </c>
      <c r="H288">
        <f>(Tabella5[[#This Row],[ANDROID]]+H287)</f>
        <v>7529</v>
      </c>
      <c r="I288">
        <f>(Tabella5[[#This Row],[IOS]]+I287)</f>
        <v>16251.5</v>
      </c>
      <c r="J288">
        <f>(Tabella5[[#This Row],[N_ANDROID]]/$L$6)*100</f>
        <v>32.776109007008834</v>
      </c>
      <c r="K288">
        <f>(Tabella5[[#This Row],[N_IOS]]/$N$22)*100</f>
        <v>43.966345178351617</v>
      </c>
      <c r="O288">
        <v>63</v>
      </c>
      <c r="P288">
        <v>135</v>
      </c>
      <c r="Q288">
        <v>116</v>
      </c>
      <c r="R288">
        <v>102</v>
      </c>
      <c r="S288">
        <v>111</v>
      </c>
    </row>
    <row r="289" spans="2:19" x14ac:dyDescent="0.3">
      <c r="B289">
        <v>7</v>
      </c>
      <c r="C289">
        <v>0</v>
      </c>
      <c r="D289">
        <v>0</v>
      </c>
      <c r="E289">
        <v>2</v>
      </c>
      <c r="F289">
        <v>0</v>
      </c>
      <c r="G289">
        <f>(Tabella5[[#This Row],[1-IOS]]+Tabella5[[#This Row],[2-IOS]]+Tabella5[[#This Row],[3-IOS]]+Tabella5[[#This Row],[4-IOS]])/4</f>
        <v>0.5</v>
      </c>
      <c r="H289">
        <f>(Tabella5[[#This Row],[ANDROID]]+H288)</f>
        <v>7536</v>
      </c>
      <c r="I289">
        <f>(Tabella5[[#This Row],[IOS]]+I288)</f>
        <v>16252</v>
      </c>
      <c r="J289">
        <f>(Tabella5[[#This Row],[N_ANDROID]]/$L$6)*100</f>
        <v>32.806582212354705</v>
      </c>
      <c r="K289">
        <f>(Tabella5[[#This Row],[N_IOS]]/$N$22)*100</f>
        <v>43.967697864109191</v>
      </c>
      <c r="O289">
        <v>63</v>
      </c>
      <c r="P289">
        <v>118</v>
      </c>
      <c r="Q289">
        <v>109</v>
      </c>
      <c r="R289">
        <v>118</v>
      </c>
      <c r="S289">
        <v>119</v>
      </c>
    </row>
    <row r="290" spans="2:19" x14ac:dyDescent="0.3">
      <c r="B290">
        <v>2</v>
      </c>
      <c r="C290">
        <v>0</v>
      </c>
      <c r="D290">
        <v>0</v>
      </c>
      <c r="E290">
        <v>3</v>
      </c>
      <c r="F290">
        <v>0</v>
      </c>
      <c r="G290">
        <f>(Tabella5[[#This Row],[1-IOS]]+Tabella5[[#This Row],[2-IOS]]+Tabella5[[#This Row],[3-IOS]]+Tabella5[[#This Row],[4-IOS]])/4</f>
        <v>0.75</v>
      </c>
      <c r="H290">
        <f>(Tabella5[[#This Row],[ANDROID]]+H289)</f>
        <v>7538</v>
      </c>
      <c r="I290">
        <f>(Tabella5[[#This Row],[IOS]]+I289)</f>
        <v>16252.75</v>
      </c>
      <c r="J290">
        <f>(Tabella5[[#This Row],[N_ANDROID]]/$L$6)*100</f>
        <v>32.815288842453526</v>
      </c>
      <c r="K290">
        <f>(Tabella5[[#This Row],[N_IOS]]/$N$22)*100</f>
        <v>43.969726892745548</v>
      </c>
      <c r="O290">
        <v>66</v>
      </c>
      <c r="P290">
        <v>83</v>
      </c>
      <c r="Q290">
        <v>95</v>
      </c>
      <c r="R290">
        <v>99</v>
      </c>
      <c r="S290">
        <v>107</v>
      </c>
    </row>
    <row r="291" spans="2:19" x14ac:dyDescent="0.3">
      <c r="B291">
        <v>4</v>
      </c>
      <c r="C291">
        <v>0</v>
      </c>
      <c r="D291">
        <v>0</v>
      </c>
      <c r="E291">
        <v>2</v>
      </c>
      <c r="F291">
        <v>0</v>
      </c>
      <c r="G291">
        <f>(Tabella5[[#This Row],[1-IOS]]+Tabella5[[#This Row],[2-IOS]]+Tabella5[[#This Row],[3-IOS]]+Tabella5[[#This Row],[4-IOS]])/4</f>
        <v>0.5</v>
      </c>
      <c r="H291">
        <f>(Tabella5[[#This Row],[ANDROID]]+H290)</f>
        <v>7542</v>
      </c>
      <c r="I291">
        <f>(Tabella5[[#This Row],[IOS]]+I290)</f>
        <v>16253.25</v>
      </c>
      <c r="J291">
        <f>(Tabella5[[#This Row],[N_ANDROID]]/$L$6)*100</f>
        <v>32.832702102651169</v>
      </c>
      <c r="K291">
        <f>(Tabella5[[#This Row],[N_IOS]]/$N$22)*100</f>
        <v>43.971079578503122</v>
      </c>
      <c r="O291">
        <v>71</v>
      </c>
      <c r="P291">
        <v>97</v>
      </c>
      <c r="Q291">
        <v>112</v>
      </c>
      <c r="R291">
        <v>108</v>
      </c>
      <c r="S291">
        <v>105</v>
      </c>
    </row>
    <row r="292" spans="2:19" x14ac:dyDescent="0.3">
      <c r="B292">
        <v>1</v>
      </c>
      <c r="C292">
        <v>0</v>
      </c>
      <c r="D292">
        <v>0</v>
      </c>
      <c r="E292">
        <v>2</v>
      </c>
      <c r="F292">
        <v>0</v>
      </c>
      <c r="G292">
        <f>(Tabella5[[#This Row],[1-IOS]]+Tabella5[[#This Row],[2-IOS]]+Tabella5[[#This Row],[3-IOS]]+Tabella5[[#This Row],[4-IOS]])/4</f>
        <v>0.5</v>
      </c>
      <c r="H292">
        <f>(Tabella5[[#This Row],[ANDROID]]+H291)</f>
        <v>7543</v>
      </c>
      <c r="I292">
        <f>(Tabella5[[#This Row],[IOS]]+I291)</f>
        <v>16253.75</v>
      </c>
      <c r="J292">
        <f>(Tabella5[[#This Row],[N_ANDROID]]/$L$6)*100</f>
        <v>32.837055417700576</v>
      </c>
      <c r="K292">
        <f>(Tabella5[[#This Row],[N_IOS]]/$N$22)*100</f>
        <v>43.972432264260689</v>
      </c>
      <c r="O292">
        <v>57</v>
      </c>
      <c r="P292">
        <v>96</v>
      </c>
      <c r="Q292">
        <v>108</v>
      </c>
      <c r="R292">
        <v>99</v>
      </c>
      <c r="S292">
        <v>93</v>
      </c>
    </row>
    <row r="293" spans="2:19" x14ac:dyDescent="0.3">
      <c r="B293">
        <v>2</v>
      </c>
      <c r="C293">
        <v>0</v>
      </c>
      <c r="D293">
        <v>0</v>
      </c>
      <c r="E293">
        <v>0</v>
      </c>
      <c r="F293">
        <v>0</v>
      </c>
      <c r="G293">
        <f>(Tabella5[[#This Row],[1-IOS]]+Tabella5[[#This Row],[2-IOS]]+Tabella5[[#This Row],[3-IOS]]+Tabella5[[#This Row],[4-IOS]])/4</f>
        <v>0</v>
      </c>
      <c r="H293">
        <f>(Tabella5[[#This Row],[ANDROID]]+H292)</f>
        <v>7545</v>
      </c>
      <c r="I293">
        <f>(Tabella5[[#This Row],[IOS]]+I292)</f>
        <v>16253.75</v>
      </c>
      <c r="J293">
        <f>(Tabella5[[#This Row],[N_ANDROID]]/$L$6)*100</f>
        <v>32.845762047799397</v>
      </c>
      <c r="K293">
        <f>(Tabella5[[#This Row],[N_IOS]]/$N$22)*100</f>
        <v>43.972432264260689</v>
      </c>
      <c r="O293">
        <v>39</v>
      </c>
      <c r="P293">
        <v>95</v>
      </c>
      <c r="Q293">
        <v>86</v>
      </c>
      <c r="R293">
        <v>95</v>
      </c>
      <c r="S293">
        <v>83</v>
      </c>
    </row>
    <row r="294" spans="2:19" x14ac:dyDescent="0.3">
      <c r="B294">
        <v>5</v>
      </c>
      <c r="C294">
        <v>0</v>
      </c>
      <c r="D294">
        <v>0</v>
      </c>
      <c r="E294">
        <v>3</v>
      </c>
      <c r="F294">
        <v>0</v>
      </c>
      <c r="G294">
        <f>(Tabella5[[#This Row],[1-IOS]]+Tabella5[[#This Row],[2-IOS]]+Tabella5[[#This Row],[3-IOS]]+Tabella5[[#This Row],[4-IOS]])/4</f>
        <v>0.75</v>
      </c>
      <c r="H294">
        <f>(Tabella5[[#This Row],[ANDROID]]+H293)</f>
        <v>7550</v>
      </c>
      <c r="I294">
        <f>(Tabella5[[#This Row],[IOS]]+I293)</f>
        <v>16254.5</v>
      </c>
      <c r="J294">
        <f>(Tabella5[[#This Row],[N_ANDROID]]/$L$6)*100</f>
        <v>32.867528623046447</v>
      </c>
      <c r="K294">
        <f>(Tabella5[[#This Row],[N_IOS]]/$N$22)*100</f>
        <v>43.974461292897047</v>
      </c>
      <c r="O294">
        <v>67</v>
      </c>
      <c r="P294">
        <v>86</v>
      </c>
      <c r="Q294">
        <v>90</v>
      </c>
      <c r="R294">
        <v>95</v>
      </c>
      <c r="S294">
        <v>70</v>
      </c>
    </row>
    <row r="295" spans="2:19" x14ac:dyDescent="0.3">
      <c r="O295">
        <v>41</v>
      </c>
      <c r="P295">
        <v>89</v>
      </c>
      <c r="Q295">
        <v>73</v>
      </c>
      <c r="R295">
        <v>80</v>
      </c>
      <c r="S295">
        <v>83</v>
      </c>
    </row>
    <row r="296" spans="2:19" x14ac:dyDescent="0.3">
      <c r="O296">
        <v>41</v>
      </c>
      <c r="P296">
        <v>74</v>
      </c>
      <c r="Q296">
        <v>64</v>
      </c>
      <c r="R296">
        <v>65</v>
      </c>
      <c r="S296">
        <v>77</v>
      </c>
    </row>
    <row r="297" spans="2:19" x14ac:dyDescent="0.3">
      <c r="O297">
        <v>45</v>
      </c>
      <c r="P297">
        <v>65</v>
      </c>
      <c r="Q297">
        <v>86</v>
      </c>
      <c r="R297">
        <v>63</v>
      </c>
      <c r="S297">
        <v>68</v>
      </c>
    </row>
    <row r="298" spans="2:19" x14ac:dyDescent="0.3">
      <c r="O298">
        <v>36</v>
      </c>
      <c r="P298">
        <v>59</v>
      </c>
      <c r="Q298">
        <v>63</v>
      </c>
      <c r="R298">
        <v>64</v>
      </c>
      <c r="S298">
        <v>73</v>
      </c>
    </row>
    <row r="299" spans="2:19" x14ac:dyDescent="0.3">
      <c r="O299">
        <v>33</v>
      </c>
      <c r="P299">
        <v>63</v>
      </c>
      <c r="Q299">
        <v>74</v>
      </c>
      <c r="R299">
        <v>65</v>
      </c>
      <c r="S299">
        <v>57</v>
      </c>
    </row>
    <row r="300" spans="2:19" x14ac:dyDescent="0.3">
      <c r="O300">
        <v>45</v>
      </c>
      <c r="P300">
        <v>53</v>
      </c>
      <c r="Q300">
        <v>69</v>
      </c>
      <c r="R300">
        <v>61</v>
      </c>
      <c r="S300">
        <v>73</v>
      </c>
    </row>
    <row r="301" spans="2:19" x14ac:dyDescent="0.3">
      <c r="O301">
        <v>35</v>
      </c>
      <c r="P301">
        <v>56</v>
      </c>
      <c r="Q301">
        <v>64</v>
      </c>
      <c r="R301">
        <v>52</v>
      </c>
      <c r="S301">
        <v>68</v>
      </c>
    </row>
    <row r="302" spans="2:19" x14ac:dyDescent="0.3">
      <c r="O302">
        <v>41</v>
      </c>
      <c r="P302">
        <v>47</v>
      </c>
      <c r="Q302">
        <v>61</v>
      </c>
      <c r="R302">
        <v>72</v>
      </c>
      <c r="S302">
        <v>47</v>
      </c>
    </row>
    <row r="303" spans="2:19" x14ac:dyDescent="0.3">
      <c r="O303">
        <v>31</v>
      </c>
      <c r="P303">
        <v>58</v>
      </c>
      <c r="Q303">
        <v>45</v>
      </c>
      <c r="R303">
        <v>47</v>
      </c>
      <c r="S303">
        <v>61</v>
      </c>
    </row>
    <row r="304" spans="2:19" x14ac:dyDescent="0.3">
      <c r="O304">
        <v>30</v>
      </c>
      <c r="P304">
        <v>45</v>
      </c>
      <c r="Q304">
        <v>61</v>
      </c>
      <c r="R304">
        <v>65</v>
      </c>
      <c r="S304">
        <v>56</v>
      </c>
    </row>
    <row r="305" spans="15:19" x14ac:dyDescent="0.3">
      <c r="O305">
        <v>25</v>
      </c>
      <c r="P305">
        <v>52</v>
      </c>
      <c r="Q305">
        <v>56</v>
      </c>
      <c r="R305">
        <v>51</v>
      </c>
      <c r="S305">
        <v>48</v>
      </c>
    </row>
    <row r="306" spans="15:19" x14ac:dyDescent="0.3">
      <c r="O306">
        <v>31</v>
      </c>
      <c r="P306">
        <v>47</v>
      </c>
      <c r="Q306">
        <v>46</v>
      </c>
      <c r="R306">
        <v>46</v>
      </c>
      <c r="S306">
        <v>51</v>
      </c>
    </row>
    <row r="307" spans="15:19" x14ac:dyDescent="0.3">
      <c r="O307">
        <v>21</v>
      </c>
      <c r="P307">
        <v>46</v>
      </c>
      <c r="Q307">
        <v>48</v>
      </c>
      <c r="R307">
        <v>44</v>
      </c>
      <c r="S307">
        <v>48</v>
      </c>
    </row>
    <row r="308" spans="15:19" x14ac:dyDescent="0.3">
      <c r="O308">
        <v>35</v>
      </c>
      <c r="P308">
        <v>39</v>
      </c>
      <c r="Q308">
        <v>38</v>
      </c>
      <c r="R308">
        <v>40</v>
      </c>
      <c r="S308">
        <v>43</v>
      </c>
    </row>
    <row r="309" spans="15:19" x14ac:dyDescent="0.3">
      <c r="O309">
        <v>27</v>
      </c>
      <c r="P309">
        <v>30</v>
      </c>
      <c r="Q309">
        <v>40</v>
      </c>
      <c r="R309">
        <v>38</v>
      </c>
      <c r="S309">
        <v>33</v>
      </c>
    </row>
    <row r="310" spans="15:19" x14ac:dyDescent="0.3">
      <c r="O310">
        <v>24</v>
      </c>
      <c r="P310">
        <v>42</v>
      </c>
      <c r="Q310">
        <v>42</v>
      </c>
      <c r="R310">
        <v>36</v>
      </c>
      <c r="S310">
        <v>37</v>
      </c>
    </row>
    <row r="311" spans="15:19" x14ac:dyDescent="0.3">
      <c r="O311">
        <v>29</v>
      </c>
      <c r="P311">
        <v>26</v>
      </c>
      <c r="Q311">
        <v>46</v>
      </c>
      <c r="R311">
        <v>34</v>
      </c>
      <c r="S311">
        <v>40</v>
      </c>
    </row>
    <row r="312" spans="15:19" x14ac:dyDescent="0.3">
      <c r="O312">
        <v>19</v>
      </c>
      <c r="P312">
        <v>37</v>
      </c>
      <c r="Q312">
        <v>26</v>
      </c>
      <c r="R312">
        <v>34</v>
      </c>
      <c r="S312">
        <v>30</v>
      </c>
    </row>
    <row r="313" spans="15:19" x14ac:dyDescent="0.3">
      <c r="O313">
        <v>14</v>
      </c>
      <c r="P313">
        <v>32</v>
      </c>
      <c r="Q313">
        <v>36</v>
      </c>
      <c r="R313">
        <v>38</v>
      </c>
      <c r="S313">
        <v>31</v>
      </c>
    </row>
    <row r="314" spans="15:19" x14ac:dyDescent="0.3">
      <c r="O314">
        <v>17</v>
      </c>
      <c r="P314">
        <v>33</v>
      </c>
      <c r="Q314">
        <v>30</v>
      </c>
      <c r="R314">
        <v>34</v>
      </c>
      <c r="S314">
        <v>28</v>
      </c>
    </row>
    <row r="315" spans="15:19" x14ac:dyDescent="0.3">
      <c r="O315">
        <v>13</v>
      </c>
      <c r="P315">
        <v>30</v>
      </c>
      <c r="Q315">
        <v>33</v>
      </c>
      <c r="R315">
        <v>26</v>
      </c>
      <c r="S315">
        <v>34</v>
      </c>
    </row>
    <row r="316" spans="15:19" x14ac:dyDescent="0.3">
      <c r="O316">
        <v>25</v>
      </c>
      <c r="P316">
        <v>27</v>
      </c>
      <c r="Q316">
        <v>22</v>
      </c>
      <c r="R316">
        <v>30</v>
      </c>
      <c r="S316">
        <v>30</v>
      </c>
    </row>
    <row r="317" spans="15:19" x14ac:dyDescent="0.3">
      <c r="O317">
        <v>11</v>
      </c>
      <c r="P317">
        <v>27</v>
      </c>
      <c r="Q317">
        <v>29</v>
      </c>
      <c r="R317">
        <v>20</v>
      </c>
      <c r="S317">
        <v>31</v>
      </c>
    </row>
    <row r="318" spans="15:19" x14ac:dyDescent="0.3">
      <c r="O318">
        <v>18</v>
      </c>
      <c r="P318">
        <v>22</v>
      </c>
      <c r="Q318">
        <v>23</v>
      </c>
      <c r="R318">
        <v>28</v>
      </c>
      <c r="S318">
        <v>19</v>
      </c>
    </row>
    <row r="319" spans="15:19" x14ac:dyDescent="0.3">
      <c r="O319">
        <v>11</v>
      </c>
      <c r="P319">
        <v>24</v>
      </c>
      <c r="Q319">
        <v>23</v>
      </c>
      <c r="R319">
        <v>23</v>
      </c>
      <c r="S319">
        <v>24</v>
      </c>
    </row>
    <row r="320" spans="15:19" x14ac:dyDescent="0.3">
      <c r="O320">
        <v>10</v>
      </c>
      <c r="P320">
        <v>19</v>
      </c>
      <c r="Q320">
        <v>24</v>
      </c>
      <c r="R320">
        <v>18</v>
      </c>
      <c r="S320">
        <v>28</v>
      </c>
    </row>
    <row r="321" spans="15:19" x14ac:dyDescent="0.3">
      <c r="O321">
        <v>9</v>
      </c>
      <c r="P321">
        <v>21</v>
      </c>
      <c r="Q321">
        <v>21</v>
      </c>
      <c r="R321">
        <v>25</v>
      </c>
      <c r="S321">
        <v>22</v>
      </c>
    </row>
    <row r="322" spans="15:19" x14ac:dyDescent="0.3">
      <c r="O322">
        <v>7</v>
      </c>
      <c r="P322">
        <v>15</v>
      </c>
      <c r="Q322">
        <v>24</v>
      </c>
      <c r="R322">
        <v>14</v>
      </c>
      <c r="S322">
        <v>21</v>
      </c>
    </row>
    <row r="323" spans="15:19" x14ac:dyDescent="0.3">
      <c r="O323">
        <v>10</v>
      </c>
      <c r="P323">
        <v>12</v>
      </c>
      <c r="Q323">
        <v>15</v>
      </c>
      <c r="R323">
        <v>21</v>
      </c>
      <c r="S323">
        <v>18</v>
      </c>
    </row>
    <row r="324" spans="15:19" x14ac:dyDescent="0.3">
      <c r="O324">
        <v>15</v>
      </c>
      <c r="P324">
        <v>15</v>
      </c>
      <c r="Q324">
        <v>19</v>
      </c>
      <c r="R324">
        <v>20</v>
      </c>
      <c r="S324">
        <v>16</v>
      </c>
    </row>
    <row r="325" spans="15:19" x14ac:dyDescent="0.3">
      <c r="O325">
        <v>8</v>
      </c>
      <c r="P325">
        <v>18</v>
      </c>
      <c r="Q325">
        <v>14</v>
      </c>
      <c r="R325">
        <v>14</v>
      </c>
      <c r="S325">
        <v>15</v>
      </c>
    </row>
    <row r="326" spans="15:19" x14ac:dyDescent="0.3">
      <c r="O326">
        <v>13</v>
      </c>
      <c r="P326">
        <v>16</v>
      </c>
      <c r="Q326">
        <v>10</v>
      </c>
      <c r="R326">
        <v>14</v>
      </c>
      <c r="S326">
        <v>17</v>
      </c>
    </row>
    <row r="327" spans="15:19" x14ac:dyDescent="0.3">
      <c r="O327">
        <v>12</v>
      </c>
      <c r="P327">
        <v>13</v>
      </c>
      <c r="Q327">
        <v>18</v>
      </c>
      <c r="R327">
        <v>19</v>
      </c>
      <c r="S327">
        <v>16</v>
      </c>
    </row>
    <row r="328" spans="15:19" x14ac:dyDescent="0.3">
      <c r="O328">
        <v>4</v>
      </c>
      <c r="P328">
        <v>14</v>
      </c>
      <c r="Q328">
        <v>8</v>
      </c>
      <c r="R328">
        <v>21</v>
      </c>
      <c r="S328">
        <v>11</v>
      </c>
    </row>
    <row r="329" spans="15:19" x14ac:dyDescent="0.3">
      <c r="O329">
        <v>8</v>
      </c>
      <c r="P329">
        <v>17</v>
      </c>
      <c r="Q329">
        <v>12</v>
      </c>
      <c r="R329">
        <v>14</v>
      </c>
      <c r="S329">
        <v>18</v>
      </c>
    </row>
    <row r="330" spans="15:19" x14ac:dyDescent="0.3">
      <c r="O330">
        <v>12</v>
      </c>
      <c r="P330">
        <v>12</v>
      </c>
      <c r="Q330">
        <v>12</v>
      </c>
      <c r="R330">
        <v>16</v>
      </c>
      <c r="S330">
        <v>10</v>
      </c>
    </row>
    <row r="331" spans="15:19" x14ac:dyDescent="0.3">
      <c r="O331">
        <v>12</v>
      </c>
      <c r="P331">
        <v>16</v>
      </c>
      <c r="Q331">
        <v>12</v>
      </c>
      <c r="R331">
        <v>13</v>
      </c>
      <c r="S331">
        <v>22</v>
      </c>
    </row>
    <row r="332" spans="15:19" x14ac:dyDescent="0.3">
      <c r="O332">
        <v>5</v>
      </c>
      <c r="P332">
        <v>14</v>
      </c>
      <c r="Q332">
        <v>8</v>
      </c>
      <c r="R332">
        <v>10</v>
      </c>
      <c r="S332">
        <v>11</v>
      </c>
    </row>
    <row r="333" spans="15:19" x14ac:dyDescent="0.3">
      <c r="O333">
        <v>7</v>
      </c>
      <c r="P333">
        <v>10</v>
      </c>
      <c r="Q333">
        <v>9</v>
      </c>
      <c r="R333">
        <v>9</v>
      </c>
      <c r="S333">
        <v>11</v>
      </c>
    </row>
    <row r="334" spans="15:19" x14ac:dyDescent="0.3">
      <c r="O334">
        <v>3</v>
      </c>
      <c r="P334">
        <v>13</v>
      </c>
      <c r="Q334">
        <v>6</v>
      </c>
      <c r="R334">
        <v>13</v>
      </c>
      <c r="S334">
        <v>6</v>
      </c>
    </row>
    <row r="335" spans="15:19" x14ac:dyDescent="0.3">
      <c r="O335">
        <v>8</v>
      </c>
      <c r="P335">
        <v>5</v>
      </c>
      <c r="Q335">
        <v>9</v>
      </c>
      <c r="R335">
        <v>11</v>
      </c>
      <c r="S335">
        <v>10</v>
      </c>
    </row>
    <row r="336" spans="15:19" x14ac:dyDescent="0.3">
      <c r="O336">
        <v>8</v>
      </c>
      <c r="P336">
        <v>11</v>
      </c>
      <c r="Q336">
        <v>10</v>
      </c>
      <c r="R336">
        <v>11</v>
      </c>
      <c r="S336">
        <v>10</v>
      </c>
    </row>
    <row r="337" spans="15:19" x14ac:dyDescent="0.3">
      <c r="O337">
        <v>5</v>
      </c>
      <c r="P337">
        <v>6</v>
      </c>
      <c r="Q337">
        <v>14</v>
      </c>
      <c r="R337">
        <v>6</v>
      </c>
      <c r="S337">
        <v>9</v>
      </c>
    </row>
    <row r="338" spans="15:19" x14ac:dyDescent="0.3">
      <c r="O338">
        <v>6</v>
      </c>
      <c r="P338">
        <v>10</v>
      </c>
      <c r="Q338">
        <v>8</v>
      </c>
      <c r="R338">
        <v>6</v>
      </c>
      <c r="S338">
        <v>9</v>
      </c>
    </row>
    <row r="339" spans="15:19" x14ac:dyDescent="0.3">
      <c r="O339">
        <v>8</v>
      </c>
      <c r="P339">
        <v>9</v>
      </c>
      <c r="Q339">
        <v>12</v>
      </c>
      <c r="R339">
        <v>6</v>
      </c>
      <c r="S339">
        <v>5</v>
      </c>
    </row>
    <row r="340" spans="15:19" x14ac:dyDescent="0.3">
      <c r="O340">
        <v>1</v>
      </c>
      <c r="P340">
        <v>12</v>
      </c>
      <c r="Q340">
        <v>7</v>
      </c>
      <c r="R340">
        <v>7</v>
      </c>
      <c r="S340">
        <v>8</v>
      </c>
    </row>
    <row r="341" spans="15:19" x14ac:dyDescent="0.3">
      <c r="O341">
        <v>9</v>
      </c>
      <c r="P341">
        <v>10</v>
      </c>
      <c r="Q341">
        <v>6</v>
      </c>
      <c r="R341">
        <v>6</v>
      </c>
      <c r="S341">
        <v>4</v>
      </c>
    </row>
    <row r="342" spans="15:19" x14ac:dyDescent="0.3">
      <c r="O342">
        <v>10</v>
      </c>
      <c r="P342">
        <v>9</v>
      </c>
      <c r="Q342">
        <v>6</v>
      </c>
      <c r="R342">
        <v>8</v>
      </c>
      <c r="S342">
        <v>4</v>
      </c>
    </row>
    <row r="343" spans="15:19" x14ac:dyDescent="0.3">
      <c r="O343">
        <v>5</v>
      </c>
      <c r="P343">
        <v>9</v>
      </c>
      <c r="Q343">
        <v>9</v>
      </c>
      <c r="R343">
        <v>9</v>
      </c>
      <c r="S343">
        <v>5</v>
      </c>
    </row>
    <row r="344" spans="15:19" x14ac:dyDescent="0.3">
      <c r="O344">
        <v>8</v>
      </c>
      <c r="P344">
        <v>7</v>
      </c>
      <c r="Q344">
        <v>7</v>
      </c>
      <c r="R344">
        <v>10</v>
      </c>
      <c r="S344">
        <v>5</v>
      </c>
    </row>
    <row r="345" spans="15:19" x14ac:dyDescent="0.3">
      <c r="O345">
        <v>2</v>
      </c>
      <c r="P345">
        <v>6</v>
      </c>
      <c r="Q345">
        <v>5</v>
      </c>
      <c r="R345">
        <v>3</v>
      </c>
      <c r="S345">
        <v>4</v>
      </c>
    </row>
    <row r="346" spans="15:19" x14ac:dyDescent="0.3">
      <c r="O346">
        <v>5</v>
      </c>
      <c r="P346">
        <v>8</v>
      </c>
      <c r="Q346">
        <v>5</v>
      </c>
      <c r="R346">
        <v>7</v>
      </c>
      <c r="S346">
        <v>7</v>
      </c>
    </row>
    <row r="347" spans="15:19" x14ac:dyDescent="0.3">
      <c r="O347">
        <v>3</v>
      </c>
      <c r="P347">
        <v>3</v>
      </c>
      <c r="Q347">
        <v>4</v>
      </c>
      <c r="R347">
        <v>5</v>
      </c>
      <c r="S347">
        <v>6</v>
      </c>
    </row>
    <row r="348" spans="15:19" x14ac:dyDescent="0.3">
      <c r="O348">
        <v>4</v>
      </c>
      <c r="P348">
        <v>9</v>
      </c>
      <c r="Q348">
        <v>4</v>
      </c>
      <c r="R348">
        <v>2</v>
      </c>
      <c r="S348">
        <v>3</v>
      </c>
    </row>
    <row r="349" spans="15:19" x14ac:dyDescent="0.3">
      <c r="O349">
        <v>5</v>
      </c>
      <c r="P349">
        <v>7</v>
      </c>
      <c r="Q349">
        <v>3</v>
      </c>
      <c r="R349">
        <v>4</v>
      </c>
      <c r="S349">
        <v>8</v>
      </c>
    </row>
    <row r="350" spans="15:19" x14ac:dyDescent="0.3">
      <c r="O350">
        <v>2</v>
      </c>
      <c r="P350">
        <v>6</v>
      </c>
      <c r="Q350">
        <v>8</v>
      </c>
      <c r="R350">
        <v>2</v>
      </c>
      <c r="S350">
        <v>4</v>
      </c>
    </row>
    <row r="351" spans="15:19" x14ac:dyDescent="0.3">
      <c r="O351">
        <v>6</v>
      </c>
      <c r="P351">
        <v>3</v>
      </c>
      <c r="Q351">
        <v>4</v>
      </c>
      <c r="R351">
        <v>3</v>
      </c>
      <c r="S351">
        <v>1</v>
      </c>
    </row>
    <row r="352" spans="15:19" x14ac:dyDescent="0.3">
      <c r="O352">
        <v>2</v>
      </c>
      <c r="P352">
        <v>2</v>
      </c>
      <c r="Q352">
        <v>4</v>
      </c>
      <c r="R352">
        <v>5</v>
      </c>
      <c r="S352">
        <v>3</v>
      </c>
    </row>
    <row r="353" spans="15:19" x14ac:dyDescent="0.3">
      <c r="O353">
        <v>5</v>
      </c>
      <c r="P353">
        <v>5</v>
      </c>
      <c r="Q353">
        <v>4</v>
      </c>
      <c r="R353">
        <v>4</v>
      </c>
      <c r="S353">
        <v>8</v>
      </c>
    </row>
    <row r="354" spans="15:19" x14ac:dyDescent="0.3">
      <c r="O354">
        <v>2</v>
      </c>
      <c r="P354">
        <v>5</v>
      </c>
      <c r="Q354">
        <v>3</v>
      </c>
      <c r="R354">
        <v>5</v>
      </c>
      <c r="S354">
        <v>7</v>
      </c>
    </row>
    <row r="355" spans="15:19" x14ac:dyDescent="0.3">
      <c r="O355">
        <v>4</v>
      </c>
      <c r="P355">
        <v>1</v>
      </c>
      <c r="Q355">
        <v>3</v>
      </c>
      <c r="R355">
        <v>1</v>
      </c>
      <c r="S355">
        <v>3</v>
      </c>
    </row>
    <row r="356" spans="15:19" x14ac:dyDescent="0.3">
      <c r="O356">
        <v>4</v>
      </c>
      <c r="P356">
        <v>2</v>
      </c>
      <c r="Q356">
        <v>2</v>
      </c>
      <c r="R356">
        <v>4</v>
      </c>
      <c r="S356">
        <v>3</v>
      </c>
    </row>
    <row r="357" spans="15:19" x14ac:dyDescent="0.3">
      <c r="O357">
        <v>0</v>
      </c>
      <c r="P357">
        <v>4</v>
      </c>
      <c r="Q357">
        <v>3</v>
      </c>
      <c r="R357">
        <v>3</v>
      </c>
      <c r="S357">
        <v>6</v>
      </c>
    </row>
    <row r="358" spans="15:19" x14ac:dyDescent="0.3">
      <c r="O358">
        <v>0</v>
      </c>
      <c r="P358">
        <v>3</v>
      </c>
      <c r="Q358">
        <v>8</v>
      </c>
      <c r="R358">
        <v>12</v>
      </c>
      <c r="S358">
        <v>4</v>
      </c>
    </row>
    <row r="359" spans="15:19" x14ac:dyDescent="0.3">
      <c r="O359">
        <v>1</v>
      </c>
      <c r="P359">
        <v>1</v>
      </c>
      <c r="Q359">
        <v>2</v>
      </c>
      <c r="R359">
        <v>3</v>
      </c>
      <c r="S359">
        <v>2</v>
      </c>
    </row>
    <row r="360" spans="15:19" x14ac:dyDescent="0.3">
      <c r="O360">
        <v>0</v>
      </c>
      <c r="P360">
        <v>3</v>
      </c>
      <c r="Q360">
        <v>0</v>
      </c>
      <c r="R360">
        <v>9</v>
      </c>
      <c r="S360">
        <v>5</v>
      </c>
    </row>
    <row r="361" spans="15:19" x14ac:dyDescent="0.3">
      <c r="O361">
        <v>1</v>
      </c>
      <c r="P361">
        <v>2</v>
      </c>
      <c r="Q361">
        <v>4</v>
      </c>
      <c r="R361">
        <v>4</v>
      </c>
      <c r="S361">
        <v>2</v>
      </c>
    </row>
    <row r="362" spans="15:19" x14ac:dyDescent="0.3">
      <c r="O362">
        <v>1</v>
      </c>
      <c r="P362">
        <v>4</v>
      </c>
      <c r="Q362">
        <v>4</v>
      </c>
      <c r="R362">
        <v>3</v>
      </c>
      <c r="S362">
        <v>3</v>
      </c>
    </row>
    <row r="363" spans="15:19" x14ac:dyDescent="0.3">
      <c r="O363">
        <v>2</v>
      </c>
      <c r="P363">
        <v>5</v>
      </c>
      <c r="Q363">
        <v>1</v>
      </c>
      <c r="R363">
        <v>2</v>
      </c>
      <c r="S363">
        <v>1</v>
      </c>
    </row>
    <row r="364" spans="15:19" x14ac:dyDescent="0.3">
      <c r="O364">
        <v>2</v>
      </c>
      <c r="P364">
        <v>3</v>
      </c>
      <c r="Q364">
        <v>3</v>
      </c>
      <c r="R364">
        <v>1</v>
      </c>
      <c r="S364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Paoletti</dc:creator>
  <cp:lastModifiedBy>Riccardo Paoletti</cp:lastModifiedBy>
  <dcterms:created xsi:type="dcterms:W3CDTF">2015-06-05T18:19:34Z</dcterms:created>
  <dcterms:modified xsi:type="dcterms:W3CDTF">2020-07-22T14:37:47Z</dcterms:modified>
</cp:coreProperties>
</file>