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"/>
    </mc:Choice>
  </mc:AlternateContent>
  <xr:revisionPtr revIDLastSave="0" documentId="8_{9B2C1F23-755D-435F-8E70-7C22DCE931D6}" xr6:coauthVersionLast="45" xr6:coauthVersionMax="45" xr10:uidLastSave="{00000000-0000-0000-0000-000000000000}"/>
  <bookViews>
    <workbookView xWindow="-120" yWindow="-120" windowWidth="20730" windowHeight="117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4" i="34" l="1"/>
  <c r="F5" i="34" l="1"/>
  <c r="F4" i="34"/>
  <c r="F3" i="34"/>
  <c r="P12" i="34" l="1"/>
  <c r="P10" i="34"/>
  <c r="E9" i="34"/>
  <c r="E10" i="34" s="1"/>
  <c r="E12" i="34" l="1"/>
  <c r="E11" i="34"/>
  <c r="B11" i="34" s="1"/>
  <c r="B7" i="34"/>
  <c r="B9" i="34"/>
  <c r="D9" i="34" s="1"/>
  <c r="M58" i="34"/>
  <c r="M59" i="34" s="1"/>
  <c r="E13" i="34" l="1"/>
  <c r="B13" i="34" s="1"/>
  <c r="E14" i="34"/>
  <c r="A11" i="34"/>
  <c r="D11" i="34"/>
  <c r="A9" i="34"/>
  <c r="B10" i="34"/>
  <c r="D13" i="34" l="1"/>
  <c r="A13" i="34"/>
  <c r="B14" i="34"/>
  <c r="E15" i="34"/>
  <c r="B15" i="34" s="1"/>
  <c r="E16" i="34"/>
  <c r="D10" i="34"/>
  <c r="A10" i="34"/>
  <c r="B12" i="34"/>
  <c r="E18" i="34" l="1"/>
  <c r="E17" i="34"/>
  <c r="B17" i="34" s="1"/>
  <c r="D14" i="34"/>
  <c r="A14" i="34"/>
  <c r="A15" i="34"/>
  <c r="D15" i="34"/>
  <c r="D12" i="34"/>
  <c r="A12" i="34"/>
  <c r="B16" i="34"/>
  <c r="D17" i="34" l="1"/>
  <c r="A17" i="34"/>
  <c r="E20" i="34"/>
  <c r="E21" i="34" s="1"/>
  <c r="E22" i="34" s="1"/>
  <c r="E19" i="34"/>
  <c r="B19" i="34" s="1"/>
  <c r="B18" i="34"/>
  <c r="D16" i="34"/>
  <c r="A16" i="34"/>
  <c r="A19" i="34" l="1"/>
  <c r="D19" i="34"/>
  <c r="E23" i="34"/>
  <c r="B23" i="34" s="1"/>
  <c r="E24" i="34"/>
  <c r="D18" i="34"/>
  <c r="A18" i="34"/>
  <c r="B20" i="34"/>
  <c r="E25" i="34" l="1"/>
  <c r="B25" i="34" s="1"/>
  <c r="E26" i="34"/>
  <c r="D23" i="34"/>
  <c r="A23" i="34"/>
  <c r="D20" i="34"/>
  <c r="A20" i="34"/>
  <c r="B21" i="34"/>
  <c r="D21" i="34" s="1"/>
  <c r="E28" i="34" l="1"/>
  <c r="E27" i="34"/>
  <c r="B27" i="34" s="1"/>
  <c r="A25" i="34"/>
  <c r="D25" i="34"/>
  <c r="A21" i="34"/>
  <c r="B22" i="34"/>
  <c r="D22" i="34" s="1"/>
  <c r="E29" i="34" l="1"/>
  <c r="B29" i="34" s="1"/>
  <c r="E30" i="34"/>
  <c r="D27" i="34"/>
  <c r="A27" i="34"/>
  <c r="A22" i="34"/>
  <c r="B24" i="34"/>
  <c r="D24" i="34" s="1"/>
  <c r="E31" i="34" l="1"/>
  <c r="B31" i="34" s="1"/>
  <c r="E32" i="34"/>
  <c r="E33" i="34" s="1"/>
  <c r="E34" i="34" s="1"/>
  <c r="A29" i="34"/>
  <c r="D29" i="34"/>
  <c r="B26" i="34"/>
  <c r="A24" i="34"/>
  <c r="E36" i="34" l="1"/>
  <c r="E35" i="34"/>
  <c r="B35" i="34" s="1"/>
  <c r="D31" i="34"/>
  <c r="A31" i="34"/>
  <c r="D26" i="34"/>
  <c r="A26" i="34"/>
  <c r="B28" i="34"/>
  <c r="E38" i="34" l="1"/>
  <c r="E37" i="34"/>
  <c r="B37" i="34" s="1"/>
  <c r="A35" i="34"/>
  <c r="D35" i="34"/>
  <c r="D28" i="34"/>
  <c r="A28" i="34"/>
  <c r="B30" i="34"/>
  <c r="E40" i="34" l="1"/>
  <c r="E39" i="34"/>
  <c r="B39" i="34" s="1"/>
  <c r="D37" i="34"/>
  <c r="A37" i="34"/>
  <c r="D30" i="34"/>
  <c r="A30" i="34"/>
  <c r="B32" i="34"/>
  <c r="E42" i="34" l="1"/>
  <c r="E41" i="34"/>
  <c r="B41" i="34" s="1"/>
  <c r="D39" i="34"/>
  <c r="A39" i="34"/>
  <c r="D32" i="34"/>
  <c r="A32" i="34"/>
  <c r="B33" i="34"/>
  <c r="E44" i="34" l="1"/>
  <c r="E45" i="34" s="1"/>
  <c r="E46" i="34" s="1"/>
  <c r="E43" i="34"/>
  <c r="B43" i="34" s="1"/>
  <c r="A41" i="34"/>
  <c r="D41" i="34"/>
  <c r="D33" i="34"/>
  <c r="A33" i="34"/>
  <c r="B34" i="34"/>
  <c r="E48" i="34" l="1"/>
  <c r="E47" i="34"/>
  <c r="B47" i="34" s="1"/>
  <c r="D43" i="34"/>
  <c r="A43" i="34"/>
  <c r="D34" i="34"/>
  <c r="A34" i="34"/>
  <c r="B36" i="34"/>
  <c r="E50" i="34" l="1"/>
  <c r="E49" i="34"/>
  <c r="B49" i="34" s="1"/>
  <c r="A47" i="34"/>
  <c r="D47" i="34"/>
  <c r="D36" i="34"/>
  <c r="A36" i="34"/>
  <c r="B38" i="34"/>
  <c r="E52" i="34" l="1"/>
  <c r="E51" i="34"/>
  <c r="B51" i="34" s="1"/>
  <c r="A49" i="34"/>
  <c r="D49" i="34"/>
  <c r="B40" i="34"/>
  <c r="D38" i="34"/>
  <c r="A38" i="34"/>
  <c r="E54" i="34" l="1"/>
  <c r="E53" i="34"/>
  <c r="B53" i="34" s="1"/>
  <c r="A51" i="34"/>
  <c r="D51" i="34"/>
  <c r="D40" i="34"/>
  <c r="A40" i="34"/>
  <c r="B42" i="34"/>
  <c r="E56" i="34" l="1"/>
  <c r="E57" i="34" s="1"/>
  <c r="E55" i="34"/>
  <c r="B55" i="34" s="1"/>
  <c r="A53" i="34"/>
  <c r="D53" i="34"/>
  <c r="D42" i="34"/>
  <c r="A42" i="34"/>
  <c r="B44" i="34"/>
  <c r="A55" i="34" l="1"/>
  <c r="D55" i="34"/>
  <c r="D44" i="34"/>
  <c r="A44" i="34"/>
  <c r="B45" i="34"/>
  <c r="D45" i="34" l="1"/>
  <c r="A45" i="34"/>
  <c r="B46" i="34"/>
  <c r="D46" i="34" l="1"/>
  <c r="A46" i="34"/>
  <c r="B48" i="34"/>
  <c r="B50" i="34" l="1"/>
  <c r="D48" i="34"/>
  <c r="A48" i="34"/>
  <c r="D50" i="34" l="1"/>
  <c r="A50" i="34"/>
  <c r="B52" i="34"/>
  <c r="D52" i="34" l="1"/>
  <c r="A52" i="34"/>
  <c r="B54" i="34"/>
  <c r="B56" i="34" l="1"/>
  <c r="B57" i="34"/>
  <c r="D54" i="34"/>
  <c r="A54" i="34"/>
  <c r="D56" i="34" l="1"/>
  <c r="A56" i="34"/>
  <c r="D57" i="34"/>
  <c r="A57" i="34"/>
</calcChain>
</file>

<file path=xl/sharedStrings.xml><?xml version="1.0" encoding="utf-8"?>
<sst xmlns="http://schemas.openxmlformats.org/spreadsheetml/2006/main" count="254" uniqueCount="129">
  <si>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</si>
  <si>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</si>
  <si>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</si>
  <si>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</si>
  <si>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</si>
  <si>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</si>
  <si>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</si>
  <si>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</si>
  <si>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</si>
  <si>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</si>
  <si>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</si>
  <si>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</si>
  <si>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</si>
  <si>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</si>
  <si>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</si>
  <si>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</si>
  <si>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</si>
  <si>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</si>
  <si>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</si>
  <si>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</si>
  <si>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</si>
  <si>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</si>
  <si>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</si>
  <si>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</si>
  <si>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</si>
  <si>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</si>
  <si>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</si>
  <si>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</si>
  <si>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</si>
  <si>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</si>
  <si>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</si>
  <si>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</si>
  <si>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</si>
  <si>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</si>
  <si>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</si>
  <si>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</si>
  <si>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</si>
  <si>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</si>
  <si>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</si>
  <si>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</si>
  <si>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</si>
  <si>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</si>
  <si>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</si>
  <si>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</si>
  <si>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</si>
  <si>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</si>
  <si>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</si>
  <si>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</si>
  <si>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</si>
  <si>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</si>
  <si>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</si>
  <si>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</si>
  <si>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</si>
  <si>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</si>
  <si>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</si>
  <si>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</si>
  <si>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</si>
  <si>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</si>
  <si>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</si>
  <si>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</si>
  <si>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</si>
  <si>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</si>
  <si>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</si>
  <si>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</si>
  <si>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</si>
  <si>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</si>
  <si>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</si>
  <si>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</si>
  <si>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</si>
  <si>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</si>
  <si>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</si>
  <si>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Project</t>
  </si>
  <si>
    <t>Project Work</t>
  </si>
  <si>
    <t>Business Development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</si>
  <si>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</si>
  <si>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</si>
  <si>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</si>
  <si>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</si>
  <si>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</si>
  <si>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</si>
  <si>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</si>
  <si>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</si>
  <si>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</si>
  <si>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</si>
  <si>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</si>
  <si>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</si>
  <si>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</si>
  <si>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</si>
  <si>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</si>
  <si>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</si>
  <si>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</si>
  <si>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</si>
  <si>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</si>
  <si>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</si>
  <si>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</si>
  <si>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</si>
  <si>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</si>
  <si>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</si>
  <si>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</si>
  <si>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</si>
  <si>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</si>
  <si>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</si>
  <si>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</si>
  <si>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</si>
  <si>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</si>
  <si>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</si>
  <si>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</si>
  <si>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</si>
  <si>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</si>
  <si>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</si>
  <si>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</si>
  <si>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</si>
  <si>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</si>
  <si>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</si>
  <si>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</si>
  <si>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</si>
  <si>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</si>
  <si>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</si>
  <si>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</si>
  <si>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</si>
  <si>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</si>
  <si>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</si>
  <si>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</si>
  <si>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Public Hearing Preparation &amp; NBTC Board Cast IC</t>
  </si>
  <si>
    <t>Hospital</t>
  </si>
  <si>
    <t>Sick leave</t>
  </si>
  <si>
    <t>Thummatat</t>
  </si>
  <si>
    <t>Piyalohawat</t>
  </si>
  <si>
    <t>TIME089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</si>
</sst>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6" fillId="0" borderId="33" xfId="0" applyFont="1" applyBorder="1" applyAlignment="1" applyProtection="1">
      <alignment vertical="center"/>
    </xf>
    <xf numFmtId="0" fontId="1" fillId="0" borderId="18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7" fillId="0" borderId="32" xfId="0" applyFont="1" applyBorder="1" applyAlignment="1" applyProtection="1">
      <alignment vertical="center" wrapText="1"/>
      <protection locked="0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4" xfId="0" applyNumberFormat="1" applyFont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  <xf numFmtId="0" fontId="7" fillId="0" borderId="34" xfId="0" applyFont="1" applyBorder="1" applyAlignment="1" applyProtection="1">
      <alignment vertical="center" wrapText="1"/>
      <protection locked="0"/>
    </xf>
    <xf numFmtId="0" fontId="1" fillId="0" borderId="2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6" xfId="0" applyFont="1" applyBorder="1" applyAlignment="1">
      <alignment horizontal="center"/>
    </xf>
  </cellXfs>
  <cellStyles count="1">
    <cellStyle name="Normal" xfId="0" builtinId="0"/>
  </cellStyles>
  <dxfs count="193"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workbookViewId="0">
      <selection activeCell="D4" sqref="D4:H6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8"/>
      <c r="J1" s="38"/>
    </row>
    <row r="2" spans="2:10" ht="16.5" customHeight="1" x14ac:dyDescent="0.2">
      <c r="B2" s="54" t="s">
        <v>9</v>
      </c>
      <c r="C2" s="55"/>
      <c r="D2" s="55"/>
      <c r="E2" s="55"/>
      <c r="F2" s="55"/>
      <c r="G2" s="55"/>
      <c r="H2" s="56"/>
      <c r="I2" s="38"/>
      <c r="J2" s="38"/>
    </row>
    <row r="3" spans="2:10" ht="13.5" thickBot="1" x14ac:dyDescent="0.25">
      <c r="B3" s="57"/>
      <c r="C3" s="58"/>
      <c r="D3" s="58"/>
      <c r="E3" s="58"/>
      <c r="F3" s="58"/>
      <c r="G3" s="58"/>
      <c r="H3" s="59"/>
      <c r="I3" s="37"/>
      <c r="J3" s="37"/>
    </row>
    <row r="4" spans="2:10" x14ac:dyDescent="0.2">
      <c r="B4" s="60" t="s">
        <v>12</v>
      </c>
      <c r="C4" s="61"/>
      <c r="D4" s="90" t="s">
        <v>126</v>
      </c>
      <c r="E4" s="91"/>
      <c r="F4" s="91"/>
      <c r="G4" s="91"/>
      <c r="H4" s="92"/>
      <c r="I4" s="36"/>
      <c r="J4" s="36"/>
    </row>
    <row r="5" spans="2:10" x14ac:dyDescent="0.2">
      <c r="B5" s="46" t="s">
        <v>67</v>
      </c>
      <c r="C5" s="47"/>
      <c r="D5" s="93" t="s">
        <v>127</v>
      </c>
      <c r="E5" s="94"/>
      <c r="F5" s="94"/>
      <c r="G5" s="94"/>
      <c r="H5" s="95"/>
      <c r="I5" s="36"/>
      <c r="J5" s="36"/>
    </row>
    <row r="6" spans="2:10" x14ac:dyDescent="0.2">
      <c r="B6" s="46" t="s">
        <v>68</v>
      </c>
      <c r="C6" s="47"/>
      <c r="D6" s="93" t="s">
        <v>128</v>
      </c>
      <c r="E6" s="94"/>
      <c r="F6" s="94"/>
      <c r="G6" s="94"/>
      <c r="H6" s="95"/>
      <c r="I6" s="36"/>
      <c r="J6" s="36"/>
    </row>
    <row r="7" spans="2:10" ht="13.5" thickBot="1" x14ac:dyDescent="0.25">
      <c r="I7" s="36"/>
      <c r="J7" s="36"/>
    </row>
    <row r="8" spans="2:10" x14ac:dyDescent="0.2">
      <c r="B8" s="48" t="s">
        <v>11</v>
      </c>
      <c r="C8" s="49"/>
      <c r="D8" s="49"/>
      <c r="E8" s="49"/>
      <c r="F8" s="49"/>
      <c r="G8" s="49"/>
      <c r="H8" s="50"/>
      <c r="I8" s="36"/>
      <c r="J8" s="36"/>
    </row>
    <row r="9" spans="2:10" ht="13.5" thickBot="1" x14ac:dyDescent="0.25">
      <c r="B9" s="51"/>
      <c r="C9" s="52"/>
      <c r="D9" s="52"/>
      <c r="E9" s="52"/>
      <c r="F9" s="52"/>
      <c r="G9" s="52"/>
      <c r="H9" s="53"/>
      <c r="I9" s="36"/>
      <c r="J9" s="36"/>
    </row>
    <row r="10" spans="2:10" x14ac:dyDescent="0.2">
      <c r="B10" s="37"/>
      <c r="C10" s="37"/>
      <c r="D10" s="37"/>
      <c r="E10" s="37"/>
      <c r="F10" s="37"/>
      <c r="G10" s="37"/>
      <c r="H10" s="37"/>
      <c r="I10" s="36"/>
      <c r="J10" s="36"/>
    </row>
    <row r="11" spans="2:10" x14ac:dyDescent="0.2">
      <c r="B11" s="37"/>
      <c r="C11" s="37"/>
      <c r="D11" s="37"/>
      <c r="E11" s="37"/>
      <c r="F11" s="37"/>
      <c r="G11" s="37"/>
      <c r="H11" s="37"/>
      <c r="I11" s="36"/>
      <c r="J11" s="36"/>
    </row>
    <row r="12" spans="2:10" x14ac:dyDescent="0.2">
      <c r="B12" s="37"/>
      <c r="C12" s="37"/>
      <c r="D12" s="37"/>
      <c r="E12" s="37"/>
      <c r="F12" s="37"/>
      <c r="G12" s="37"/>
      <c r="H12" s="37"/>
      <c r="I12" s="36"/>
      <c r="J12" s="36"/>
    </row>
    <row r="13" spans="2:10" x14ac:dyDescent="0.2">
      <c r="B13" s="37"/>
      <c r="C13" s="37"/>
      <c r="D13" s="37"/>
      <c r="E13" s="37"/>
      <c r="F13" s="37"/>
      <c r="G13" s="37"/>
      <c r="H13" s="37"/>
      <c r="I13" s="36"/>
      <c r="J13" s="36"/>
    </row>
    <row r="14" spans="2:10" x14ac:dyDescent="0.2">
      <c r="B14" s="37"/>
      <c r="C14" s="37"/>
      <c r="D14" s="37"/>
      <c r="E14" s="37"/>
      <c r="F14" s="37"/>
      <c r="G14" s="37"/>
      <c r="H14" s="37"/>
      <c r="I14" s="36"/>
      <c r="J14" s="36"/>
    </row>
    <row r="15" spans="2:10" x14ac:dyDescent="0.2">
      <c r="B15" s="37"/>
      <c r="C15" s="37"/>
      <c r="D15" s="37"/>
      <c r="E15" s="37"/>
      <c r="F15" s="37"/>
      <c r="G15" s="37"/>
      <c r="H15" s="37"/>
      <c r="I15" s="36"/>
      <c r="J15" s="36"/>
    </row>
    <row r="16" spans="2:10" x14ac:dyDescent="0.2">
      <c r="B16" s="37"/>
      <c r="C16" s="37"/>
      <c r="D16" s="37"/>
      <c r="E16" s="37"/>
      <c r="F16" s="37"/>
      <c r="G16" s="37"/>
      <c r="H16" s="37"/>
      <c r="I16" s="36"/>
      <c r="J16" s="36"/>
    </row>
    <row r="17" spans="2:10" x14ac:dyDescent="0.2">
      <c r="B17" s="37"/>
      <c r="C17" s="37"/>
      <c r="D17" s="37"/>
      <c r="E17" s="37"/>
      <c r="F17" s="37"/>
      <c r="G17" s="37"/>
      <c r="H17" s="37"/>
      <c r="I17" s="36"/>
      <c r="J17" s="36"/>
    </row>
    <row r="18" spans="2:10" ht="15.75" customHeight="1" x14ac:dyDescent="0.2">
      <c r="B18" s="37"/>
      <c r="C18" s="37"/>
      <c r="D18" s="37"/>
      <c r="E18" s="37"/>
      <c r="F18" s="37"/>
      <c r="G18" s="37"/>
      <c r="H18" s="37"/>
      <c r="I18" s="36"/>
      <c r="J18" s="36"/>
    </row>
    <row r="19" spans="2:10" x14ac:dyDescent="0.2">
      <c r="B19" s="37"/>
      <c r="C19" s="37"/>
      <c r="D19" s="37"/>
      <c r="E19" s="37"/>
      <c r="F19" s="37"/>
      <c r="G19" s="37"/>
      <c r="H19" s="37"/>
      <c r="I19" s="36"/>
      <c r="J19" s="36"/>
    </row>
    <row r="20" spans="2:10" x14ac:dyDescent="0.2">
      <c r="B20" s="37"/>
      <c r="C20" s="37"/>
      <c r="D20" s="37"/>
      <c r="E20" s="37"/>
      <c r="F20" s="37"/>
      <c r="G20" s="37"/>
      <c r="H20" s="37"/>
      <c r="I20" s="36"/>
      <c r="J20" s="36"/>
    </row>
    <row r="21" spans="2:10" x14ac:dyDescent="0.2">
      <c r="B21" s="37"/>
      <c r="C21" s="37"/>
      <c r="D21" s="37"/>
      <c r="E21" s="37"/>
      <c r="F21" s="37"/>
      <c r="G21" s="37"/>
      <c r="H21" s="37"/>
      <c r="I21" s="36"/>
      <c r="J21" s="36"/>
    </row>
    <row r="22" spans="2:10" x14ac:dyDescent="0.2">
      <c r="B22" s="37"/>
      <c r="C22" s="37"/>
      <c r="D22" s="37"/>
      <c r="E22" s="37"/>
      <c r="F22" s="37"/>
      <c r="G22" s="37"/>
      <c r="H22" s="37"/>
      <c r="I22" s="36"/>
      <c r="J22" s="36"/>
    </row>
    <row r="23" spans="2:10" x14ac:dyDescent="0.2">
      <c r="B23" s="37"/>
      <c r="C23" s="37"/>
      <c r="D23" s="37"/>
      <c r="E23" s="37"/>
      <c r="F23" s="37"/>
      <c r="G23" s="37"/>
      <c r="H23" s="37"/>
      <c r="I23" s="36"/>
      <c r="J23" s="36"/>
    </row>
    <row r="24" spans="2:10" x14ac:dyDescent="0.2">
      <c r="B24" s="37"/>
      <c r="C24" s="37"/>
      <c r="D24" s="37"/>
      <c r="E24" s="37"/>
      <c r="F24" s="37"/>
      <c r="G24" s="37"/>
      <c r="H24" s="37"/>
      <c r="I24" s="36"/>
      <c r="J24" s="36"/>
    </row>
    <row r="25" spans="2:10" x14ac:dyDescent="0.2">
      <c r="B25" s="37"/>
      <c r="C25" s="37"/>
      <c r="D25" s="37"/>
      <c r="E25" s="37"/>
      <c r="F25" s="37"/>
      <c r="G25" s="37"/>
      <c r="H25" s="37"/>
      <c r="I25" s="36"/>
      <c r="J25" s="36"/>
    </row>
    <row r="26" spans="2:10" x14ac:dyDescent="0.2">
      <c r="B26" s="36"/>
      <c r="C26" s="36"/>
      <c r="D26" s="36"/>
      <c r="E26" s="36"/>
      <c r="F26" s="36"/>
      <c r="G26" s="36"/>
      <c r="H26" s="36"/>
      <c r="I26" s="36"/>
      <c r="J26" s="36"/>
    </row>
    <row r="27" spans="2:10" x14ac:dyDescent="0.2">
      <c r="B27" s="36"/>
      <c r="C27" s="36"/>
      <c r="D27" s="36"/>
      <c r="E27" s="36"/>
      <c r="F27" s="36"/>
      <c r="G27" s="36"/>
      <c r="H27" s="36"/>
      <c r="I27" s="36"/>
      <c r="J27" s="36"/>
    </row>
    <row r="28" spans="2:10" x14ac:dyDescent="0.2">
      <c r="B28" s="36"/>
      <c r="C28" s="36"/>
      <c r="D28" s="36"/>
      <c r="E28" s="36"/>
      <c r="F28" s="36"/>
      <c r="G28" s="36"/>
      <c r="H28" s="36"/>
      <c r="I28" s="36"/>
      <c r="J28" s="36"/>
    </row>
    <row r="29" spans="2:10" x14ac:dyDescent="0.2">
      <c r="B29" s="36"/>
      <c r="C29" s="36"/>
      <c r="D29" s="36"/>
      <c r="E29" s="36"/>
      <c r="F29" s="36"/>
      <c r="G29" s="36"/>
      <c r="H29" s="36"/>
      <c r="I29" s="36"/>
      <c r="J29" s="36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59"/>
  <sheetViews>
    <sheetView showGridLines="0" tabSelected="1" topLeftCell="D1" zoomScale="70" zoomScaleNormal="70" workbookViewId="0">
      <selection activeCell="D16" sqref="A16:XFD16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62" t="s">
        <v>15</v>
      </c>
      <c r="E1" s="63"/>
      <c r="F1" s="63"/>
      <c r="G1" s="63"/>
      <c r="H1" s="63"/>
      <c r="I1" s="63"/>
      <c r="J1" s="63"/>
      <c r="K1" s="63"/>
      <c r="L1" s="63"/>
      <c r="M1" s="64"/>
    </row>
    <row r="2" spans="1:16" ht="13.5" customHeight="1" x14ac:dyDescent="0.2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">
      <c r="D3" s="27" t="s">
        <v>0</v>
      </c>
      <c r="E3" s="28"/>
      <c r="F3" s="39" t="str">
        <f>'Information-General Settings'!D4</f>
        <v>Thummatat</v>
      </c>
      <c r="G3" s="33"/>
      <c r="I3" s="3"/>
      <c r="J3" s="3"/>
      <c r="K3" s="40"/>
      <c r="L3" s="40"/>
      <c r="M3" s="40"/>
    </row>
    <row r="4" spans="1:16" ht="19.5" customHeight="1" x14ac:dyDescent="0.2">
      <c r="D4" s="3" t="s">
        <v>70</v>
      </c>
      <c r="E4" s="29"/>
      <c r="F4" s="39" t="str">
        <f>'Information-General Settings'!D5</f>
        <v>Piyalohawat</v>
      </c>
      <c r="G4" s="33"/>
      <c r="I4" s="3"/>
      <c r="J4" s="3"/>
      <c r="K4" s="40"/>
      <c r="L4" s="40"/>
      <c r="M4" s="40"/>
    </row>
    <row r="5" spans="1:16" ht="19.5" customHeight="1" x14ac:dyDescent="0.2">
      <c r="D5" s="66" t="s">
        <v>69</v>
      </c>
      <c r="E5" s="67"/>
      <c r="F5" s="39" t="str">
        <f>'Information-General Settings'!D6</f>
        <v>TIME089</v>
      </c>
      <c r="G5" s="33"/>
      <c r="I5" s="3"/>
      <c r="J5" s="3"/>
      <c r="K5" s="40"/>
      <c r="L5" s="40"/>
      <c r="M5" s="40"/>
    </row>
    <row r="6" spans="1:16" ht="19.5" customHeight="1" thickBot="1" x14ac:dyDescent="0.25">
      <c r="E6" s="3"/>
      <c r="F6" s="3"/>
      <c r="G6" s="3"/>
      <c r="H6" s="4"/>
      <c r="J6" s="3"/>
      <c r="K6" s="68"/>
      <c r="L6" s="68"/>
      <c r="M6" s="68"/>
    </row>
    <row r="7" spans="1:16" ht="12.75" customHeight="1" x14ac:dyDescent="0.2">
      <c r="B7" s="1">
        <f>MONTH(E9)</f>
        <v>2</v>
      </c>
      <c r="C7" s="78"/>
      <c r="D7" s="80">
        <v>43862</v>
      </c>
      <c r="E7" s="81"/>
      <c r="F7" s="84" t="s">
        <v>6</v>
      </c>
      <c r="G7" s="84" t="s">
        <v>16</v>
      </c>
      <c r="H7" s="74" t="s">
        <v>5</v>
      </c>
      <c r="I7" s="75"/>
      <c r="J7" s="5"/>
      <c r="K7" s="70" t="s">
        <v>3</v>
      </c>
      <c r="L7" s="72" t="s">
        <v>10</v>
      </c>
      <c r="M7" s="70" t="s">
        <v>4</v>
      </c>
    </row>
    <row r="8" spans="1:16" ht="23.25" customHeight="1" thickBot="1" x14ac:dyDescent="0.25">
      <c r="C8" s="79"/>
      <c r="D8" s="82"/>
      <c r="E8" s="83"/>
      <c r="F8" s="85"/>
      <c r="G8" s="86"/>
      <c r="H8" s="76"/>
      <c r="I8" s="77"/>
      <c r="J8" s="6"/>
      <c r="K8" s="71"/>
      <c r="L8" s="73"/>
      <c r="M8" s="71"/>
    </row>
    <row r="9" spans="1:16" ht="29.1" customHeight="1" thickBot="1" x14ac:dyDescent="0.25">
      <c r="A9" s="7" t="str">
        <f t="shared" ref="A9:A57" si="0">IF(OR(C9="f",C9="u",C9="F",C9="U"),"",IF(OR(B9=1,B9=2,B9=3,B9=4,B9=5),1,""))</f>
        <v/>
      </c>
      <c r="B9" s="8">
        <f t="shared" ref="B9:B56" si="1">WEEKDAY(E9,2)</f>
        <v>6</v>
      </c>
      <c r="C9" s="9"/>
      <c r="D9" s="10" t="str">
        <f>IF(B9=1,"Mo",IF(B9=2,"Tue",IF(B9=3,"Wed",IF(B9=4,"Thu",IF(B9=5,"Fri",IF(B9=6,"Sat",IF(B9=7,"Sun","")))))))</f>
        <v>Sat</v>
      </c>
      <c r="E9" s="11">
        <f>+D7</f>
        <v>43862</v>
      </c>
      <c r="F9" s="13"/>
      <c r="G9" s="18"/>
      <c r="J9" s="12"/>
      <c r="K9" s="13"/>
      <c r="L9" s="13"/>
      <c r="M9" s="14"/>
    </row>
    <row r="10" spans="1:16" ht="29.1" customHeight="1" thickBot="1" x14ac:dyDescent="0.25">
      <c r="A10" s="7" t="str">
        <f t="shared" si="0"/>
        <v/>
      </c>
      <c r="B10" s="8">
        <f t="shared" si="1"/>
        <v>7</v>
      </c>
      <c r="C10" s="15"/>
      <c r="D10" s="10" t="str">
        <f>IF(B10=1,"Mo",IF(B10=2,"Tue",IF(B10=3,"Wed",IF(B10=4,"Thu",IF(B10=5,"Fri",IF(B10=6,"Sat",IF(B10=7,"Sun","")))))))</f>
        <v>Sun</v>
      </c>
      <c r="E10" s="16">
        <f>+E9+1</f>
        <v>43863</v>
      </c>
      <c r="F10" s="18"/>
      <c r="G10" s="18"/>
      <c r="H10" s="65"/>
      <c r="I10" s="65"/>
      <c r="J10" s="17"/>
      <c r="K10" s="18"/>
      <c r="L10" s="18"/>
      <c r="M10" s="19"/>
      <c r="O10" s="8" t="s">
        <v>71</v>
      </c>
      <c r="P10" s="2">
        <f>COUNTIF($G$9:$G$57, 9001)</f>
        <v>26</v>
      </c>
    </row>
    <row r="11" spans="1:16" ht="29.1" customHeight="1" thickBot="1" x14ac:dyDescent="0.25">
      <c r="A11" s="1">
        <f t="shared" si="0"/>
        <v>1</v>
      </c>
      <c r="B11" s="8">
        <f t="shared" si="1"/>
        <v>1</v>
      </c>
      <c r="C11" s="15"/>
      <c r="D11" s="87" t="str">
        <f t="shared" ref="D11" si="2">IF(B11=1,"Mo",IF(B11=2,"Tue",IF(B11=3,"Wed",IF(B11=4,"Thu",IF(B11=5,"Fri",IF(B11=6,"Sat",IF(B11=7,"Sun","")))))))</f>
        <v>Mo</v>
      </c>
      <c r="E11" s="88">
        <f t="shared" ref="E11:E19" si="3">+E10+1</f>
        <v>43864</v>
      </c>
      <c r="F11" s="18" t="s">
        <v>29</v>
      </c>
      <c r="G11" s="18">
        <v>9013</v>
      </c>
      <c r="H11" s="65" t="s">
        <v>125</v>
      </c>
      <c r="I11" s="65"/>
      <c r="J11" s="17"/>
      <c r="K11" s="18" t="s">
        <v>124</v>
      </c>
      <c r="L11" s="18"/>
      <c r="M11" s="19"/>
    </row>
    <row r="12" spans="1:16" ht="29.1" customHeight="1" thickBot="1" x14ac:dyDescent="0.25">
      <c r="A12" s="7">
        <f t="shared" si="0"/>
        <v>1</v>
      </c>
      <c r="B12" s="8">
        <f t="shared" si="1"/>
        <v>1</v>
      </c>
      <c r="C12" s="15"/>
      <c r="D12" s="10" t="str">
        <f>IF(B12=1,"Mo",IF(B12=2,"Tue",IF(B12=3,"Wed",IF(B12=4,"Thu",IF(B12=5,"Fri",IF(B12=6,"Sat",IF(B12=7,"Sun","")))))))</f>
        <v>Mo</v>
      </c>
      <c r="E12" s="16">
        <f>+E10+1</f>
        <v>43864</v>
      </c>
      <c r="F12" s="18" t="s">
        <v>35</v>
      </c>
      <c r="G12" s="18">
        <v>9001</v>
      </c>
      <c r="H12" s="65" t="s">
        <v>123</v>
      </c>
      <c r="I12" s="65"/>
      <c r="J12" s="17"/>
      <c r="K12" s="18" t="s">
        <v>124</v>
      </c>
      <c r="L12" s="18"/>
      <c r="M12" s="19">
        <v>4</v>
      </c>
      <c r="O12" s="8" t="s">
        <v>13</v>
      </c>
      <c r="P12" s="2">
        <f>COUNTIF($G$9:$G$57, 9003)</f>
        <v>0</v>
      </c>
    </row>
    <row r="13" spans="1:16" ht="29.1" customHeight="1" thickBot="1" x14ac:dyDescent="0.25">
      <c r="A13" s="1">
        <f t="shared" ref="A13" si="4">IF(OR(C13="f",C13="u",C13="F",C13="U"),"",IF(OR(B13=1,B13=2,B13=3,B13=4,B13=5),1,""))</f>
        <v>1</v>
      </c>
      <c r="B13" s="8">
        <f t="shared" ref="B13" si="5">WEEKDAY(E13,2)</f>
        <v>2</v>
      </c>
      <c r="C13" s="15"/>
      <c r="D13" s="87" t="str">
        <f t="shared" ref="D13" si="6">IF(B13=1,"Mo",IF(B13=2,"Tue",IF(B13=3,"Wed",IF(B13=4,"Thu",IF(B13=5,"Fri",IF(B13=6,"Sat",IF(B13=7,"Sun","")))))))</f>
        <v>Tue</v>
      </c>
      <c r="E13" s="88">
        <f t="shared" si="3"/>
        <v>43865</v>
      </c>
      <c r="F13" s="18" t="s">
        <v>29</v>
      </c>
      <c r="G13" s="18">
        <v>9013</v>
      </c>
      <c r="H13" s="65" t="s">
        <v>125</v>
      </c>
      <c r="I13" s="65"/>
      <c r="J13" s="17"/>
      <c r="K13" s="18" t="s">
        <v>124</v>
      </c>
      <c r="L13" s="18"/>
      <c r="M13" s="19"/>
    </row>
    <row r="14" spans="1:16" ht="29.1" customHeight="1" thickBot="1" x14ac:dyDescent="0.25">
      <c r="A14" s="7">
        <f t="shared" si="0"/>
        <v>1</v>
      </c>
      <c r="B14" s="8">
        <f t="shared" si="1"/>
        <v>2</v>
      </c>
      <c r="C14" s="15"/>
      <c r="D14" s="10" t="str">
        <f t="shared" ref="D14:D57" si="7">IF(B14=1,"Mo",IF(B14=2,"Tue",IF(B14=3,"Wed",IF(B14=4,"Thu",IF(B14=5,"Fri",IF(B14=6,"Sat",IF(B14=7,"Sun","")))))))</f>
        <v>Tue</v>
      </c>
      <c r="E14" s="16">
        <f>+E12+1</f>
        <v>43865</v>
      </c>
      <c r="F14" s="18" t="s">
        <v>35</v>
      </c>
      <c r="G14" s="18">
        <v>9001</v>
      </c>
      <c r="H14" s="89" t="s">
        <v>123</v>
      </c>
      <c r="I14" s="65"/>
      <c r="J14" s="17"/>
      <c r="K14" s="18" t="s">
        <v>124</v>
      </c>
      <c r="L14" s="18"/>
      <c r="M14" s="19">
        <v>4</v>
      </c>
      <c r="O14" s="1" t="s">
        <v>14</v>
      </c>
      <c r="P14" s="2">
        <f>COUNTIF($G$9:$G$57, 9005)</f>
        <v>0</v>
      </c>
    </row>
    <row r="15" spans="1:16" ht="29.1" customHeight="1" thickBot="1" x14ac:dyDescent="0.25">
      <c r="A15" s="1">
        <f t="shared" si="0"/>
        <v>1</v>
      </c>
      <c r="B15" s="8">
        <f t="shared" si="1"/>
        <v>3</v>
      </c>
      <c r="C15" s="15"/>
      <c r="D15" s="87" t="str">
        <f t="shared" si="7"/>
        <v>Wed</v>
      </c>
      <c r="E15" s="88">
        <f t="shared" si="3"/>
        <v>43866</v>
      </c>
      <c r="F15" s="18" t="s">
        <v>29</v>
      </c>
      <c r="G15" s="18">
        <v>9013</v>
      </c>
      <c r="H15" s="65" t="s">
        <v>125</v>
      </c>
      <c r="I15" s="65"/>
      <c r="J15" s="17"/>
      <c r="K15" s="18" t="s">
        <v>124</v>
      </c>
      <c r="L15" s="18"/>
      <c r="M15" s="19"/>
    </row>
    <row r="16" spans="1:16" ht="29.1" customHeight="1" thickBot="1" x14ac:dyDescent="0.25">
      <c r="A16" s="7">
        <f t="shared" si="0"/>
        <v>1</v>
      </c>
      <c r="B16" s="8">
        <f t="shared" si="1"/>
        <v>3</v>
      </c>
      <c r="C16" s="15"/>
      <c r="D16" s="10" t="str">
        <f t="shared" si="7"/>
        <v>Wed</v>
      </c>
      <c r="E16" s="16">
        <f>+E14+1</f>
        <v>43866</v>
      </c>
      <c r="F16" s="18" t="s">
        <v>35</v>
      </c>
      <c r="G16" s="18">
        <v>9001</v>
      </c>
      <c r="H16" s="65" t="s">
        <v>123</v>
      </c>
      <c r="I16" s="65"/>
      <c r="J16" s="17"/>
      <c r="K16" s="18" t="s">
        <v>124</v>
      </c>
      <c r="L16" s="18"/>
      <c r="M16" s="19">
        <v>4</v>
      </c>
    </row>
    <row r="17" spans="1:13" ht="29.1" customHeight="1" thickBot="1" x14ac:dyDescent="0.25">
      <c r="A17" s="1">
        <f t="shared" ref="A17" si="8">IF(OR(C17="f",C17="u",C17="F",C17="U"),"",IF(OR(B17=1,B17=2,B17=3,B17=4,B17=5),1,""))</f>
        <v>1</v>
      </c>
      <c r="B17" s="8">
        <f t="shared" ref="B17" si="9">WEEKDAY(E17,2)</f>
        <v>4</v>
      </c>
      <c r="C17" s="15"/>
      <c r="D17" s="87" t="str">
        <f t="shared" ref="D17" si="10">IF(B17=1,"Mo",IF(B17=2,"Tue",IF(B17=3,"Wed",IF(B17=4,"Thu",IF(B17=5,"Fri",IF(B17=6,"Sat",IF(B17=7,"Sun","")))))))</f>
        <v>Thu</v>
      </c>
      <c r="E17" s="88">
        <f t="shared" si="3"/>
        <v>43867</v>
      </c>
      <c r="F17" s="18" t="s">
        <v>29</v>
      </c>
      <c r="G17" s="18">
        <v>9013</v>
      </c>
      <c r="H17" s="65" t="s">
        <v>125</v>
      </c>
      <c r="I17" s="65"/>
      <c r="J17" s="17"/>
      <c r="K17" s="18" t="s">
        <v>124</v>
      </c>
      <c r="L17" s="18"/>
      <c r="M17" s="19"/>
    </row>
    <row r="18" spans="1:13" ht="28.5" customHeight="1" thickBot="1" x14ac:dyDescent="0.25">
      <c r="A18" s="7">
        <f t="shared" si="0"/>
        <v>1</v>
      </c>
      <c r="B18" s="8">
        <f t="shared" si="1"/>
        <v>4</v>
      </c>
      <c r="C18" s="15"/>
      <c r="D18" s="10" t="str">
        <f t="shared" si="7"/>
        <v>Thu</v>
      </c>
      <c r="E18" s="16">
        <f>+E16+1</f>
        <v>43867</v>
      </c>
      <c r="F18" s="18" t="s">
        <v>35</v>
      </c>
      <c r="G18" s="18">
        <v>9001</v>
      </c>
      <c r="H18" s="65" t="s">
        <v>123</v>
      </c>
      <c r="I18" s="65"/>
      <c r="J18" s="17"/>
      <c r="K18" s="18" t="s">
        <v>124</v>
      </c>
      <c r="L18" s="18"/>
      <c r="M18" s="19">
        <v>4</v>
      </c>
    </row>
    <row r="19" spans="1:13" ht="29.1" customHeight="1" thickBot="1" x14ac:dyDescent="0.25">
      <c r="A19" s="1">
        <f t="shared" si="0"/>
        <v>1</v>
      </c>
      <c r="B19" s="8">
        <f t="shared" si="1"/>
        <v>5</v>
      </c>
      <c r="C19" s="15"/>
      <c r="D19" s="87" t="str">
        <f t="shared" si="7"/>
        <v>Fri</v>
      </c>
      <c r="E19" s="88">
        <f t="shared" si="3"/>
        <v>43868</v>
      </c>
      <c r="F19" s="18" t="s">
        <v>29</v>
      </c>
      <c r="G19" s="18">
        <v>9013</v>
      </c>
      <c r="H19" s="65" t="s">
        <v>125</v>
      </c>
      <c r="I19" s="65"/>
      <c r="J19" s="17"/>
      <c r="K19" s="18" t="s">
        <v>124</v>
      </c>
      <c r="L19" s="18"/>
      <c r="M19" s="19"/>
    </row>
    <row r="20" spans="1:13" ht="28.5" customHeight="1" thickBot="1" x14ac:dyDescent="0.25">
      <c r="A20" s="7">
        <f t="shared" si="0"/>
        <v>1</v>
      </c>
      <c r="B20" s="8">
        <f t="shared" si="1"/>
        <v>5</v>
      </c>
      <c r="C20" s="15"/>
      <c r="D20" s="10" t="str">
        <f t="shared" si="7"/>
        <v>Fri</v>
      </c>
      <c r="E20" s="16">
        <f>+E18+1</f>
        <v>43868</v>
      </c>
      <c r="F20" s="18" t="s">
        <v>35</v>
      </c>
      <c r="G20" s="18">
        <v>9001</v>
      </c>
      <c r="H20" s="65" t="s">
        <v>123</v>
      </c>
      <c r="I20" s="65"/>
      <c r="J20" s="17"/>
      <c r="K20" s="18" t="s">
        <v>124</v>
      </c>
      <c r="L20" s="18"/>
      <c r="M20" s="19">
        <v>4</v>
      </c>
    </row>
    <row r="21" spans="1:13" ht="29.1" customHeight="1" thickBot="1" x14ac:dyDescent="0.25">
      <c r="A21" s="7" t="str">
        <f t="shared" si="0"/>
        <v/>
      </c>
      <c r="B21" s="8">
        <f t="shared" si="1"/>
        <v>6</v>
      </c>
      <c r="C21" s="15"/>
      <c r="D21" s="10" t="str">
        <f>IF(B21=1,"Mo",IF(B21=2,"Tue",IF(B21=3,"Wed",IF(B21=4,"Thu",IF(B21=5,"Fri",IF(B21=6,"Sat",IF(B21=7,"Sun","")))))))</f>
        <v>Sat</v>
      </c>
      <c r="E21" s="16">
        <f t="shared" ref="E21:E55" si="11">+E20+1</f>
        <v>43869</v>
      </c>
      <c r="F21" s="18" t="s">
        <v>35</v>
      </c>
      <c r="G21" s="18">
        <v>9001</v>
      </c>
      <c r="H21" s="65"/>
      <c r="I21" s="65"/>
      <c r="J21" s="17"/>
      <c r="K21" s="18"/>
      <c r="L21" s="18"/>
      <c r="M21" s="19"/>
    </row>
    <row r="22" spans="1:13" ht="29.1" customHeight="1" thickBot="1" x14ac:dyDescent="0.25">
      <c r="A22" s="7" t="str">
        <f t="shared" si="0"/>
        <v/>
      </c>
      <c r="B22" s="8">
        <f t="shared" si="1"/>
        <v>7</v>
      </c>
      <c r="C22" s="15"/>
      <c r="D22" s="10" t="str">
        <f>IF(B22=1,"Mo",IF(B22=2,"Tue",IF(B22=3,"Wed",IF(B22=4,"Thu",IF(B22=5,"Fri",IF(B22=6,"Sat",IF(B22=7,"Sun","")))))))</f>
        <v>Sun</v>
      </c>
      <c r="E22" s="16">
        <f t="shared" si="11"/>
        <v>43870</v>
      </c>
      <c r="F22" s="18" t="s">
        <v>35</v>
      </c>
      <c r="G22" s="18">
        <v>9001</v>
      </c>
      <c r="H22" s="69"/>
      <c r="I22" s="69"/>
      <c r="J22" s="17"/>
      <c r="K22" s="18"/>
      <c r="L22" s="18"/>
      <c r="M22" s="19"/>
    </row>
    <row r="23" spans="1:13" ht="29.1" customHeight="1" thickBot="1" x14ac:dyDescent="0.25">
      <c r="A23" s="1">
        <f t="shared" ref="A23" si="12">IF(OR(C23="f",C23="u",C23="F",C23="U"),"",IF(OR(B23=1,B23=2,B23=3,B23=4,B23=5),1,""))</f>
        <v>1</v>
      </c>
      <c r="B23" s="8">
        <f t="shared" ref="B23" si="13">WEEKDAY(E23,2)</f>
        <v>1</v>
      </c>
      <c r="C23" s="15"/>
      <c r="D23" s="87" t="str">
        <f t="shared" ref="D23" si="14">IF(B23=1,"Mo",IF(B23=2,"Tue",IF(B23=3,"Wed",IF(B23=4,"Thu",IF(B23=5,"Fri",IF(B23=6,"Sat",IF(B23=7,"Sun","")))))))</f>
        <v>Mo</v>
      </c>
      <c r="E23" s="88">
        <f t="shared" si="11"/>
        <v>43871</v>
      </c>
      <c r="F23" s="18" t="s">
        <v>29</v>
      </c>
      <c r="G23" s="18">
        <v>9013</v>
      </c>
      <c r="H23" s="89" t="s">
        <v>125</v>
      </c>
      <c r="I23" s="65"/>
      <c r="J23" s="17"/>
      <c r="K23" s="18" t="s">
        <v>124</v>
      </c>
      <c r="L23" s="18"/>
      <c r="M23" s="19"/>
    </row>
    <row r="24" spans="1:13" ht="29.1" customHeight="1" thickBot="1" x14ac:dyDescent="0.25">
      <c r="A24" s="7">
        <f t="shared" si="0"/>
        <v>1</v>
      </c>
      <c r="B24" s="8">
        <f t="shared" si="1"/>
        <v>1</v>
      </c>
      <c r="C24" s="15"/>
      <c r="D24" s="10" t="str">
        <f>IF(B24=1,"Mo",IF(B24=2,"Tue",IF(B24=3,"Wed",IF(B24=4,"Thu",IF(B24=5,"Fri",IF(B24=6,"Sat",IF(B24=7,"Sun","")))))))</f>
        <v>Mo</v>
      </c>
      <c r="E24" s="16">
        <f>+E22+1</f>
        <v>43871</v>
      </c>
      <c r="F24" s="18" t="s">
        <v>35</v>
      </c>
      <c r="G24" s="18">
        <v>9001</v>
      </c>
      <c r="H24" s="65" t="s">
        <v>123</v>
      </c>
      <c r="I24" s="65"/>
      <c r="J24" s="17"/>
      <c r="K24" s="18" t="s">
        <v>124</v>
      </c>
      <c r="L24" s="18"/>
      <c r="M24" s="19">
        <v>4</v>
      </c>
    </row>
    <row r="25" spans="1:13" ht="29.1" customHeight="1" thickBot="1" x14ac:dyDescent="0.25">
      <c r="A25" s="1">
        <f t="shared" si="0"/>
        <v>1</v>
      </c>
      <c r="B25" s="8">
        <f t="shared" si="1"/>
        <v>2</v>
      </c>
      <c r="C25" s="15"/>
      <c r="D25" s="87" t="str">
        <f t="shared" ref="D25" si="15">IF(B25=1,"Mo",IF(B25=2,"Tue",IF(B25=3,"Wed",IF(B25=4,"Thu",IF(B25=5,"Fri",IF(B25=6,"Sat",IF(B25=7,"Sun","")))))))</f>
        <v>Tue</v>
      </c>
      <c r="E25" s="88">
        <f t="shared" si="11"/>
        <v>43872</v>
      </c>
      <c r="F25" s="18" t="s">
        <v>29</v>
      </c>
      <c r="G25" s="18">
        <v>9013</v>
      </c>
      <c r="H25" s="89" t="s">
        <v>125</v>
      </c>
      <c r="I25" s="65"/>
      <c r="J25" s="17"/>
      <c r="K25" s="18" t="s">
        <v>124</v>
      </c>
      <c r="L25" s="18"/>
      <c r="M25" s="19"/>
    </row>
    <row r="26" spans="1:13" ht="29.1" customHeight="1" thickBot="1" x14ac:dyDescent="0.25">
      <c r="A26" s="7">
        <f t="shared" si="0"/>
        <v>1</v>
      </c>
      <c r="B26" s="8">
        <f t="shared" si="1"/>
        <v>2</v>
      </c>
      <c r="C26" s="15"/>
      <c r="D26" s="10" t="str">
        <f t="shared" si="7"/>
        <v>Tue</v>
      </c>
      <c r="E26" s="16">
        <f>+E24+1</f>
        <v>43872</v>
      </c>
      <c r="F26" s="18" t="s">
        <v>35</v>
      </c>
      <c r="G26" s="18">
        <v>9001</v>
      </c>
      <c r="H26" s="65" t="s">
        <v>123</v>
      </c>
      <c r="I26" s="65"/>
      <c r="J26" s="17"/>
      <c r="K26" s="18" t="s">
        <v>124</v>
      </c>
      <c r="L26" s="18"/>
      <c r="M26" s="19">
        <v>4</v>
      </c>
    </row>
    <row r="27" spans="1:13" ht="29.1" customHeight="1" thickBot="1" x14ac:dyDescent="0.25">
      <c r="A27" s="1">
        <f t="shared" ref="A27" si="16">IF(OR(C27="f",C27="u",C27="F",C27="U"),"",IF(OR(B27=1,B27=2,B27=3,B27=4,B27=5),1,""))</f>
        <v>1</v>
      </c>
      <c r="B27" s="8">
        <f t="shared" ref="B27" si="17">WEEKDAY(E27,2)</f>
        <v>3</v>
      </c>
      <c r="C27" s="15"/>
      <c r="D27" s="87" t="str">
        <f t="shared" si="7"/>
        <v>Wed</v>
      </c>
      <c r="E27" s="88">
        <f t="shared" si="11"/>
        <v>43873</v>
      </c>
      <c r="F27" s="18" t="s">
        <v>29</v>
      </c>
      <c r="G27" s="18">
        <v>9013</v>
      </c>
      <c r="H27" s="89" t="s">
        <v>125</v>
      </c>
      <c r="I27" s="65"/>
      <c r="J27" s="17"/>
      <c r="K27" s="18" t="s">
        <v>124</v>
      </c>
      <c r="L27" s="18"/>
      <c r="M27" s="19"/>
    </row>
    <row r="28" spans="1:13" ht="28.5" customHeight="1" thickBot="1" x14ac:dyDescent="0.25">
      <c r="A28" s="7">
        <f t="shared" si="0"/>
        <v>1</v>
      </c>
      <c r="B28" s="8">
        <f t="shared" si="1"/>
        <v>3</v>
      </c>
      <c r="C28" s="15"/>
      <c r="D28" s="10" t="str">
        <f t="shared" si="7"/>
        <v>Wed</v>
      </c>
      <c r="E28" s="16">
        <f>+E26+1</f>
        <v>43873</v>
      </c>
      <c r="F28" s="18" t="s">
        <v>35</v>
      </c>
      <c r="G28" s="18">
        <v>9001</v>
      </c>
      <c r="H28" s="65" t="s">
        <v>123</v>
      </c>
      <c r="I28" s="65"/>
      <c r="J28" s="17"/>
      <c r="K28" s="18" t="s">
        <v>124</v>
      </c>
      <c r="L28" s="18"/>
      <c r="M28" s="19">
        <v>4</v>
      </c>
    </row>
    <row r="29" spans="1:13" ht="29.1" customHeight="1" thickBot="1" x14ac:dyDescent="0.25">
      <c r="A29" s="1">
        <f t="shared" si="0"/>
        <v>1</v>
      </c>
      <c r="B29" s="8">
        <f t="shared" si="1"/>
        <v>4</v>
      </c>
      <c r="C29" s="15"/>
      <c r="D29" s="87" t="str">
        <f t="shared" ref="D29" si="18">IF(B29=1,"Mo",IF(B29=2,"Tue",IF(B29=3,"Wed",IF(B29=4,"Thu",IF(B29=5,"Fri",IF(B29=6,"Sat",IF(B29=7,"Sun","")))))))</f>
        <v>Thu</v>
      </c>
      <c r="E29" s="88">
        <f t="shared" si="11"/>
        <v>43874</v>
      </c>
      <c r="F29" s="18" t="s">
        <v>29</v>
      </c>
      <c r="G29" s="18">
        <v>9013</v>
      </c>
      <c r="H29" s="89" t="s">
        <v>125</v>
      </c>
      <c r="I29" s="65"/>
      <c r="J29" s="17"/>
      <c r="K29" s="18" t="s">
        <v>124</v>
      </c>
      <c r="L29" s="18"/>
      <c r="M29" s="19"/>
    </row>
    <row r="30" spans="1:13" ht="29.1" customHeight="1" thickBot="1" x14ac:dyDescent="0.25">
      <c r="A30" s="7">
        <f t="shared" si="0"/>
        <v>1</v>
      </c>
      <c r="B30" s="8">
        <f t="shared" si="1"/>
        <v>4</v>
      </c>
      <c r="C30" s="15"/>
      <c r="D30" s="10" t="str">
        <f t="shared" si="7"/>
        <v>Thu</v>
      </c>
      <c r="E30" s="16">
        <f>+E28+1</f>
        <v>43874</v>
      </c>
      <c r="F30" s="18" t="s">
        <v>35</v>
      </c>
      <c r="G30" s="18">
        <v>9001</v>
      </c>
      <c r="H30" s="65" t="s">
        <v>123</v>
      </c>
      <c r="I30" s="65"/>
      <c r="J30" s="17"/>
      <c r="K30" s="18" t="s">
        <v>124</v>
      </c>
      <c r="L30" s="18"/>
      <c r="M30" s="19">
        <v>4</v>
      </c>
    </row>
    <row r="31" spans="1:13" ht="28.5" customHeight="1" thickBot="1" x14ac:dyDescent="0.25">
      <c r="A31" s="1">
        <f t="shared" ref="A31" si="19">IF(OR(C31="f",C31="u",C31="F",C31="U"),"",IF(OR(B31=1,B31=2,B31=3,B31=4,B31=5),1,""))</f>
        <v>1</v>
      </c>
      <c r="B31" s="8">
        <f t="shared" ref="B31" si="20">WEEKDAY(E31,2)</f>
        <v>5</v>
      </c>
      <c r="C31" s="15"/>
      <c r="D31" s="87" t="str">
        <f t="shared" si="7"/>
        <v>Fri</v>
      </c>
      <c r="E31" s="88">
        <f t="shared" si="11"/>
        <v>43875</v>
      </c>
      <c r="F31" s="18" t="s">
        <v>29</v>
      </c>
      <c r="G31" s="18">
        <v>9013</v>
      </c>
      <c r="H31" s="89" t="s">
        <v>125</v>
      </c>
      <c r="I31" s="65"/>
      <c r="J31" s="17"/>
      <c r="K31" s="18" t="s">
        <v>124</v>
      </c>
      <c r="L31" s="18"/>
      <c r="M31" s="19"/>
    </row>
    <row r="32" spans="1:13" ht="29.1" customHeight="1" thickBot="1" x14ac:dyDescent="0.25">
      <c r="A32" s="7">
        <f t="shared" si="0"/>
        <v>1</v>
      </c>
      <c r="B32" s="8">
        <f t="shared" si="1"/>
        <v>5</v>
      </c>
      <c r="C32" s="15"/>
      <c r="D32" s="10" t="str">
        <f t="shared" si="7"/>
        <v>Fri</v>
      </c>
      <c r="E32" s="16">
        <f>+E30+1</f>
        <v>43875</v>
      </c>
      <c r="F32" s="18" t="s">
        <v>35</v>
      </c>
      <c r="G32" s="18">
        <v>9001</v>
      </c>
      <c r="H32" s="65" t="s">
        <v>123</v>
      </c>
      <c r="I32" s="65"/>
      <c r="J32" s="17"/>
      <c r="K32" s="18" t="s">
        <v>124</v>
      </c>
      <c r="L32" s="18"/>
      <c r="M32" s="19">
        <v>4</v>
      </c>
    </row>
    <row r="33" spans="1:13" ht="29.1" customHeight="1" thickBot="1" x14ac:dyDescent="0.25">
      <c r="A33" s="7" t="str">
        <f t="shared" si="0"/>
        <v/>
      </c>
      <c r="B33" s="8">
        <f t="shared" si="1"/>
        <v>6</v>
      </c>
      <c r="C33" s="15"/>
      <c r="D33" s="10" t="str">
        <f t="shared" si="7"/>
        <v>Sat</v>
      </c>
      <c r="E33" s="16">
        <f t="shared" si="11"/>
        <v>43876</v>
      </c>
      <c r="F33" s="18" t="s">
        <v>35</v>
      </c>
      <c r="G33" s="18">
        <v>9001</v>
      </c>
      <c r="H33" s="65"/>
      <c r="I33" s="65"/>
      <c r="J33" s="17"/>
      <c r="K33" s="18"/>
      <c r="L33" s="18"/>
      <c r="M33" s="19"/>
    </row>
    <row r="34" spans="1:13" ht="29.1" customHeight="1" thickBot="1" x14ac:dyDescent="0.25">
      <c r="A34" s="7" t="str">
        <f t="shared" si="0"/>
        <v/>
      </c>
      <c r="B34" s="8">
        <f t="shared" si="1"/>
        <v>7</v>
      </c>
      <c r="C34" s="15"/>
      <c r="D34" s="10" t="str">
        <f t="shared" si="7"/>
        <v>Sun</v>
      </c>
      <c r="E34" s="16">
        <f t="shared" si="11"/>
        <v>43877</v>
      </c>
      <c r="F34" s="18" t="s">
        <v>49</v>
      </c>
      <c r="G34" s="18">
        <v>9001</v>
      </c>
      <c r="H34" s="65"/>
      <c r="I34" s="65"/>
      <c r="J34" s="17"/>
      <c r="K34" s="18"/>
      <c r="L34" s="18"/>
      <c r="M34" s="19"/>
    </row>
    <row r="35" spans="1:13" ht="28.5" customHeight="1" thickBot="1" x14ac:dyDescent="0.25">
      <c r="A35" s="1">
        <f t="shared" si="0"/>
        <v>1</v>
      </c>
      <c r="B35" s="8">
        <f t="shared" si="1"/>
        <v>1</v>
      </c>
      <c r="C35" s="15"/>
      <c r="D35" s="87" t="str">
        <f t="shared" ref="D35" si="21">IF(B35=1,"Mo",IF(B35=2,"Tue",IF(B35=3,"Wed",IF(B35=4,"Thu",IF(B35=5,"Fri",IF(B35=6,"Sat",IF(B35=7,"Sun","")))))))</f>
        <v>Mo</v>
      </c>
      <c r="E35" s="88">
        <f t="shared" si="11"/>
        <v>43878</v>
      </c>
      <c r="F35" s="18" t="s">
        <v>29</v>
      </c>
      <c r="G35" s="18">
        <v>9013</v>
      </c>
      <c r="H35" s="89" t="s">
        <v>125</v>
      </c>
      <c r="I35" s="65"/>
      <c r="J35" s="17"/>
      <c r="K35" s="18" t="s">
        <v>124</v>
      </c>
      <c r="L35" s="18"/>
      <c r="M35" s="19"/>
    </row>
    <row r="36" spans="1:13" ht="29.1" customHeight="1" thickBot="1" x14ac:dyDescent="0.25">
      <c r="A36" s="7">
        <f t="shared" si="0"/>
        <v>1</v>
      </c>
      <c r="B36" s="8">
        <f t="shared" si="1"/>
        <v>1</v>
      </c>
      <c r="C36" s="15"/>
      <c r="D36" s="10" t="str">
        <f t="shared" si="7"/>
        <v>Mo</v>
      </c>
      <c r="E36" s="16">
        <f>+E34+1</f>
        <v>43878</v>
      </c>
      <c r="F36" s="18" t="s">
        <v>49</v>
      </c>
      <c r="G36" s="18">
        <v>9001</v>
      </c>
      <c r="H36" s="65" t="s">
        <v>123</v>
      </c>
      <c r="I36" s="65"/>
      <c r="J36" s="17"/>
      <c r="K36" s="18" t="s">
        <v>124</v>
      </c>
      <c r="L36" s="18"/>
      <c r="M36" s="19">
        <v>4</v>
      </c>
    </row>
    <row r="37" spans="1:13" ht="28.5" customHeight="1" thickBot="1" x14ac:dyDescent="0.25">
      <c r="A37" s="1">
        <f t="shared" ref="A37" si="22">IF(OR(C37="f",C37="u",C37="F",C37="U"),"",IF(OR(B37=1,B37=2,B37=3,B37=4,B37=5),1,""))</f>
        <v>1</v>
      </c>
      <c r="B37" s="8">
        <f t="shared" ref="B37" si="23">WEEKDAY(E37,2)</f>
        <v>2</v>
      </c>
      <c r="C37" s="15"/>
      <c r="D37" s="87" t="str">
        <f t="shared" si="7"/>
        <v>Tue</v>
      </c>
      <c r="E37" s="88">
        <f t="shared" si="11"/>
        <v>43879</v>
      </c>
      <c r="F37" s="18" t="s">
        <v>29</v>
      </c>
      <c r="G37" s="18">
        <v>9013</v>
      </c>
      <c r="H37" s="89" t="s">
        <v>125</v>
      </c>
      <c r="I37" s="65"/>
      <c r="J37" s="17"/>
      <c r="K37" s="18" t="s">
        <v>124</v>
      </c>
      <c r="L37" s="18"/>
      <c r="M37" s="19"/>
    </row>
    <row r="38" spans="1:13" ht="29.1" customHeight="1" thickBot="1" x14ac:dyDescent="0.25">
      <c r="A38" s="7">
        <f t="shared" si="0"/>
        <v>1</v>
      </c>
      <c r="B38" s="8">
        <f t="shared" si="1"/>
        <v>2</v>
      </c>
      <c r="C38" s="15"/>
      <c r="D38" s="10" t="str">
        <f t="shared" si="7"/>
        <v>Tue</v>
      </c>
      <c r="E38" s="16">
        <f>+E36+1</f>
        <v>43879</v>
      </c>
      <c r="F38" s="18" t="s">
        <v>49</v>
      </c>
      <c r="G38" s="18">
        <v>9001</v>
      </c>
      <c r="H38" s="65" t="s">
        <v>123</v>
      </c>
      <c r="I38" s="65"/>
      <c r="J38" s="17"/>
      <c r="K38" s="18" t="s">
        <v>124</v>
      </c>
      <c r="L38" s="18"/>
      <c r="M38" s="19">
        <v>4</v>
      </c>
    </row>
    <row r="39" spans="1:13" ht="28.5" customHeight="1" thickBot="1" x14ac:dyDescent="0.25">
      <c r="A39" s="1">
        <f t="shared" si="0"/>
        <v>1</v>
      </c>
      <c r="B39" s="8">
        <f t="shared" si="1"/>
        <v>3</v>
      </c>
      <c r="C39" s="15"/>
      <c r="D39" s="87" t="str">
        <f t="shared" ref="D39" si="24">IF(B39=1,"Mo",IF(B39=2,"Tue",IF(B39=3,"Wed",IF(B39=4,"Thu",IF(B39=5,"Fri",IF(B39=6,"Sat",IF(B39=7,"Sun","")))))))</f>
        <v>Wed</v>
      </c>
      <c r="E39" s="88">
        <f t="shared" si="11"/>
        <v>43880</v>
      </c>
      <c r="F39" s="18" t="s">
        <v>29</v>
      </c>
      <c r="G39" s="18">
        <v>9013</v>
      </c>
      <c r="H39" s="89" t="s">
        <v>125</v>
      </c>
      <c r="I39" s="65"/>
      <c r="J39" s="17"/>
      <c r="K39" s="18" t="s">
        <v>124</v>
      </c>
      <c r="L39" s="18"/>
      <c r="M39" s="19"/>
    </row>
    <row r="40" spans="1:13" ht="29.1" customHeight="1" thickBot="1" x14ac:dyDescent="0.25">
      <c r="A40" s="7">
        <f t="shared" si="0"/>
        <v>1</v>
      </c>
      <c r="B40" s="8">
        <f t="shared" si="1"/>
        <v>3</v>
      </c>
      <c r="C40" s="15"/>
      <c r="D40" s="10" t="str">
        <f t="shared" si="7"/>
        <v>Wed</v>
      </c>
      <c r="E40" s="16">
        <f>+E38+1</f>
        <v>43880</v>
      </c>
      <c r="F40" s="18" t="s">
        <v>49</v>
      </c>
      <c r="G40" s="18">
        <v>9001</v>
      </c>
      <c r="H40" s="65" t="s">
        <v>123</v>
      </c>
      <c r="I40" s="65"/>
      <c r="J40" s="17"/>
      <c r="K40" s="18" t="s">
        <v>124</v>
      </c>
      <c r="L40" s="18"/>
      <c r="M40" s="19">
        <v>4</v>
      </c>
    </row>
    <row r="41" spans="1:13" ht="28.5" customHeight="1" thickBot="1" x14ac:dyDescent="0.25">
      <c r="A41" s="1">
        <f t="shared" ref="A41" si="25">IF(OR(C41="f",C41="u",C41="F",C41="U"),"",IF(OR(B41=1,B41=2,B41=3,B41=4,B41=5),1,""))</f>
        <v>1</v>
      </c>
      <c r="B41" s="8">
        <f t="shared" ref="B41" si="26">WEEKDAY(E41,2)</f>
        <v>4</v>
      </c>
      <c r="C41" s="15"/>
      <c r="D41" s="87" t="str">
        <f t="shared" si="7"/>
        <v>Thu</v>
      </c>
      <c r="E41" s="88">
        <f t="shared" si="11"/>
        <v>43881</v>
      </c>
      <c r="F41" s="18" t="s">
        <v>29</v>
      </c>
      <c r="G41" s="18">
        <v>9013</v>
      </c>
      <c r="H41" s="89" t="s">
        <v>125</v>
      </c>
      <c r="I41" s="65"/>
      <c r="J41" s="17"/>
      <c r="K41" s="18" t="s">
        <v>124</v>
      </c>
      <c r="L41" s="18"/>
      <c r="M41" s="19"/>
    </row>
    <row r="42" spans="1:13" ht="29.1" customHeight="1" thickBot="1" x14ac:dyDescent="0.25">
      <c r="A42" s="7">
        <f t="shared" si="0"/>
        <v>1</v>
      </c>
      <c r="B42" s="8">
        <f t="shared" si="1"/>
        <v>4</v>
      </c>
      <c r="C42" s="15"/>
      <c r="D42" s="10" t="str">
        <f t="shared" si="7"/>
        <v>Thu</v>
      </c>
      <c r="E42" s="16">
        <f>+E40+1</f>
        <v>43881</v>
      </c>
      <c r="F42" s="18" t="s">
        <v>49</v>
      </c>
      <c r="G42" s="18">
        <v>9001</v>
      </c>
      <c r="H42" s="65" t="s">
        <v>123</v>
      </c>
      <c r="I42" s="65"/>
      <c r="J42" s="17"/>
      <c r="K42" s="18" t="s">
        <v>124</v>
      </c>
      <c r="L42" s="18"/>
      <c r="M42" s="19">
        <v>4</v>
      </c>
    </row>
    <row r="43" spans="1:13" ht="28.5" customHeight="1" thickBot="1" x14ac:dyDescent="0.25">
      <c r="A43" s="1">
        <f t="shared" si="0"/>
        <v>1</v>
      </c>
      <c r="B43" s="8">
        <f t="shared" si="1"/>
        <v>5</v>
      </c>
      <c r="C43" s="15"/>
      <c r="D43" s="87" t="str">
        <f t="shared" ref="D43" si="27">IF(B43=1,"Mo",IF(B43=2,"Tue",IF(B43=3,"Wed",IF(B43=4,"Thu",IF(B43=5,"Fri",IF(B43=6,"Sat",IF(B43=7,"Sun","")))))))</f>
        <v>Fri</v>
      </c>
      <c r="E43" s="88">
        <f t="shared" si="11"/>
        <v>43882</v>
      </c>
      <c r="F43" s="18" t="s">
        <v>29</v>
      </c>
      <c r="G43" s="18">
        <v>9013</v>
      </c>
      <c r="H43" s="89" t="s">
        <v>125</v>
      </c>
      <c r="I43" s="65"/>
      <c r="J43" s="17"/>
      <c r="K43" s="18" t="s">
        <v>124</v>
      </c>
      <c r="L43" s="18"/>
      <c r="M43" s="19"/>
    </row>
    <row r="44" spans="1:13" ht="29.1" customHeight="1" thickBot="1" x14ac:dyDescent="0.25">
      <c r="A44" s="7">
        <f t="shared" si="0"/>
        <v>1</v>
      </c>
      <c r="B44" s="8">
        <f t="shared" si="1"/>
        <v>5</v>
      </c>
      <c r="C44" s="15"/>
      <c r="D44" s="10" t="str">
        <f t="shared" si="7"/>
        <v>Fri</v>
      </c>
      <c r="E44" s="16">
        <f>+E42+1</f>
        <v>43882</v>
      </c>
      <c r="F44" s="18" t="s">
        <v>35</v>
      </c>
      <c r="G44" s="18">
        <v>9001</v>
      </c>
      <c r="H44" s="65" t="s">
        <v>123</v>
      </c>
      <c r="I44" s="65"/>
      <c r="J44" s="17"/>
      <c r="K44" s="18" t="s">
        <v>124</v>
      </c>
      <c r="L44" s="18"/>
      <c r="M44" s="19">
        <v>4</v>
      </c>
    </row>
    <row r="45" spans="1:13" ht="29.1" customHeight="1" thickBot="1" x14ac:dyDescent="0.25">
      <c r="A45" s="7" t="str">
        <f t="shared" si="0"/>
        <v/>
      </c>
      <c r="B45" s="8">
        <f t="shared" si="1"/>
        <v>6</v>
      </c>
      <c r="C45" s="15"/>
      <c r="D45" s="10" t="str">
        <f t="shared" si="7"/>
        <v>Sat</v>
      </c>
      <c r="E45" s="16">
        <f t="shared" si="11"/>
        <v>43883</v>
      </c>
      <c r="F45" s="18" t="s">
        <v>35</v>
      </c>
      <c r="G45" s="18">
        <v>9001</v>
      </c>
      <c r="H45" s="65"/>
      <c r="I45" s="65"/>
      <c r="J45" s="17"/>
      <c r="K45" s="18"/>
      <c r="L45" s="18"/>
      <c r="M45" s="19"/>
    </row>
    <row r="46" spans="1:13" ht="29.1" customHeight="1" thickBot="1" x14ac:dyDescent="0.25">
      <c r="A46" s="7" t="str">
        <f t="shared" si="0"/>
        <v/>
      </c>
      <c r="B46" s="8">
        <f t="shared" si="1"/>
        <v>7</v>
      </c>
      <c r="C46" s="15"/>
      <c r="D46" s="10" t="str">
        <f t="shared" si="7"/>
        <v>Sun</v>
      </c>
      <c r="E46" s="16">
        <f t="shared" si="11"/>
        <v>43884</v>
      </c>
      <c r="F46" s="18" t="s">
        <v>35</v>
      </c>
      <c r="G46" s="18">
        <v>9001</v>
      </c>
      <c r="H46" s="65"/>
      <c r="I46" s="65"/>
      <c r="J46" s="17"/>
      <c r="K46" s="18"/>
      <c r="L46" s="18"/>
      <c r="M46" s="19"/>
    </row>
    <row r="47" spans="1:13" ht="28.5" customHeight="1" thickBot="1" x14ac:dyDescent="0.25">
      <c r="A47" s="1">
        <f t="shared" ref="A47" si="28">IF(OR(C47="f",C47="u",C47="F",C47="U"),"",IF(OR(B47=1,B47=2,B47=3,B47=4,B47=5),1,""))</f>
        <v>1</v>
      </c>
      <c r="B47" s="8">
        <f t="shared" ref="B47" si="29">WEEKDAY(E47,2)</f>
        <v>1</v>
      </c>
      <c r="C47" s="15"/>
      <c r="D47" s="87" t="str">
        <f t="shared" si="7"/>
        <v>Mo</v>
      </c>
      <c r="E47" s="88">
        <f t="shared" si="11"/>
        <v>43885</v>
      </c>
      <c r="F47" s="18" t="s">
        <v>29</v>
      </c>
      <c r="G47" s="18">
        <v>9013</v>
      </c>
      <c r="H47" s="89" t="s">
        <v>125</v>
      </c>
      <c r="I47" s="65"/>
      <c r="J47" s="17"/>
      <c r="K47" s="18" t="s">
        <v>124</v>
      </c>
      <c r="L47" s="18"/>
      <c r="M47" s="19"/>
    </row>
    <row r="48" spans="1:13" ht="29.1" customHeight="1" thickBot="1" x14ac:dyDescent="0.25">
      <c r="A48" s="7">
        <f t="shared" si="0"/>
        <v>1</v>
      </c>
      <c r="B48" s="8">
        <f t="shared" si="1"/>
        <v>1</v>
      </c>
      <c r="C48" s="15"/>
      <c r="D48" s="10" t="str">
        <f t="shared" si="7"/>
        <v>Mo</v>
      </c>
      <c r="E48" s="16">
        <f>+E46+1</f>
        <v>43885</v>
      </c>
      <c r="F48" s="18" t="s">
        <v>49</v>
      </c>
      <c r="G48" s="18">
        <v>9001</v>
      </c>
      <c r="H48" s="65" t="s">
        <v>123</v>
      </c>
      <c r="I48" s="65"/>
      <c r="J48" s="17"/>
      <c r="K48" s="18" t="s">
        <v>124</v>
      </c>
      <c r="L48" s="18"/>
      <c r="M48" s="19">
        <v>4</v>
      </c>
    </row>
    <row r="49" spans="1:13" ht="28.5" customHeight="1" thickBot="1" x14ac:dyDescent="0.25">
      <c r="A49" s="1">
        <f t="shared" si="0"/>
        <v>1</v>
      </c>
      <c r="B49" s="8">
        <f t="shared" si="1"/>
        <v>2</v>
      </c>
      <c r="C49" s="15"/>
      <c r="D49" s="87" t="str">
        <f t="shared" ref="D49" si="30">IF(B49=1,"Mo",IF(B49=2,"Tue",IF(B49=3,"Wed",IF(B49=4,"Thu",IF(B49=5,"Fri",IF(B49=6,"Sat",IF(B49=7,"Sun","")))))))</f>
        <v>Tue</v>
      </c>
      <c r="E49" s="88">
        <f t="shared" si="11"/>
        <v>43886</v>
      </c>
      <c r="F49" s="18" t="s">
        <v>29</v>
      </c>
      <c r="G49" s="18">
        <v>9013</v>
      </c>
      <c r="H49" s="89" t="s">
        <v>125</v>
      </c>
      <c r="I49" s="65"/>
      <c r="J49" s="17"/>
      <c r="K49" s="18" t="s">
        <v>124</v>
      </c>
      <c r="L49" s="18"/>
      <c r="M49" s="19"/>
    </row>
    <row r="50" spans="1:13" ht="29.1" customHeight="1" thickBot="1" x14ac:dyDescent="0.25">
      <c r="A50" s="7">
        <f t="shared" si="0"/>
        <v>1</v>
      </c>
      <c r="B50" s="8">
        <f t="shared" si="1"/>
        <v>2</v>
      </c>
      <c r="C50" s="15"/>
      <c r="D50" s="10" t="str">
        <f t="shared" si="7"/>
        <v>Tue</v>
      </c>
      <c r="E50" s="16">
        <f>+E48+1</f>
        <v>43886</v>
      </c>
      <c r="F50" s="18" t="s">
        <v>49</v>
      </c>
      <c r="G50" s="18">
        <v>9001</v>
      </c>
      <c r="H50" s="65" t="s">
        <v>123</v>
      </c>
      <c r="I50" s="65"/>
      <c r="J50" s="17"/>
      <c r="K50" s="18" t="s">
        <v>124</v>
      </c>
      <c r="L50" s="18"/>
      <c r="M50" s="19">
        <v>4</v>
      </c>
    </row>
    <row r="51" spans="1:13" ht="28.5" customHeight="1" thickBot="1" x14ac:dyDescent="0.25">
      <c r="A51" s="1">
        <f t="shared" ref="A51" si="31">IF(OR(C51="f",C51="u",C51="F",C51="U"),"",IF(OR(B51=1,B51=2,B51=3,B51=4,B51=5),1,""))</f>
        <v>1</v>
      </c>
      <c r="B51" s="8">
        <f t="shared" ref="B51" si="32">WEEKDAY(E51,2)</f>
        <v>3</v>
      </c>
      <c r="C51" s="15"/>
      <c r="D51" s="87" t="str">
        <f t="shared" si="7"/>
        <v>Wed</v>
      </c>
      <c r="E51" s="88">
        <f t="shared" si="11"/>
        <v>43887</v>
      </c>
      <c r="F51" s="18" t="s">
        <v>29</v>
      </c>
      <c r="G51" s="18">
        <v>9013</v>
      </c>
      <c r="H51" s="89" t="s">
        <v>125</v>
      </c>
      <c r="I51" s="65"/>
      <c r="J51" s="17"/>
      <c r="K51" s="18" t="s">
        <v>124</v>
      </c>
      <c r="L51" s="18"/>
      <c r="M51" s="19"/>
    </row>
    <row r="52" spans="1:13" ht="29.1" customHeight="1" thickBot="1" x14ac:dyDescent="0.25">
      <c r="A52" s="7">
        <f t="shared" si="0"/>
        <v>1</v>
      </c>
      <c r="B52" s="8">
        <f t="shared" si="1"/>
        <v>3</v>
      </c>
      <c r="C52" s="15"/>
      <c r="D52" s="10" t="str">
        <f t="shared" si="7"/>
        <v>Wed</v>
      </c>
      <c r="E52" s="16">
        <f>+E50+1</f>
        <v>43887</v>
      </c>
      <c r="F52" s="18" t="s">
        <v>49</v>
      </c>
      <c r="G52" s="18">
        <v>9001</v>
      </c>
      <c r="H52" s="65" t="s">
        <v>123</v>
      </c>
      <c r="I52" s="65"/>
      <c r="J52" s="17"/>
      <c r="K52" s="18" t="s">
        <v>124</v>
      </c>
      <c r="L52" s="18"/>
      <c r="M52" s="19">
        <v>4</v>
      </c>
    </row>
    <row r="53" spans="1:13" ht="28.5" customHeight="1" thickBot="1" x14ac:dyDescent="0.25">
      <c r="A53" s="1">
        <f t="shared" si="0"/>
        <v>1</v>
      </c>
      <c r="B53" s="8">
        <f t="shared" si="1"/>
        <v>4</v>
      </c>
      <c r="C53" s="15"/>
      <c r="D53" s="87" t="str">
        <f t="shared" ref="D53" si="33">IF(B53=1,"Mo",IF(B53=2,"Tue",IF(B53=3,"Wed",IF(B53=4,"Thu",IF(B53=5,"Fri",IF(B53=6,"Sat",IF(B53=7,"Sun","")))))))</f>
        <v>Thu</v>
      </c>
      <c r="E53" s="88">
        <f t="shared" si="11"/>
        <v>43888</v>
      </c>
      <c r="F53" s="18" t="s">
        <v>29</v>
      </c>
      <c r="G53" s="18">
        <v>9013</v>
      </c>
      <c r="H53" s="89" t="s">
        <v>125</v>
      </c>
      <c r="I53" s="65"/>
      <c r="J53" s="17"/>
      <c r="K53" s="18" t="s">
        <v>124</v>
      </c>
      <c r="L53" s="18"/>
      <c r="M53" s="19"/>
    </row>
    <row r="54" spans="1:13" ht="29.1" customHeight="1" thickBot="1" x14ac:dyDescent="0.25">
      <c r="A54" s="7">
        <f t="shared" si="0"/>
        <v>1</v>
      </c>
      <c r="B54" s="8">
        <f t="shared" si="1"/>
        <v>4</v>
      </c>
      <c r="C54" s="15"/>
      <c r="D54" s="10" t="str">
        <f t="shared" si="7"/>
        <v>Thu</v>
      </c>
      <c r="E54" s="16">
        <f>+E52+1</f>
        <v>43888</v>
      </c>
      <c r="F54" s="18" t="s">
        <v>49</v>
      </c>
      <c r="G54" s="18">
        <v>9001</v>
      </c>
      <c r="H54" s="65" t="s">
        <v>123</v>
      </c>
      <c r="I54" s="65"/>
      <c r="J54" s="17"/>
      <c r="K54" s="18" t="s">
        <v>124</v>
      </c>
      <c r="L54" s="18"/>
      <c r="M54" s="19">
        <v>4</v>
      </c>
    </row>
    <row r="55" spans="1:13" ht="28.5" customHeight="1" thickBot="1" x14ac:dyDescent="0.25">
      <c r="A55" s="1">
        <f t="shared" ref="A55" si="34">IF(OR(C55="f",C55="u",C55="F",C55="U"),"",IF(OR(B55=1,B55=2,B55=3,B55=4,B55=5),1,""))</f>
        <v>1</v>
      </c>
      <c r="B55" s="8">
        <f t="shared" ref="B55" si="35">WEEKDAY(E55,2)</f>
        <v>5</v>
      </c>
      <c r="C55" s="15"/>
      <c r="D55" s="87" t="str">
        <f t="shared" si="7"/>
        <v>Fri</v>
      </c>
      <c r="E55" s="88">
        <f t="shared" si="11"/>
        <v>43889</v>
      </c>
      <c r="F55" s="18" t="s">
        <v>29</v>
      </c>
      <c r="G55" s="18">
        <v>9013</v>
      </c>
      <c r="H55" s="89" t="s">
        <v>125</v>
      </c>
      <c r="I55" s="65"/>
      <c r="J55" s="17"/>
      <c r="K55" s="18" t="s">
        <v>124</v>
      </c>
      <c r="L55" s="18"/>
      <c r="M55" s="19"/>
    </row>
    <row r="56" spans="1:13" ht="29.1" customHeight="1" thickBot="1" x14ac:dyDescent="0.25">
      <c r="A56" s="7">
        <f t="shared" si="0"/>
        <v>1</v>
      </c>
      <c r="B56" s="8">
        <f t="shared" si="1"/>
        <v>5</v>
      </c>
      <c r="C56" s="15"/>
      <c r="D56" s="10" t="str">
        <f t="shared" si="7"/>
        <v>Fri</v>
      </c>
      <c r="E56" s="16">
        <f>+E54+1</f>
        <v>43889</v>
      </c>
      <c r="F56" s="18" t="s">
        <v>49</v>
      </c>
      <c r="G56" s="18">
        <v>9001</v>
      </c>
      <c r="H56" s="65" t="s">
        <v>123</v>
      </c>
      <c r="I56" s="65"/>
      <c r="J56" s="17"/>
      <c r="K56" s="18" t="s">
        <v>124</v>
      </c>
      <c r="L56" s="18"/>
      <c r="M56" s="19">
        <v>4</v>
      </c>
    </row>
    <row r="57" spans="1:13" ht="29.1" customHeight="1" thickBot="1" x14ac:dyDescent="0.25">
      <c r="A57" s="7" t="str">
        <f t="shared" si="0"/>
        <v/>
      </c>
      <c r="B57" s="8">
        <f>WEEKDAY(E56+1,2)</f>
        <v>6</v>
      </c>
      <c r="C57" s="15"/>
      <c r="D57" s="10" t="str">
        <f t="shared" si="7"/>
        <v>Sat</v>
      </c>
      <c r="E57" s="20">
        <f>IF(MONTH(E56+1)&gt;MONTH(E56),"",E56+1)</f>
        <v>43890</v>
      </c>
      <c r="F57" s="18"/>
      <c r="G57" s="18"/>
      <c r="H57" s="65"/>
      <c r="I57" s="65"/>
      <c r="J57" s="17"/>
      <c r="K57" s="18"/>
      <c r="L57" s="18"/>
      <c r="M57" s="19"/>
    </row>
    <row r="58" spans="1:13" ht="30" customHeight="1" thickBot="1" x14ac:dyDescent="0.25">
      <c r="D58" s="21"/>
      <c r="E58" s="23"/>
      <c r="F58" s="65"/>
      <c r="G58" s="65">
        <v>9011</v>
      </c>
      <c r="H58" s="45"/>
      <c r="I58" s="44" t="s">
        <v>1</v>
      </c>
      <c r="J58" s="25"/>
      <c r="K58" s="25"/>
      <c r="L58" s="22"/>
      <c r="M58" s="26">
        <f>SUM(M9:M57)</f>
        <v>80</v>
      </c>
    </row>
    <row r="59" spans="1:13" ht="30" customHeight="1" thickBot="1" x14ac:dyDescent="0.25">
      <c r="D59" s="21"/>
      <c r="E59" s="22"/>
      <c r="F59" s="45"/>
      <c r="G59" s="45"/>
      <c r="H59" s="34"/>
      <c r="I59" s="24" t="s">
        <v>2</v>
      </c>
      <c r="J59" s="25"/>
      <c r="K59" s="25"/>
      <c r="L59" s="22"/>
      <c r="M59" s="26">
        <f>SUM(M58/8)</f>
        <v>10</v>
      </c>
    </row>
  </sheetData>
  <mergeCells count="60">
    <mergeCell ref="H49:I49"/>
    <mergeCell ref="H51:I51"/>
    <mergeCell ref="H53:I53"/>
    <mergeCell ref="H55:I55"/>
    <mergeCell ref="H31:I31"/>
    <mergeCell ref="H35:I35"/>
    <mergeCell ref="H37:I37"/>
    <mergeCell ref="H39:I39"/>
    <mergeCell ref="H41:I41"/>
    <mergeCell ref="F58:G58"/>
    <mergeCell ref="C7:C8"/>
    <mergeCell ref="D7:E8"/>
    <mergeCell ref="F7:F8"/>
    <mergeCell ref="G7:G8"/>
    <mergeCell ref="H30:I30"/>
    <mergeCell ref="H26:I26"/>
    <mergeCell ref="H18:I18"/>
    <mergeCell ref="H20:I20"/>
    <mergeCell ref="H21:I21"/>
    <mergeCell ref="H19:I19"/>
    <mergeCell ref="H23:I23"/>
    <mergeCell ref="H25:I25"/>
    <mergeCell ref="H27:I27"/>
    <mergeCell ref="H29:I29"/>
    <mergeCell ref="D5:E5"/>
    <mergeCell ref="K6:M6"/>
    <mergeCell ref="H22:I22"/>
    <mergeCell ref="H24:I24"/>
    <mergeCell ref="K7:K8"/>
    <mergeCell ref="L7:L8"/>
    <mergeCell ref="H7:I8"/>
    <mergeCell ref="H16:I16"/>
    <mergeCell ref="M7:M8"/>
    <mergeCell ref="H11:I11"/>
    <mergeCell ref="H13:I13"/>
    <mergeCell ref="H15:I15"/>
    <mergeCell ref="H17:I17"/>
    <mergeCell ref="H38:I38"/>
    <mergeCell ref="H48:I48"/>
    <mergeCell ref="H40:I40"/>
    <mergeCell ref="H44:I44"/>
    <mergeCell ref="H42:I42"/>
    <mergeCell ref="H43:I43"/>
    <mergeCell ref="H47:I47"/>
    <mergeCell ref="D1:M1"/>
    <mergeCell ref="H52:I52"/>
    <mergeCell ref="H54:I54"/>
    <mergeCell ref="H56:I56"/>
    <mergeCell ref="H57:I57"/>
    <mergeCell ref="H28:I28"/>
    <mergeCell ref="H14:I14"/>
    <mergeCell ref="H45:I45"/>
    <mergeCell ref="H46:I46"/>
    <mergeCell ref="H32:I32"/>
    <mergeCell ref="H33:I33"/>
    <mergeCell ref="H10:I10"/>
    <mergeCell ref="H12:I12"/>
    <mergeCell ref="H50:I50"/>
    <mergeCell ref="H34:I34"/>
    <mergeCell ref="H36:I36"/>
  </mergeCells>
  <phoneticPr fontId="0" type="noConversion"/>
  <conditionalFormatting sqref="C9:C10 C12 C14 C16 C18 C20:C22 C24 C26 C28 C30 C32:C34 C36 C38 C40 C42 C44:C46 C48 C50 C52 C54 C56:C57">
    <cfRule type="expression" dxfId="192" priority="2219" stopIfTrue="1">
      <formula>IF($A9=1,B9,)</formula>
    </cfRule>
    <cfRule type="expression" dxfId="191" priority="2220" stopIfTrue="1">
      <formula>IF($A9="",B9,)</formula>
    </cfRule>
  </conditionalFormatting>
  <conditionalFormatting sqref="E9">
    <cfRule type="expression" dxfId="190" priority="2221" stopIfTrue="1">
      <formula>IF($A9="",B9,"")</formula>
    </cfRule>
  </conditionalFormatting>
  <conditionalFormatting sqref="E10 E12 E14 E16 E18 E20:E22 E24 E26 E28 E30 E32:E34 E36 E38 E40 E42 E44:E46 E48 E50 E52 E54 E56:E57">
    <cfRule type="expression" dxfId="189" priority="2222" stopIfTrue="1">
      <formula>IF($A10&lt;&gt;1,B10,"")</formula>
    </cfRule>
  </conditionalFormatting>
  <conditionalFormatting sqref="D9:D10 D12 D14 D16 D18 D20:D22 D24 D26 D28 D30 D32:D34 D36 D38 D40 D42 D44:D46 D48 D50 D52 D54 D56:D57">
    <cfRule type="expression" dxfId="188" priority="2223" stopIfTrue="1">
      <formula>IF($A9="",B9,)</formula>
    </cfRule>
  </conditionalFormatting>
  <conditionalFormatting sqref="G9:G10">
    <cfRule type="expression" dxfId="187" priority="2224" stopIfTrue="1">
      <formula>#REF!="Freelancer"</formula>
    </cfRule>
    <cfRule type="expression" dxfId="186" priority="2225" stopIfTrue="1">
      <formula>#REF!="DTC Int. Staff"</formula>
    </cfRule>
  </conditionalFormatting>
  <conditionalFormatting sqref="G10">
    <cfRule type="expression" dxfId="185" priority="2217" stopIfTrue="1">
      <formula>$F$5="Freelancer"</formula>
    </cfRule>
    <cfRule type="expression" dxfId="184" priority="2218" stopIfTrue="1">
      <formula>$F$5="DTC Int. Staff"</formula>
    </cfRule>
  </conditionalFormatting>
  <conditionalFormatting sqref="G12 G14 G16 G18 G20:G22 G24 G26 G28 G30 G32:G34 G36 G38 G40 G42 G44:G46 G48 G50 G52 G54 G56:G57">
    <cfRule type="expression" dxfId="183" priority="167" stopIfTrue="1">
      <formula>#REF!="Freelancer"</formula>
    </cfRule>
    <cfRule type="expression" dxfId="182" priority="168" stopIfTrue="1">
      <formula>#REF!="DTC Int. Staff"</formula>
    </cfRule>
  </conditionalFormatting>
  <conditionalFormatting sqref="G12 G14 G16 G18 G20:G22 G24 G26 G28 G30 G32:G34 G36 G38 G40 G42 G44:G46 G48 G50 G52 G54 G56:G57">
    <cfRule type="expression" dxfId="181" priority="165" stopIfTrue="1">
      <formula>$F$5="Freelancer"</formula>
    </cfRule>
    <cfRule type="expression" dxfId="180" priority="166" stopIfTrue="1">
      <formula>$F$5="DTC Int. Staff"</formula>
    </cfRule>
  </conditionalFormatting>
  <conditionalFormatting sqref="G11">
    <cfRule type="expression" dxfId="177" priority="153" stopIfTrue="1">
      <formula>$F$5="Freelancer"</formula>
    </cfRule>
    <cfRule type="expression" dxfId="176" priority="154" stopIfTrue="1">
      <formula>$F$5="DTC Int. Staff"</formula>
    </cfRule>
  </conditionalFormatting>
  <conditionalFormatting sqref="C11">
    <cfRule type="expression" dxfId="175" priority="155" stopIfTrue="1">
      <formula>IF($A11=1,B11,)</formula>
    </cfRule>
    <cfRule type="expression" dxfId="174" priority="156" stopIfTrue="1">
      <formula>IF($A11="",B11,)</formula>
    </cfRule>
  </conditionalFormatting>
  <conditionalFormatting sqref="E11">
    <cfRule type="expression" dxfId="173" priority="157" stopIfTrue="1">
      <formula>IF($A11&lt;&gt;1,B11,"")</formula>
    </cfRule>
  </conditionalFormatting>
  <conditionalFormatting sqref="D11">
    <cfRule type="expression" dxfId="172" priority="158" stopIfTrue="1">
      <formula>IF($A11="",B11,)</formula>
    </cfRule>
  </conditionalFormatting>
  <conditionalFormatting sqref="G11">
    <cfRule type="expression" dxfId="171" priority="159" stopIfTrue="1">
      <formula>#REF!="Freelancer"</formula>
    </cfRule>
    <cfRule type="expression" dxfId="170" priority="160" stopIfTrue="1">
      <formula>#REF!="DTC Int. Staff"</formula>
    </cfRule>
  </conditionalFormatting>
  <conditionalFormatting sqref="G13">
    <cfRule type="expression" dxfId="169" priority="145" stopIfTrue="1">
      <formula>$F$5="Freelancer"</formula>
    </cfRule>
    <cfRule type="expression" dxfId="168" priority="146" stopIfTrue="1">
      <formula>$F$5="DTC Int. Staff"</formula>
    </cfRule>
  </conditionalFormatting>
  <conditionalFormatting sqref="G15">
    <cfRule type="expression" dxfId="161" priority="137" stopIfTrue="1">
      <formula>$F$5="Freelancer"</formula>
    </cfRule>
    <cfRule type="expression" dxfId="160" priority="138" stopIfTrue="1">
      <formula>$F$5="DTC Int. Staff"</formula>
    </cfRule>
  </conditionalFormatting>
  <conditionalFormatting sqref="G17">
    <cfRule type="expression" dxfId="159" priority="129" stopIfTrue="1">
      <formula>$F$5="Freelancer"</formula>
    </cfRule>
    <cfRule type="expression" dxfId="158" priority="130" stopIfTrue="1">
      <formula>$F$5="DTC Int. Staff"</formula>
    </cfRule>
  </conditionalFormatting>
  <conditionalFormatting sqref="C13">
    <cfRule type="expression" dxfId="157" priority="147" stopIfTrue="1">
      <formula>IF($A13=1,B13,)</formula>
    </cfRule>
    <cfRule type="expression" dxfId="156" priority="148" stopIfTrue="1">
      <formula>IF($A13="",B13,)</formula>
    </cfRule>
  </conditionalFormatting>
  <conditionalFormatting sqref="E13">
    <cfRule type="expression" dxfId="155" priority="149" stopIfTrue="1">
      <formula>IF($A13&lt;&gt;1,B13,"")</formula>
    </cfRule>
  </conditionalFormatting>
  <conditionalFormatting sqref="D13">
    <cfRule type="expression" dxfId="154" priority="150" stopIfTrue="1">
      <formula>IF($A13="",B13,)</formula>
    </cfRule>
  </conditionalFormatting>
  <conditionalFormatting sqref="G13">
    <cfRule type="expression" dxfId="153" priority="151" stopIfTrue="1">
      <formula>#REF!="Freelancer"</formula>
    </cfRule>
    <cfRule type="expression" dxfId="152" priority="152" stopIfTrue="1">
      <formula>#REF!="DTC Int. Staff"</formula>
    </cfRule>
  </conditionalFormatting>
  <conditionalFormatting sqref="G19">
    <cfRule type="expression" dxfId="151" priority="121" stopIfTrue="1">
      <formula>$F$5="Freelancer"</formula>
    </cfRule>
    <cfRule type="expression" dxfId="150" priority="122" stopIfTrue="1">
      <formula>$F$5="DTC Int. Staff"</formula>
    </cfRule>
  </conditionalFormatting>
  <conditionalFormatting sqref="C15">
    <cfRule type="expression" dxfId="149" priority="139" stopIfTrue="1">
      <formula>IF($A15=1,B15,)</formula>
    </cfRule>
    <cfRule type="expression" dxfId="148" priority="140" stopIfTrue="1">
      <formula>IF($A15="",B15,)</formula>
    </cfRule>
  </conditionalFormatting>
  <conditionalFormatting sqref="E15">
    <cfRule type="expression" dxfId="147" priority="141" stopIfTrue="1">
      <formula>IF($A15&lt;&gt;1,B15,"")</formula>
    </cfRule>
  </conditionalFormatting>
  <conditionalFormatting sqref="D15">
    <cfRule type="expression" dxfId="146" priority="142" stopIfTrue="1">
      <formula>IF($A15="",B15,)</formula>
    </cfRule>
  </conditionalFormatting>
  <conditionalFormatting sqref="G15">
    <cfRule type="expression" dxfId="145" priority="143" stopIfTrue="1">
      <formula>#REF!="Freelancer"</formula>
    </cfRule>
    <cfRule type="expression" dxfId="144" priority="144" stopIfTrue="1">
      <formula>#REF!="DTC Int. Staff"</formula>
    </cfRule>
  </conditionalFormatting>
  <conditionalFormatting sqref="G23">
    <cfRule type="expression" dxfId="143" priority="113" stopIfTrue="1">
      <formula>$F$5="Freelancer"</formula>
    </cfRule>
    <cfRule type="expression" dxfId="142" priority="114" stopIfTrue="1">
      <formula>$F$5="DTC Int. Staff"</formula>
    </cfRule>
  </conditionalFormatting>
  <conditionalFormatting sqref="C17">
    <cfRule type="expression" dxfId="141" priority="131" stopIfTrue="1">
      <formula>IF($A17=1,B17,)</formula>
    </cfRule>
    <cfRule type="expression" dxfId="140" priority="132" stopIfTrue="1">
      <formula>IF($A17="",B17,)</formula>
    </cfRule>
  </conditionalFormatting>
  <conditionalFormatting sqref="E17">
    <cfRule type="expression" dxfId="139" priority="133" stopIfTrue="1">
      <formula>IF($A17&lt;&gt;1,B17,"")</formula>
    </cfRule>
  </conditionalFormatting>
  <conditionalFormatting sqref="D17">
    <cfRule type="expression" dxfId="138" priority="134" stopIfTrue="1">
      <formula>IF($A17="",B17,)</formula>
    </cfRule>
  </conditionalFormatting>
  <conditionalFormatting sqref="G17">
    <cfRule type="expression" dxfId="137" priority="135" stopIfTrue="1">
      <formula>#REF!="Freelancer"</formula>
    </cfRule>
    <cfRule type="expression" dxfId="136" priority="136" stopIfTrue="1">
      <formula>#REF!="DTC Int. Staff"</formula>
    </cfRule>
  </conditionalFormatting>
  <conditionalFormatting sqref="G25">
    <cfRule type="expression" dxfId="135" priority="105" stopIfTrue="1">
      <formula>$F$5="Freelancer"</formula>
    </cfRule>
    <cfRule type="expression" dxfId="134" priority="106" stopIfTrue="1">
      <formula>$F$5="DTC Int. Staff"</formula>
    </cfRule>
  </conditionalFormatting>
  <conditionalFormatting sqref="C19">
    <cfRule type="expression" dxfId="133" priority="123" stopIfTrue="1">
      <formula>IF($A19=1,B19,)</formula>
    </cfRule>
    <cfRule type="expression" dxfId="132" priority="124" stopIfTrue="1">
      <formula>IF($A19="",B19,)</formula>
    </cfRule>
  </conditionalFormatting>
  <conditionalFormatting sqref="E19">
    <cfRule type="expression" dxfId="131" priority="125" stopIfTrue="1">
      <formula>IF($A19&lt;&gt;1,B19,"")</formula>
    </cfRule>
  </conditionalFormatting>
  <conditionalFormatting sqref="D19">
    <cfRule type="expression" dxfId="130" priority="126" stopIfTrue="1">
      <formula>IF($A19="",B19,)</formula>
    </cfRule>
  </conditionalFormatting>
  <conditionalFormatting sqref="G19">
    <cfRule type="expression" dxfId="129" priority="127" stopIfTrue="1">
      <formula>#REF!="Freelancer"</formula>
    </cfRule>
    <cfRule type="expression" dxfId="128" priority="128" stopIfTrue="1">
      <formula>#REF!="DTC Int. Staff"</formula>
    </cfRule>
  </conditionalFormatting>
  <conditionalFormatting sqref="G27">
    <cfRule type="expression" dxfId="127" priority="97" stopIfTrue="1">
      <formula>$F$5="Freelancer"</formula>
    </cfRule>
    <cfRule type="expression" dxfId="126" priority="98" stopIfTrue="1">
      <formula>$F$5="DTC Int. Staff"</formula>
    </cfRule>
  </conditionalFormatting>
  <conditionalFormatting sqref="C23">
    <cfRule type="expression" dxfId="125" priority="115" stopIfTrue="1">
      <formula>IF($A23=1,B23,)</formula>
    </cfRule>
    <cfRule type="expression" dxfId="124" priority="116" stopIfTrue="1">
      <formula>IF($A23="",B23,)</formula>
    </cfRule>
  </conditionalFormatting>
  <conditionalFormatting sqref="E23">
    <cfRule type="expression" dxfId="123" priority="117" stopIfTrue="1">
      <formula>IF($A23&lt;&gt;1,B23,"")</formula>
    </cfRule>
  </conditionalFormatting>
  <conditionalFormatting sqref="D23">
    <cfRule type="expression" dxfId="122" priority="118" stopIfTrue="1">
      <formula>IF($A23="",B23,)</formula>
    </cfRule>
  </conditionalFormatting>
  <conditionalFormatting sqref="G23">
    <cfRule type="expression" dxfId="121" priority="119" stopIfTrue="1">
      <formula>#REF!="Freelancer"</formula>
    </cfRule>
    <cfRule type="expression" dxfId="120" priority="120" stopIfTrue="1">
      <formula>#REF!="DTC Int. Staff"</formula>
    </cfRule>
  </conditionalFormatting>
  <conditionalFormatting sqref="G29">
    <cfRule type="expression" dxfId="119" priority="89" stopIfTrue="1">
      <formula>$F$5="Freelancer"</formula>
    </cfRule>
    <cfRule type="expression" dxfId="118" priority="90" stopIfTrue="1">
      <formula>$F$5="DTC Int. Staff"</formula>
    </cfRule>
  </conditionalFormatting>
  <conditionalFormatting sqref="G31">
    <cfRule type="expression" dxfId="111" priority="81" stopIfTrue="1">
      <formula>$F$5="Freelancer"</formula>
    </cfRule>
    <cfRule type="expression" dxfId="110" priority="82" stopIfTrue="1">
      <formula>$F$5="DTC Int. Staff"</formula>
    </cfRule>
  </conditionalFormatting>
  <conditionalFormatting sqref="C25">
    <cfRule type="expression" dxfId="109" priority="107" stopIfTrue="1">
      <formula>IF($A25=1,B25,)</formula>
    </cfRule>
    <cfRule type="expression" dxfId="108" priority="108" stopIfTrue="1">
      <formula>IF($A25="",B25,)</formula>
    </cfRule>
  </conditionalFormatting>
  <conditionalFormatting sqref="E25">
    <cfRule type="expression" dxfId="107" priority="109" stopIfTrue="1">
      <formula>IF($A25&lt;&gt;1,B25,"")</formula>
    </cfRule>
  </conditionalFormatting>
  <conditionalFormatting sqref="D25">
    <cfRule type="expression" dxfId="106" priority="110" stopIfTrue="1">
      <formula>IF($A25="",B25,)</formula>
    </cfRule>
  </conditionalFormatting>
  <conditionalFormatting sqref="G25">
    <cfRule type="expression" dxfId="105" priority="111" stopIfTrue="1">
      <formula>#REF!="Freelancer"</formula>
    </cfRule>
    <cfRule type="expression" dxfId="104" priority="112" stopIfTrue="1">
      <formula>#REF!="DTC Int. Staff"</formula>
    </cfRule>
  </conditionalFormatting>
  <conditionalFormatting sqref="G35">
    <cfRule type="expression" dxfId="103" priority="73" stopIfTrue="1">
      <formula>$F$5="Freelancer"</formula>
    </cfRule>
    <cfRule type="expression" dxfId="102" priority="74" stopIfTrue="1">
      <formula>$F$5="DTC Int. Staff"</formula>
    </cfRule>
  </conditionalFormatting>
  <conditionalFormatting sqref="C27">
    <cfRule type="expression" dxfId="101" priority="99" stopIfTrue="1">
      <formula>IF($A27=1,B27,)</formula>
    </cfRule>
    <cfRule type="expression" dxfId="100" priority="100" stopIfTrue="1">
      <formula>IF($A27="",B27,)</formula>
    </cfRule>
  </conditionalFormatting>
  <conditionalFormatting sqref="E27">
    <cfRule type="expression" dxfId="99" priority="101" stopIfTrue="1">
      <formula>IF($A27&lt;&gt;1,B27,"")</formula>
    </cfRule>
  </conditionalFormatting>
  <conditionalFormatting sqref="D27">
    <cfRule type="expression" dxfId="98" priority="102" stopIfTrue="1">
      <formula>IF($A27="",B27,)</formula>
    </cfRule>
  </conditionalFormatting>
  <conditionalFormatting sqref="G27">
    <cfRule type="expression" dxfId="97" priority="103" stopIfTrue="1">
      <formula>#REF!="Freelancer"</formula>
    </cfRule>
    <cfRule type="expression" dxfId="96" priority="104" stopIfTrue="1">
      <formula>#REF!="DTC Int. Staff"</formula>
    </cfRule>
  </conditionalFormatting>
  <conditionalFormatting sqref="G37">
    <cfRule type="expression" dxfId="95" priority="65" stopIfTrue="1">
      <formula>$F$5="Freelancer"</formula>
    </cfRule>
    <cfRule type="expression" dxfId="94" priority="66" stopIfTrue="1">
      <formula>$F$5="DTC Int. Staff"</formula>
    </cfRule>
  </conditionalFormatting>
  <conditionalFormatting sqref="C29">
    <cfRule type="expression" dxfId="93" priority="91" stopIfTrue="1">
      <formula>IF($A29=1,B29,)</formula>
    </cfRule>
    <cfRule type="expression" dxfId="92" priority="92" stopIfTrue="1">
      <formula>IF($A29="",B29,)</formula>
    </cfRule>
  </conditionalFormatting>
  <conditionalFormatting sqref="E29">
    <cfRule type="expression" dxfId="91" priority="93" stopIfTrue="1">
      <formula>IF($A29&lt;&gt;1,B29,"")</formula>
    </cfRule>
  </conditionalFormatting>
  <conditionalFormatting sqref="D29">
    <cfRule type="expression" dxfId="90" priority="94" stopIfTrue="1">
      <formula>IF($A29="",B29,)</formula>
    </cfRule>
  </conditionalFormatting>
  <conditionalFormatting sqref="G29">
    <cfRule type="expression" dxfId="89" priority="95" stopIfTrue="1">
      <formula>#REF!="Freelancer"</formula>
    </cfRule>
    <cfRule type="expression" dxfId="88" priority="96" stopIfTrue="1">
      <formula>#REF!="DTC Int. Staff"</formula>
    </cfRule>
  </conditionalFormatting>
  <conditionalFormatting sqref="G39">
    <cfRule type="expression" dxfId="87" priority="57" stopIfTrue="1">
      <formula>$F$5="Freelancer"</formula>
    </cfRule>
    <cfRule type="expression" dxfId="86" priority="58" stopIfTrue="1">
      <formula>$F$5="DTC Int. Staff"</formula>
    </cfRule>
  </conditionalFormatting>
  <conditionalFormatting sqref="C31">
    <cfRule type="expression" dxfId="85" priority="83" stopIfTrue="1">
      <formula>IF($A31=1,B31,)</formula>
    </cfRule>
    <cfRule type="expression" dxfId="84" priority="84" stopIfTrue="1">
      <formula>IF($A31="",B31,)</formula>
    </cfRule>
  </conditionalFormatting>
  <conditionalFormatting sqref="E31">
    <cfRule type="expression" dxfId="83" priority="85" stopIfTrue="1">
      <formula>IF($A31&lt;&gt;1,B31,"")</formula>
    </cfRule>
  </conditionalFormatting>
  <conditionalFormatting sqref="D31">
    <cfRule type="expression" dxfId="82" priority="86" stopIfTrue="1">
      <formula>IF($A31="",B31,)</formula>
    </cfRule>
  </conditionalFormatting>
  <conditionalFormatting sqref="G31">
    <cfRule type="expression" dxfId="81" priority="87" stopIfTrue="1">
      <formula>#REF!="Freelancer"</formula>
    </cfRule>
    <cfRule type="expression" dxfId="80" priority="88" stopIfTrue="1">
      <formula>#REF!="DTC Int. Staff"</formula>
    </cfRule>
  </conditionalFormatting>
  <conditionalFormatting sqref="G41">
    <cfRule type="expression" dxfId="79" priority="49" stopIfTrue="1">
      <formula>$F$5="Freelancer"</formula>
    </cfRule>
    <cfRule type="expression" dxfId="78" priority="50" stopIfTrue="1">
      <formula>$F$5="DTC Int. Staff"</formula>
    </cfRule>
  </conditionalFormatting>
  <conditionalFormatting sqref="C35">
    <cfRule type="expression" dxfId="77" priority="75" stopIfTrue="1">
      <formula>IF($A35=1,B35,)</formula>
    </cfRule>
    <cfRule type="expression" dxfId="76" priority="76" stopIfTrue="1">
      <formula>IF($A35="",B35,)</formula>
    </cfRule>
  </conditionalFormatting>
  <conditionalFormatting sqref="E35">
    <cfRule type="expression" dxfId="75" priority="77" stopIfTrue="1">
      <formula>IF($A35&lt;&gt;1,B35,"")</formula>
    </cfRule>
  </conditionalFormatting>
  <conditionalFormatting sqref="D35">
    <cfRule type="expression" dxfId="74" priority="78" stopIfTrue="1">
      <formula>IF($A35="",B35,)</formula>
    </cfRule>
  </conditionalFormatting>
  <conditionalFormatting sqref="G35">
    <cfRule type="expression" dxfId="73" priority="79" stopIfTrue="1">
      <formula>#REF!="Freelancer"</formula>
    </cfRule>
    <cfRule type="expression" dxfId="72" priority="80" stopIfTrue="1">
      <formula>#REF!="DTC Int. Staff"</formula>
    </cfRule>
  </conditionalFormatting>
  <conditionalFormatting sqref="G43">
    <cfRule type="expression" dxfId="71" priority="41" stopIfTrue="1">
      <formula>$F$5="Freelancer"</formula>
    </cfRule>
    <cfRule type="expression" dxfId="70" priority="42" stopIfTrue="1">
      <formula>$F$5="DTC Int. Staff"</formula>
    </cfRule>
  </conditionalFormatting>
  <conditionalFormatting sqref="C37">
    <cfRule type="expression" dxfId="69" priority="67" stopIfTrue="1">
      <formula>IF($A37=1,B37,)</formula>
    </cfRule>
    <cfRule type="expression" dxfId="68" priority="68" stopIfTrue="1">
      <formula>IF($A37="",B37,)</formula>
    </cfRule>
  </conditionalFormatting>
  <conditionalFormatting sqref="E37">
    <cfRule type="expression" dxfId="67" priority="69" stopIfTrue="1">
      <formula>IF($A37&lt;&gt;1,B37,"")</formula>
    </cfRule>
  </conditionalFormatting>
  <conditionalFormatting sqref="D37">
    <cfRule type="expression" dxfId="66" priority="70" stopIfTrue="1">
      <formula>IF($A37="",B37,)</formula>
    </cfRule>
  </conditionalFormatting>
  <conditionalFormatting sqref="G37">
    <cfRule type="expression" dxfId="65" priority="71" stopIfTrue="1">
      <formula>#REF!="Freelancer"</formula>
    </cfRule>
    <cfRule type="expression" dxfId="64" priority="72" stopIfTrue="1">
      <formula>#REF!="DTC Int. Staff"</formula>
    </cfRule>
  </conditionalFormatting>
  <conditionalFormatting sqref="G47">
    <cfRule type="expression" dxfId="63" priority="33" stopIfTrue="1">
      <formula>$F$5="Freelancer"</formula>
    </cfRule>
    <cfRule type="expression" dxfId="62" priority="34" stopIfTrue="1">
      <formula>$F$5="DTC Int. Staff"</formula>
    </cfRule>
  </conditionalFormatting>
  <conditionalFormatting sqref="C39">
    <cfRule type="expression" dxfId="61" priority="59" stopIfTrue="1">
      <formula>IF($A39=1,B39,)</formula>
    </cfRule>
    <cfRule type="expression" dxfId="60" priority="60" stopIfTrue="1">
      <formula>IF($A39="",B39,)</formula>
    </cfRule>
  </conditionalFormatting>
  <conditionalFormatting sqref="E39">
    <cfRule type="expression" dxfId="59" priority="61" stopIfTrue="1">
      <formula>IF($A39&lt;&gt;1,B39,"")</formula>
    </cfRule>
  </conditionalFormatting>
  <conditionalFormatting sqref="D39">
    <cfRule type="expression" dxfId="58" priority="62" stopIfTrue="1">
      <formula>IF($A39="",B39,)</formula>
    </cfRule>
  </conditionalFormatting>
  <conditionalFormatting sqref="G39">
    <cfRule type="expression" dxfId="57" priority="63" stopIfTrue="1">
      <formula>#REF!="Freelancer"</formula>
    </cfRule>
    <cfRule type="expression" dxfId="56" priority="64" stopIfTrue="1">
      <formula>#REF!="DTC Int. Staff"</formula>
    </cfRule>
  </conditionalFormatting>
  <conditionalFormatting sqref="G49">
    <cfRule type="expression" dxfId="55" priority="25" stopIfTrue="1">
      <formula>$F$5="Freelancer"</formula>
    </cfRule>
    <cfRule type="expression" dxfId="54" priority="26" stopIfTrue="1">
      <formula>$F$5="DTC Int. Staff"</formula>
    </cfRule>
  </conditionalFormatting>
  <conditionalFormatting sqref="C41">
    <cfRule type="expression" dxfId="53" priority="51" stopIfTrue="1">
      <formula>IF($A41=1,B41,)</formula>
    </cfRule>
    <cfRule type="expression" dxfId="52" priority="52" stopIfTrue="1">
      <formula>IF($A41="",B41,)</formula>
    </cfRule>
  </conditionalFormatting>
  <conditionalFormatting sqref="E41">
    <cfRule type="expression" dxfId="51" priority="53" stopIfTrue="1">
      <formula>IF($A41&lt;&gt;1,B41,"")</formula>
    </cfRule>
  </conditionalFormatting>
  <conditionalFormatting sqref="D41">
    <cfRule type="expression" dxfId="50" priority="54" stopIfTrue="1">
      <formula>IF($A41="",B41,)</formula>
    </cfRule>
  </conditionalFormatting>
  <conditionalFormatting sqref="G41">
    <cfRule type="expression" dxfId="49" priority="55" stopIfTrue="1">
      <formula>#REF!="Freelancer"</formula>
    </cfRule>
    <cfRule type="expression" dxfId="48" priority="56" stopIfTrue="1">
      <formula>#REF!="DTC Int. Staff"</formula>
    </cfRule>
  </conditionalFormatting>
  <conditionalFormatting sqref="G51">
    <cfRule type="expression" dxfId="47" priority="17" stopIfTrue="1">
      <formula>$F$5="Freelancer"</formula>
    </cfRule>
    <cfRule type="expression" dxfId="46" priority="18" stopIfTrue="1">
      <formula>$F$5="DTC Int. Staff"</formula>
    </cfRule>
  </conditionalFormatting>
  <conditionalFormatting sqref="C43">
    <cfRule type="expression" dxfId="45" priority="43" stopIfTrue="1">
      <formula>IF($A43=1,B43,)</formula>
    </cfRule>
    <cfRule type="expression" dxfId="44" priority="44" stopIfTrue="1">
      <formula>IF($A43="",B43,)</formula>
    </cfRule>
  </conditionalFormatting>
  <conditionalFormatting sqref="E43">
    <cfRule type="expression" dxfId="43" priority="45" stopIfTrue="1">
      <formula>IF($A43&lt;&gt;1,B43,"")</formula>
    </cfRule>
  </conditionalFormatting>
  <conditionalFormatting sqref="D43">
    <cfRule type="expression" dxfId="42" priority="46" stopIfTrue="1">
      <formula>IF($A43="",B43,)</formula>
    </cfRule>
  </conditionalFormatting>
  <conditionalFormatting sqref="G43">
    <cfRule type="expression" dxfId="41" priority="47" stopIfTrue="1">
      <formula>#REF!="Freelancer"</formula>
    </cfRule>
    <cfRule type="expression" dxfId="40" priority="48" stopIfTrue="1">
      <formula>#REF!="DTC Int. Staff"</formula>
    </cfRule>
  </conditionalFormatting>
  <conditionalFormatting sqref="G53">
    <cfRule type="expression" dxfId="39" priority="9" stopIfTrue="1">
      <formula>$F$5="Freelancer"</formula>
    </cfRule>
    <cfRule type="expression" dxfId="38" priority="10" stopIfTrue="1">
      <formula>$F$5="DTC Int. Staff"</formula>
    </cfRule>
  </conditionalFormatting>
  <conditionalFormatting sqref="C47">
    <cfRule type="expression" dxfId="37" priority="35" stopIfTrue="1">
      <formula>IF($A47=1,B47,)</formula>
    </cfRule>
    <cfRule type="expression" dxfId="36" priority="36" stopIfTrue="1">
      <formula>IF($A47="",B47,)</formula>
    </cfRule>
  </conditionalFormatting>
  <conditionalFormatting sqref="E47">
    <cfRule type="expression" dxfId="35" priority="37" stopIfTrue="1">
      <formula>IF($A47&lt;&gt;1,B47,"")</formula>
    </cfRule>
  </conditionalFormatting>
  <conditionalFormatting sqref="D47">
    <cfRule type="expression" dxfId="34" priority="38" stopIfTrue="1">
      <formula>IF($A47="",B47,)</formula>
    </cfRule>
  </conditionalFormatting>
  <conditionalFormatting sqref="G47">
    <cfRule type="expression" dxfId="33" priority="39" stopIfTrue="1">
      <formula>#REF!="Freelancer"</formula>
    </cfRule>
    <cfRule type="expression" dxfId="32" priority="40" stopIfTrue="1">
      <formula>#REF!="DTC Int. Staff"</formula>
    </cfRule>
  </conditionalFormatting>
  <conditionalFormatting sqref="C49">
    <cfRule type="expression" dxfId="29" priority="27" stopIfTrue="1">
      <formula>IF($A49=1,B49,)</formula>
    </cfRule>
    <cfRule type="expression" dxfId="28" priority="28" stopIfTrue="1">
      <formula>IF($A49="",B49,)</formula>
    </cfRule>
  </conditionalFormatting>
  <conditionalFormatting sqref="E49">
    <cfRule type="expression" dxfId="27" priority="29" stopIfTrue="1">
      <formula>IF($A49&lt;&gt;1,B49,"")</formula>
    </cfRule>
  </conditionalFormatting>
  <conditionalFormatting sqref="D49">
    <cfRule type="expression" dxfId="26" priority="30" stopIfTrue="1">
      <formula>IF($A49="",B49,)</formula>
    </cfRule>
  </conditionalFormatting>
  <conditionalFormatting sqref="G49">
    <cfRule type="expression" dxfId="25" priority="31" stopIfTrue="1">
      <formula>#REF!="Freelancer"</formula>
    </cfRule>
    <cfRule type="expression" dxfId="24" priority="32" stopIfTrue="1">
      <formula>#REF!="DTC Int. Staff"</formula>
    </cfRule>
  </conditionalFormatting>
  <conditionalFormatting sqref="C51">
    <cfRule type="expression" dxfId="21" priority="19" stopIfTrue="1">
      <formula>IF($A51=1,B51,)</formula>
    </cfRule>
    <cfRule type="expression" dxfId="20" priority="20" stopIfTrue="1">
      <formula>IF($A51="",B51,)</formula>
    </cfRule>
  </conditionalFormatting>
  <conditionalFormatting sqref="E51">
    <cfRule type="expression" dxfId="19" priority="21" stopIfTrue="1">
      <formula>IF($A51&lt;&gt;1,B51,"")</formula>
    </cfRule>
  </conditionalFormatting>
  <conditionalFormatting sqref="D51">
    <cfRule type="expression" dxfId="18" priority="22" stopIfTrue="1">
      <formula>IF($A51="",B51,)</formula>
    </cfRule>
  </conditionalFormatting>
  <conditionalFormatting sqref="G51">
    <cfRule type="expression" dxfId="17" priority="23" stopIfTrue="1">
      <formula>#REF!="Freelancer"</formula>
    </cfRule>
    <cfRule type="expression" dxfId="16" priority="24" stopIfTrue="1">
      <formula>#REF!="DTC Int. Staff"</formula>
    </cfRule>
  </conditionalFormatting>
  <conditionalFormatting sqref="C53">
    <cfRule type="expression" dxfId="13" priority="11" stopIfTrue="1">
      <formula>IF($A53=1,B53,)</formula>
    </cfRule>
    <cfRule type="expression" dxfId="12" priority="12" stopIfTrue="1">
      <formula>IF($A53="",B53,)</formula>
    </cfRule>
  </conditionalFormatting>
  <conditionalFormatting sqref="E53">
    <cfRule type="expression" dxfId="11" priority="13" stopIfTrue="1">
      <formula>IF($A53&lt;&gt;1,B53,"")</formula>
    </cfRule>
  </conditionalFormatting>
  <conditionalFormatting sqref="D53">
    <cfRule type="expression" dxfId="10" priority="14" stopIfTrue="1">
      <formula>IF($A53="",B53,)</formula>
    </cfRule>
  </conditionalFormatting>
  <conditionalFormatting sqref="G53">
    <cfRule type="expression" dxfId="9" priority="15" stopIfTrue="1">
      <formula>#REF!="Freelancer"</formula>
    </cfRule>
    <cfRule type="expression" dxfId="8" priority="16" stopIfTrue="1">
      <formula>#REF!="DTC Int. Staff"</formula>
    </cfRule>
  </conditionalFormatting>
  <conditionalFormatting sqref="G55">
    <cfRule type="expression" dxfId="7" priority="1" stopIfTrue="1">
      <formula>$F$5="Freelancer"</formula>
    </cfRule>
    <cfRule type="expression" dxfId="6" priority="2" stopIfTrue="1">
      <formula>$F$5="DTC Int. Staff"</formula>
    </cfRule>
  </conditionalFormatting>
  <conditionalFormatting sqref="C55">
    <cfRule type="expression" dxfId="5" priority="3" stopIfTrue="1">
      <formula>IF($A55=1,B55,)</formula>
    </cfRule>
    <cfRule type="expression" dxfId="4" priority="4" stopIfTrue="1">
      <formula>IF($A55="",B55,)</formula>
    </cfRule>
  </conditionalFormatting>
  <conditionalFormatting sqref="E55">
    <cfRule type="expression" dxfId="3" priority="5" stopIfTrue="1">
      <formula>IF($A55&lt;&gt;1,B55,"")</formula>
    </cfRule>
  </conditionalFormatting>
  <conditionalFormatting sqref="D55">
    <cfRule type="expression" dxfId="2" priority="6" stopIfTrue="1">
      <formula>IF($A55="",B55,)</formula>
    </cfRule>
  </conditionalFormatting>
  <conditionalFormatting sqref="G55">
    <cfRule type="expression" dxfId="1" priority="7" stopIfTrue="1">
      <formula>#REF!="Freelancer"</formula>
    </cfRule>
    <cfRule type="expression" dxfId="0" priority="8" stopIfTrue="1">
      <formula>#REF!="DTC Int. Staff"</formula>
    </cfRule>
  </conditionalFormatting>
  <dataValidations count="2">
    <dataValidation type="list" allowBlank="1" showInputMessage="1" showErrorMessage="1" sqref="F9:F59" xr:uid="{00000000-0002-0000-0100-000000000000}">
      <formula1>Project_Number</formula1>
    </dataValidation>
    <dataValidation type="list" allowBlank="1" showInputMessage="1" showErrorMessage="1" sqref="G9:G5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7"/>
  <sheetViews>
    <sheetView workbookViewId="0">
      <selection activeCell="A13" sqref="A13"/>
    </sheetView>
  </sheetViews>
  <sheetFormatPr defaultColWidth="11.42578125" defaultRowHeight="12.75" x14ac:dyDescent="0.2"/>
  <cols>
    <col min="1" max="1" width="14.28515625" style="30" customWidth="1"/>
    <col min="2" max="2" width="29.140625" style="30" bestFit="1" customWidth="1"/>
    <col min="3" max="3" width="3.42578125" style="43" customWidth="1"/>
    <col min="4" max="4" width="12.5703125" bestFit="1" customWidth="1"/>
    <col min="5" max="5" width="36.5703125" bestFit="1" customWidth="1"/>
  </cols>
  <sheetData>
    <row r="1" spans="1:14" x14ac:dyDescent="0.2">
      <c r="A1" s="32" t="s">
        <v>6</v>
      </c>
      <c r="B1" s="32" t="s">
        <v>7</v>
      </c>
      <c r="C1" s="42"/>
      <c r="D1" s="32" t="s">
        <v>16</v>
      </c>
      <c r="E1" s="32" t="s">
        <v>8</v>
      </c>
    </row>
    <row r="2" spans="1:14" x14ac:dyDescent="0.2">
      <c r="A2" s="30" t="s">
        <v>65</v>
      </c>
      <c r="B2" s="30" t="s">
        <v>66</v>
      </c>
      <c r="D2" s="31">
        <v>9001</v>
      </c>
      <c r="E2" s="30" t="s">
        <v>72</v>
      </c>
    </row>
    <row r="3" spans="1:14" x14ac:dyDescent="0.2">
      <c r="A3" s="30" t="s">
        <v>81</v>
      </c>
      <c r="B3" s="30" t="s">
        <v>82</v>
      </c>
      <c r="D3" s="31">
        <v>9003</v>
      </c>
      <c r="E3" s="30" t="s">
        <v>73</v>
      </c>
    </row>
    <row r="4" spans="1:14" x14ac:dyDescent="0.2">
      <c r="A4" s="30" t="s">
        <v>83</v>
      </c>
      <c r="B4" s="30" t="s">
        <v>84</v>
      </c>
      <c r="D4" s="31">
        <v>9005</v>
      </c>
      <c r="E4" s="30" t="s">
        <v>74</v>
      </c>
    </row>
    <row r="5" spans="1:14" x14ac:dyDescent="0.2">
      <c r="A5" s="30" t="s">
        <v>63</v>
      </c>
      <c r="B5" s="30" t="s">
        <v>64</v>
      </c>
      <c r="D5" s="31">
        <v>9007</v>
      </c>
      <c r="E5" s="30" t="s">
        <v>75</v>
      </c>
    </row>
    <row r="6" spans="1:14" x14ac:dyDescent="0.2">
      <c r="A6" s="30" t="s">
        <v>61</v>
      </c>
      <c r="B6" s="30" t="s">
        <v>62</v>
      </c>
      <c r="D6" s="31">
        <v>9008</v>
      </c>
      <c r="E6" s="30" t="s">
        <v>76</v>
      </c>
    </row>
    <row r="7" spans="1:14" x14ac:dyDescent="0.2">
      <c r="A7" s="30" t="s">
        <v>59</v>
      </c>
      <c r="B7" s="30" t="s">
        <v>60</v>
      </c>
      <c r="D7" s="31">
        <v>9010</v>
      </c>
      <c r="E7" s="30" t="s">
        <v>77</v>
      </c>
    </row>
    <row r="8" spans="1:14" x14ac:dyDescent="0.2">
      <c r="A8" s="30" t="s">
        <v>85</v>
      </c>
      <c r="B8" s="30" t="s">
        <v>86</v>
      </c>
      <c r="D8" s="31">
        <v>9013</v>
      </c>
      <c r="E8" s="30" t="s">
        <v>78</v>
      </c>
    </row>
    <row r="9" spans="1:14" x14ac:dyDescent="0.2">
      <c r="A9" s="30" t="s">
        <v>57</v>
      </c>
      <c r="B9" s="30" t="s">
        <v>58</v>
      </c>
      <c r="D9" s="31">
        <v>9014</v>
      </c>
      <c r="E9" s="30" t="s">
        <v>79</v>
      </c>
    </row>
    <row r="10" spans="1:14" x14ac:dyDescent="0.2">
      <c r="A10" s="30" t="s">
        <v>55</v>
      </c>
      <c r="B10" s="30" t="s">
        <v>56</v>
      </c>
      <c r="D10" s="31">
        <v>9015</v>
      </c>
      <c r="E10" s="30" t="s">
        <v>80</v>
      </c>
    </row>
    <row r="11" spans="1:14" x14ac:dyDescent="0.2">
      <c r="A11" s="30" t="s">
        <v>53</v>
      </c>
      <c r="B11" s="30" t="s">
        <v>54</v>
      </c>
      <c r="D11" s="31"/>
    </row>
    <row r="12" spans="1:14" x14ac:dyDescent="0.2">
      <c r="A12" s="30" t="s">
        <v>51</v>
      </c>
      <c r="B12" s="30" t="s">
        <v>52</v>
      </c>
      <c r="D12" s="31"/>
    </row>
    <row r="13" spans="1:14" x14ac:dyDescent="0.2">
      <c r="A13" s="30" t="s">
        <v>49</v>
      </c>
      <c r="B13" s="30" t="s">
        <v>50</v>
      </c>
    </row>
    <row r="14" spans="1:14" x14ac:dyDescent="0.2">
      <c r="A14" s="30" t="s">
        <v>47</v>
      </c>
      <c r="B14" s="30" t="s">
        <v>48</v>
      </c>
      <c r="N14" s="41"/>
    </row>
    <row r="15" spans="1:14" x14ac:dyDescent="0.2">
      <c r="A15" s="30" t="s">
        <v>45</v>
      </c>
      <c r="B15" s="30" t="s">
        <v>46</v>
      </c>
    </row>
    <row r="16" spans="1:14" x14ac:dyDescent="0.2">
      <c r="A16" s="30" t="s">
        <v>43</v>
      </c>
      <c r="B16" s="30" t="s">
        <v>44</v>
      </c>
    </row>
    <row r="17" spans="1:14" x14ac:dyDescent="0.2">
      <c r="A17" s="30" t="s">
        <v>41</v>
      </c>
      <c r="B17" s="30" t="s">
        <v>42</v>
      </c>
      <c r="D17" s="31"/>
    </row>
    <row r="18" spans="1:14" x14ac:dyDescent="0.2">
      <c r="A18" s="30" t="s">
        <v>39</v>
      </c>
      <c r="B18" s="30" t="s">
        <v>40</v>
      </c>
      <c r="D18" s="31"/>
    </row>
    <row r="19" spans="1:14" x14ac:dyDescent="0.2">
      <c r="A19" s="30" t="s">
        <v>37</v>
      </c>
      <c r="B19" s="30" t="s">
        <v>38</v>
      </c>
      <c r="D19" s="31"/>
    </row>
    <row r="20" spans="1:14" x14ac:dyDescent="0.2">
      <c r="A20" s="30" t="s">
        <v>35</v>
      </c>
      <c r="B20" s="30" t="s">
        <v>36</v>
      </c>
      <c r="D20" s="31"/>
    </row>
    <row r="21" spans="1:14" x14ac:dyDescent="0.2">
      <c r="A21" s="30" t="s">
        <v>33</v>
      </c>
      <c r="B21" s="30" t="s">
        <v>34</v>
      </c>
      <c r="D21" s="31"/>
    </row>
    <row r="22" spans="1:14" x14ac:dyDescent="0.2">
      <c r="A22" s="30" t="s">
        <v>31</v>
      </c>
      <c r="B22" s="30" t="s">
        <v>32</v>
      </c>
      <c r="D22" s="31"/>
    </row>
    <row r="23" spans="1:14" x14ac:dyDescent="0.2">
      <c r="A23" s="30" t="s">
        <v>29</v>
      </c>
      <c r="B23" s="30" t="s">
        <v>30</v>
      </c>
      <c r="D23" s="31"/>
    </row>
    <row r="24" spans="1:14" x14ac:dyDescent="0.2">
      <c r="A24" s="30" t="s">
        <v>27</v>
      </c>
      <c r="B24" s="30" t="s">
        <v>28</v>
      </c>
      <c r="D24" s="31"/>
    </row>
    <row r="25" spans="1:14" x14ac:dyDescent="0.2">
      <c r="A25" s="30" t="s">
        <v>25</v>
      </c>
      <c r="B25" s="30" t="s">
        <v>26</v>
      </c>
      <c r="D25" s="31"/>
    </row>
    <row r="26" spans="1:14" x14ac:dyDescent="0.2">
      <c r="A26" s="30" t="s">
        <v>23</v>
      </c>
      <c r="B26" s="30" t="s">
        <v>24</v>
      </c>
      <c r="D26" s="31"/>
    </row>
    <row r="27" spans="1:14" x14ac:dyDescent="0.2">
      <c r="A27" s="30" t="s">
        <v>21</v>
      </c>
      <c r="B27" s="30" t="s">
        <v>22</v>
      </c>
    </row>
    <row r="28" spans="1:14" x14ac:dyDescent="0.2">
      <c r="A28" s="30" t="s">
        <v>19</v>
      </c>
      <c r="B28" s="30" t="s">
        <v>20</v>
      </c>
    </row>
    <row r="29" spans="1:14" x14ac:dyDescent="0.2">
      <c r="A29" s="30" t="s">
        <v>17</v>
      </c>
      <c r="B29" s="30" t="s">
        <v>18</v>
      </c>
    </row>
    <row r="30" spans="1:14" x14ac:dyDescent="0.2">
      <c r="A30" s="30" t="s">
        <v>87</v>
      </c>
      <c r="B30" s="30" t="s">
        <v>88</v>
      </c>
    </row>
    <row r="31" spans="1:14" x14ac:dyDescent="0.2">
      <c r="A31" s="30" t="s">
        <v>89</v>
      </c>
      <c r="B31" s="30" t="s">
        <v>90</v>
      </c>
    </row>
    <row r="32" spans="1:14" x14ac:dyDescent="0.2">
      <c r="A32" s="30" t="s">
        <v>91</v>
      </c>
      <c r="B32" s="30" t="s">
        <v>92</v>
      </c>
      <c r="N32" s="41"/>
    </row>
    <row r="33" spans="1:2" x14ac:dyDescent="0.2">
      <c r="A33" s="30" t="s">
        <v>93</v>
      </c>
      <c r="B33" s="30" t="s">
        <v>94</v>
      </c>
    </row>
    <row r="34" spans="1:2" x14ac:dyDescent="0.2">
      <c r="A34" s="30" t="s">
        <v>95</v>
      </c>
      <c r="B34" s="30" t="s">
        <v>96</v>
      </c>
    </row>
    <row r="35" spans="1:2" x14ac:dyDescent="0.2">
      <c r="A35" s="30" t="s">
        <v>97</v>
      </c>
      <c r="B35" s="30" t="s">
        <v>98</v>
      </c>
    </row>
    <row r="36" spans="1:2" x14ac:dyDescent="0.2">
      <c r="A36" s="30" t="s">
        <v>99</v>
      </c>
      <c r="B36" s="30" t="s">
        <v>100</v>
      </c>
    </row>
    <row r="37" spans="1:2" x14ac:dyDescent="0.2">
      <c r="A37" s="30" t="s">
        <v>101</v>
      </c>
      <c r="B37" s="30" t="s">
        <v>102</v>
      </c>
    </row>
    <row r="38" spans="1:2" x14ac:dyDescent="0.2">
      <c r="A38" s="30" t="s">
        <v>103</v>
      </c>
      <c r="B38" s="30" t="s">
        <v>104</v>
      </c>
    </row>
    <row r="39" spans="1:2" x14ac:dyDescent="0.2">
      <c r="A39" s="30" t="s">
        <v>105</v>
      </c>
      <c r="B39" s="30" t="s">
        <v>106</v>
      </c>
    </row>
    <row r="40" spans="1:2" x14ac:dyDescent="0.2">
      <c r="A40" s="30" t="s">
        <v>107</v>
      </c>
      <c r="B40" s="30" t="s">
        <v>108</v>
      </c>
    </row>
    <row r="41" spans="1:2" x14ac:dyDescent="0.2">
      <c r="A41" s="30" t="s">
        <v>109</v>
      </c>
      <c r="B41" s="30" t="s">
        <v>110</v>
      </c>
    </row>
    <row r="42" spans="1:2" x14ac:dyDescent="0.2">
      <c r="A42" s="30" t="s">
        <v>111</v>
      </c>
      <c r="B42" s="30" t="s">
        <v>112</v>
      </c>
    </row>
    <row r="43" spans="1:2" x14ac:dyDescent="0.2">
      <c r="A43" s="30" t="s">
        <v>113</v>
      </c>
      <c r="B43" s="30" t="s">
        <v>114</v>
      </c>
    </row>
    <row r="44" spans="1:2" x14ac:dyDescent="0.2">
      <c r="A44" s="30" t="s">
        <v>115</v>
      </c>
      <c r="B44" s="30" t="s">
        <v>116</v>
      </c>
    </row>
    <row r="45" spans="1:2" x14ac:dyDescent="0.2">
      <c r="A45" s="30" t="s">
        <v>117</v>
      </c>
      <c r="B45" s="30" t="s">
        <v>118</v>
      </c>
    </row>
    <row r="46" spans="1:2" x14ac:dyDescent="0.2">
      <c r="A46" s="30" t="s">
        <v>119</v>
      </c>
      <c r="B46" s="30" t="s">
        <v>120</v>
      </c>
    </row>
    <row r="47" spans="1:2" x14ac:dyDescent="0.2">
      <c r="A47" s="30" t="s">
        <v>121</v>
      </c>
      <c r="B47" s="30" t="s">
        <v>122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2020-08-20T10:44:30Z</dcterms:modified>
</cp:coreProperties>
</file>