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R90V96LQ\Desktop\Others\"/>
    </mc:Choice>
  </mc:AlternateContent>
  <xr:revisionPtr revIDLastSave="0" documentId="8_{4076AB0A-F4D6-4637-8013-25E82BF7B2F3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Jan" sheetId="34" r:id="rId2"/>
    <sheet name="Feb" sheetId="36" r:id="rId3"/>
    <sheet name="March" sheetId="37" r:id="rId4"/>
    <sheet name="DropDownLists" sheetId="23" r:id="rId5"/>
  </sheets>
  <externalReferences>
    <externalReference r:id="rId6"/>
  </externalReferences>
  <definedNames>
    <definedName name="consultant_level" localSheetId="2">[1]DropDownLists!#REF!</definedName>
    <definedName name="consultant_level" localSheetId="3">[1]DropDownLists!#REF!</definedName>
    <definedName name="consultant_level">DropDownLists!#REF!</definedName>
    <definedName name="jk">#REF!</definedName>
    <definedName name="Project_Number" localSheetId="2">[1]DropDownLists!$A$2:$A$194</definedName>
    <definedName name="Project_Number" localSheetId="3">[1]DropDownLists!$A$2:$A$194</definedName>
    <definedName name="Project_Number">DropDownLists!$A$2:$A$194</definedName>
    <definedName name="SAP_Booking_Number" localSheetId="2">[1]DropDownLists!$C$2:$C$78</definedName>
    <definedName name="SAP_Booking_Number" localSheetId="3">[1]DropDownLists!$C$2:$C$78</definedName>
    <definedName name="SAP_Booking_Number">DropDownLists!$C$2:$C$78</definedName>
    <definedName name="Staff_Type" localSheetId="2">[1]DropDownLists!#REF!</definedName>
    <definedName name="Staff_Type" localSheetId="3">[1]DropDownLists!#REF!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0" i="34" l="1"/>
  <c r="M40" i="37"/>
  <c r="M41" i="37" s="1"/>
  <c r="P12" i="37"/>
  <c r="P11" i="37"/>
  <c r="P10" i="37"/>
  <c r="E9" i="37"/>
  <c r="E10" i="37" s="1"/>
  <c r="B9" i="37"/>
  <c r="D9" i="37" s="1"/>
  <c r="A9" i="37"/>
  <c r="F5" i="37"/>
  <c r="F4" i="37"/>
  <c r="F3" i="37"/>
  <c r="M40" i="36"/>
  <c r="M41" i="36" s="1"/>
  <c r="P12" i="36"/>
  <c r="P11" i="36"/>
  <c r="P10" i="36"/>
  <c r="E9" i="36"/>
  <c r="E10" i="36" s="1"/>
  <c r="F5" i="36"/>
  <c r="F4" i="36"/>
  <c r="F3" i="36"/>
  <c r="E11" i="37" l="1"/>
  <c r="B10" i="37"/>
  <c r="B7" i="37"/>
  <c r="B10" i="36"/>
  <c r="E11" i="36"/>
  <c r="B7" i="36"/>
  <c r="B9" i="36"/>
  <c r="B11" i="37" l="1"/>
  <c r="E12" i="37"/>
  <c r="D10" i="37"/>
  <c r="A10" i="37"/>
  <c r="D10" i="36"/>
  <c r="A10" i="36"/>
  <c r="A9" i="36"/>
  <c r="D9" i="36"/>
  <c r="B11" i="36"/>
  <c r="E12" i="36"/>
  <c r="A11" i="37" l="1"/>
  <c r="D11" i="37"/>
  <c r="B12" i="37"/>
  <c r="E13" i="37"/>
  <c r="A11" i="36"/>
  <c r="D11" i="36"/>
  <c r="E13" i="36"/>
  <c r="B12" i="36"/>
  <c r="B13" i="37" l="1"/>
  <c r="E14" i="37"/>
  <c r="A12" i="37"/>
  <c r="D12" i="37"/>
  <c r="D12" i="36"/>
  <c r="A12" i="36"/>
  <c r="B13" i="36"/>
  <c r="E14" i="36"/>
  <c r="D13" i="37" l="1"/>
  <c r="A13" i="37"/>
  <c r="E15" i="37"/>
  <c r="B14" i="37"/>
  <c r="B14" i="36"/>
  <c r="E15" i="36"/>
  <c r="A13" i="36"/>
  <c r="D13" i="36"/>
  <c r="A14" i="37" l="1"/>
  <c r="D14" i="37"/>
  <c r="B15" i="37"/>
  <c r="E16" i="37"/>
  <c r="B15" i="36"/>
  <c r="E16" i="36"/>
  <c r="A14" i="36"/>
  <c r="D14" i="36"/>
  <c r="E17" i="37" l="1"/>
  <c r="B16" i="37"/>
  <c r="D15" i="37"/>
  <c r="A15" i="37"/>
  <c r="B16" i="36"/>
  <c r="E17" i="36"/>
  <c r="D15" i="36"/>
  <c r="A15" i="36"/>
  <c r="B17" i="37" l="1"/>
  <c r="E18" i="37"/>
  <c r="A16" i="37"/>
  <c r="D16" i="37"/>
  <c r="B17" i="36"/>
  <c r="E18" i="36"/>
  <c r="D16" i="36"/>
  <c r="A16" i="36"/>
  <c r="D17" i="37" l="1"/>
  <c r="A17" i="37"/>
  <c r="E19" i="37"/>
  <c r="B18" i="37"/>
  <c r="B18" i="36"/>
  <c r="E19" i="36"/>
  <c r="D17" i="36"/>
  <c r="A17" i="36"/>
  <c r="B19" i="37" l="1"/>
  <c r="E20" i="37"/>
  <c r="A18" i="37"/>
  <c r="D18" i="37"/>
  <c r="B19" i="36"/>
  <c r="E20" i="36"/>
  <c r="A18" i="36"/>
  <c r="D18" i="36"/>
  <c r="E21" i="37" l="1"/>
  <c r="B20" i="37"/>
  <c r="D19" i="37"/>
  <c r="A19" i="37"/>
  <c r="B20" i="36"/>
  <c r="E21" i="36"/>
  <c r="D19" i="36"/>
  <c r="A19" i="36"/>
  <c r="B21" i="37" l="1"/>
  <c r="E22" i="37"/>
  <c r="A20" i="37"/>
  <c r="D20" i="37"/>
  <c r="D20" i="36"/>
  <c r="A20" i="36"/>
  <c r="B21" i="36"/>
  <c r="E22" i="36"/>
  <c r="D21" i="37" l="1"/>
  <c r="A21" i="37"/>
  <c r="E23" i="37"/>
  <c r="B22" i="37"/>
  <c r="B22" i="36"/>
  <c r="E23" i="36"/>
  <c r="A21" i="36"/>
  <c r="D21" i="36"/>
  <c r="B23" i="37" l="1"/>
  <c r="E24" i="37"/>
  <c r="A22" i="37"/>
  <c r="D22" i="37"/>
  <c r="B23" i="36"/>
  <c r="E24" i="36"/>
  <c r="A22" i="36"/>
  <c r="D22" i="36"/>
  <c r="E25" i="37" l="1"/>
  <c r="B24" i="37"/>
  <c r="D23" i="37"/>
  <c r="A23" i="37"/>
  <c r="B24" i="36"/>
  <c r="E25" i="36"/>
  <c r="D23" i="36"/>
  <c r="A23" i="36"/>
  <c r="A24" i="37" l="1"/>
  <c r="D24" i="37"/>
  <c r="B25" i="37"/>
  <c r="E26" i="37"/>
  <c r="B25" i="36"/>
  <c r="E26" i="36"/>
  <c r="D24" i="36"/>
  <c r="A24" i="36"/>
  <c r="E27" i="37" l="1"/>
  <c r="B26" i="37"/>
  <c r="D25" i="37"/>
  <c r="A25" i="37"/>
  <c r="D25" i="36"/>
  <c r="A25" i="36"/>
  <c r="B26" i="36"/>
  <c r="E27" i="36"/>
  <c r="A26" i="37" l="1"/>
  <c r="D26" i="37"/>
  <c r="B27" i="37"/>
  <c r="E28" i="37"/>
  <c r="B27" i="36"/>
  <c r="E28" i="36"/>
  <c r="A26" i="36"/>
  <c r="D26" i="36"/>
  <c r="D27" i="37" l="1"/>
  <c r="A27" i="37"/>
  <c r="E29" i="37"/>
  <c r="B28" i="37"/>
  <c r="B28" i="36"/>
  <c r="E29" i="36"/>
  <c r="A27" i="36"/>
  <c r="D27" i="36"/>
  <c r="B29" i="37" l="1"/>
  <c r="E30" i="37"/>
  <c r="A28" i="37"/>
  <c r="D28" i="37"/>
  <c r="B29" i="36"/>
  <c r="E30" i="36"/>
  <c r="D28" i="36"/>
  <c r="A28" i="36"/>
  <c r="E31" i="37" l="1"/>
  <c r="B30" i="37"/>
  <c r="D29" i="37"/>
  <c r="A29" i="37"/>
  <c r="B30" i="36"/>
  <c r="E31" i="36"/>
  <c r="D29" i="36"/>
  <c r="A29" i="36"/>
  <c r="A30" i="37" l="1"/>
  <c r="D30" i="37"/>
  <c r="B31" i="37"/>
  <c r="E32" i="37"/>
  <c r="B31" i="36"/>
  <c r="E32" i="36"/>
  <c r="A30" i="36"/>
  <c r="D30" i="36"/>
  <c r="E33" i="37" l="1"/>
  <c r="B32" i="37"/>
  <c r="D31" i="37"/>
  <c r="A31" i="37"/>
  <c r="B32" i="36"/>
  <c r="E33" i="36"/>
  <c r="A31" i="36"/>
  <c r="D31" i="36"/>
  <c r="A32" i="37" l="1"/>
  <c r="D32" i="37"/>
  <c r="B33" i="37"/>
  <c r="E34" i="37"/>
  <c r="B33" i="36"/>
  <c r="E34" i="36"/>
  <c r="A32" i="36"/>
  <c r="D32" i="36"/>
  <c r="E35" i="37" l="1"/>
  <c r="B34" i="37"/>
  <c r="D33" i="37"/>
  <c r="A33" i="37"/>
  <c r="B34" i="36"/>
  <c r="E35" i="36"/>
  <c r="D33" i="36"/>
  <c r="A33" i="36"/>
  <c r="A34" i="37" l="1"/>
  <c r="D34" i="37"/>
  <c r="B35" i="37"/>
  <c r="E36" i="37"/>
  <c r="B35" i="36"/>
  <c r="E36" i="36"/>
  <c r="D34" i="36"/>
  <c r="A34" i="36"/>
  <c r="E39" i="37" l="1"/>
  <c r="E37" i="37"/>
  <c r="B39" i="37"/>
  <c r="B37" i="37"/>
  <c r="B38" i="37"/>
  <c r="B36" i="37"/>
  <c r="E38" i="37"/>
  <c r="D35" i="37"/>
  <c r="A35" i="37"/>
  <c r="B38" i="36"/>
  <c r="B36" i="36"/>
  <c r="E39" i="36"/>
  <c r="E37" i="36"/>
  <c r="B39" i="36"/>
  <c r="B37" i="36"/>
  <c r="E38" i="36"/>
  <c r="A35" i="36"/>
  <c r="D35" i="36"/>
  <c r="A36" i="37" l="1"/>
  <c r="D36" i="37"/>
  <c r="D37" i="37"/>
  <c r="A37" i="37"/>
  <c r="A38" i="37"/>
  <c r="D38" i="37"/>
  <c r="D39" i="37"/>
  <c r="A39" i="37"/>
  <c r="A39" i="36"/>
  <c r="D39" i="36"/>
  <c r="A36" i="36"/>
  <c r="D36" i="36"/>
  <c r="D37" i="36"/>
  <c r="A37" i="36"/>
  <c r="A38" i="36"/>
  <c r="D38" i="36"/>
  <c r="E9" i="34" l="1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M40" i="34"/>
  <c r="M41" i="34" s="1"/>
  <c r="P12" i="34"/>
  <c r="P11" i="34"/>
  <c r="P10" i="34"/>
  <c r="B7" i="34"/>
  <c r="B9" i="34"/>
  <c r="D9" i="34"/>
  <c r="A9" i="34"/>
  <c r="B10" i="34"/>
  <c r="D10" i="34"/>
  <c r="A10" i="34"/>
  <c r="B11" i="34"/>
  <c r="E31" i="34"/>
  <c r="E32" i="34"/>
  <c r="E33" i="34"/>
  <c r="E34" i="34"/>
  <c r="E35" i="34"/>
  <c r="E36" i="34"/>
  <c r="B12" i="34"/>
  <c r="E39" i="34"/>
  <c r="E37" i="34"/>
  <c r="E38" i="34"/>
  <c r="D11" i="34"/>
  <c r="A11" i="34"/>
  <c r="D12" i="34"/>
  <c r="A12" i="34"/>
  <c r="B13" i="34"/>
  <c r="B14" i="34"/>
  <c r="D13" i="34"/>
  <c r="A13" i="34"/>
  <c r="D14" i="34"/>
  <c r="A14" i="34"/>
  <c r="B15" i="34"/>
  <c r="D15" i="34"/>
  <c r="A15" i="34"/>
  <c r="B16" i="34"/>
  <c r="D16" i="34"/>
  <c r="A16" i="34"/>
  <c r="B17" i="34"/>
  <c r="D17" i="34"/>
  <c r="A17" i="34"/>
  <c r="B18" i="34"/>
  <c r="D18" i="34"/>
  <c r="B19" i="34"/>
  <c r="A18" i="34"/>
  <c r="D19" i="34"/>
  <c r="A19" i="34"/>
  <c r="B20" i="34"/>
  <c r="D20" i="34"/>
  <c r="A20" i="34"/>
  <c r="B21" i="34"/>
  <c r="D21" i="34"/>
  <c r="A21" i="34"/>
  <c r="B22" i="34"/>
  <c r="D22" i="34"/>
  <c r="A22" i="34"/>
  <c r="B23" i="34"/>
  <c r="D23" i="34"/>
  <c r="A23" i="34"/>
  <c r="B24" i="34"/>
  <c r="D24" i="34"/>
  <c r="A24" i="34"/>
  <c r="B25" i="34"/>
  <c r="D25" i="34"/>
  <c r="A25" i="34"/>
  <c r="B26" i="34"/>
  <c r="B27" i="34"/>
  <c r="D26" i="34"/>
  <c r="A26" i="34"/>
  <c r="D27" i="34"/>
  <c r="A27" i="34"/>
  <c r="B28" i="34"/>
  <c r="D28" i="34"/>
  <c r="A28" i="34"/>
  <c r="B29" i="34"/>
  <c r="D29" i="34"/>
  <c r="A29" i="34"/>
  <c r="B30" i="34"/>
  <c r="D30" i="34"/>
  <c r="A30" i="34"/>
  <c r="B31" i="34"/>
  <c r="D31" i="34"/>
  <c r="A31" i="34"/>
  <c r="B32" i="34"/>
  <c r="B33" i="34"/>
  <c r="D32" i="34"/>
  <c r="A32" i="34"/>
  <c r="D33" i="34"/>
  <c r="A33" i="34"/>
  <c r="B34" i="34"/>
  <c r="D34" i="34"/>
  <c r="A34" i="34"/>
  <c r="B35" i="34"/>
  <c r="B36" i="34"/>
  <c r="B37" i="34"/>
  <c r="B38" i="34"/>
  <c r="B39" i="34"/>
  <c r="D35" i="34"/>
  <c r="A35" i="34"/>
  <c r="D36" i="34"/>
  <c r="A36" i="34"/>
  <c r="D37" i="34"/>
  <c r="A37" i="34"/>
  <c r="D38" i="34"/>
  <c r="A38" i="34"/>
  <c r="D39" i="34"/>
  <c r="A39" i="34"/>
</calcChain>
</file>

<file path=xl/sharedStrings.xml><?xml version="1.0" encoding="utf-8"?>
<sst xmlns="http://schemas.openxmlformats.org/spreadsheetml/2006/main" count="273" uniqueCount="104">
  <si>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</si>
  <si>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</si>
  <si>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</si>
  <si>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</si>
  <si>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</si>
  <si>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</si>
  <si>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</si>
  <si>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</si>
  <si>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</si>
  <si>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</si>
  <si>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</si>
  <si>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</si>
  <si>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</si>
  <si>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Public Holiday</t>
  </si>
  <si>
    <t>BD</t>
  </si>
  <si>
    <t>Admin</t>
  </si>
  <si>
    <t>Timesheet TIME Consulting</t>
  </si>
  <si>
    <t>Account Number</t>
  </si>
  <si>
    <t>TIME-201986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</si>
  <si>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</si>
  <si>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</si>
  <si>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</si>
  <si>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</si>
  <si>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</si>
  <si>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</si>
  <si>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</si>
  <si>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</si>
  <si>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</si>
  <si>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</si>
  <si>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</si>
  <si>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</si>
  <si>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</si>
  <si>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</si>
  <si>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</si>
  <si>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</si>
  <si>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</si>
  <si>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</si>
  <si>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</si>
  <si>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</si>
  <si>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</si>
  <si>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</si>
  <si>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</si>
  <si>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</si>
  <si>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</si>
  <si>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</si>
  <si>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</si>
  <si>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</si>
  <si>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</si>
  <si>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</si>
  <si>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</si>
  <si>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</si>
  <si>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</si>
  <si>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</si>
  <si>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</si>
  <si>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</si>
  <si>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</si>
  <si>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</si>
  <si>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</si>
  <si>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</si>
  <si>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</si>
  <si>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</si>
  <si>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</si>
  <si>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</si>
  <si>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</si>
  <si>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</si>
  <si>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</si>
  <si>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</si>
  <si>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</si>
  <si>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Lastname--&gt;</t>
  </si>
  <si>
    <t>Employee ID--&gt;</t>
  </si>
  <si>
    <t>Employee ID:</t>
  </si>
  <si>
    <t>Lastname:</t>
  </si>
  <si>
    <t>TIME</t>
  </si>
  <si>
    <t>Project</t>
  </si>
  <si>
    <t>-</t>
  </si>
  <si>
    <t>ONDE</t>
  </si>
  <si>
    <t>TIME088</t>
  </si>
  <si>
    <t>Thanyathorn</t>
  </si>
  <si>
    <t xml:space="preserve">Kunapornsujarit </t>
  </si>
  <si>
    <t>TIME100</t>
  </si>
  <si>
    <t xml:space="preserve">5G Inception  Report </t>
  </si>
  <si>
    <t xml:space="preserve">5G Inception  Report - Dead line </t>
  </si>
  <si>
    <t xml:space="preserve">ONDE </t>
  </si>
  <si>
    <t xml:space="preserve">Preparation for interim report </t>
  </si>
  <si>
    <t>Inception report - Revise</t>
  </si>
  <si>
    <t xml:space="preserve">Interim Report - Network </t>
  </si>
  <si>
    <t xml:space="preserve">Meeting &amp; Interim Report </t>
  </si>
  <si>
    <t>ONDE, TIME</t>
  </si>
  <si>
    <t>ONDE 5G Interim Report: Executive Summary/Meeting 1pm-6pm</t>
  </si>
  <si>
    <t>5G Pre-Commercial Phase Slides</t>
  </si>
  <si>
    <t>Meeting at ONDE &amp; 5G Pre-Commercial Phase Slides</t>
  </si>
  <si>
    <t>ONDE 5G Interim Report</t>
  </si>
  <si>
    <t>HOME</t>
  </si>
  <si>
    <t xml:space="preserve">ประชุมตรวจรับ 5G Phase 2 </t>
  </si>
  <si>
    <t>Sick Leave -Work on interim report at home</t>
  </si>
  <si>
    <t xml:space="preserve">Action Plan </t>
  </si>
  <si>
    <t>Slide P Jarb</t>
  </si>
  <si>
    <t>Adhoc: Slide P Jarb</t>
  </si>
  <si>
    <t xml:space="preserve">Adhoc: Slide P Jarb </t>
  </si>
  <si>
    <t>Interim Report</t>
  </si>
  <si>
    <t xml:space="preserve">TIME </t>
  </si>
  <si>
    <t>ONDE 5G Interim Report &amp; Action Plan</t>
  </si>
  <si>
    <t>ONDE 5G Action Plan</t>
  </si>
  <si>
    <t>ONDE 5G Focus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</si>
</sst>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14" fontId="6" fillId="0" borderId="13" xfId="0" applyNumberFormat="1" applyFont="1" applyFill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0" fontId="4" fillId="0" borderId="18" xfId="0" applyFont="1" applyBorder="1" applyAlignment="1" applyProtection="1">
      <alignment vertical="center"/>
    </xf>
    <xf numFmtId="0" fontId="6" fillId="0" borderId="18" xfId="0" applyFont="1" applyBorder="1" applyAlignment="1" applyProtection="1">
      <alignment vertical="center"/>
    </xf>
    <xf numFmtId="2" fontId="4" fillId="0" borderId="16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20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11" fillId="0" borderId="0" xfId="0" applyFont="1" applyFill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7" fillId="5" borderId="24" xfId="0" applyFont="1" applyFill="1" applyBorder="1" applyAlignment="1" applyProtection="1">
      <alignment horizontal="left" vertical="center"/>
    </xf>
    <xf numFmtId="0" fontId="7" fillId="0" borderId="11" xfId="0" applyFont="1" applyBorder="1" applyAlignment="1" applyProtection="1">
      <alignment horizontal="center" vertical="center" wrapText="1"/>
      <protection locked="0"/>
    </xf>
    <xf numFmtId="0" fontId="1" fillId="0" borderId="1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3" fillId="4" borderId="28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5" xfId="0" applyFont="1" applyBorder="1" applyAlignment="1" applyProtection="1">
      <alignment horizontal="center" vertical="center"/>
    </xf>
    <xf numFmtId="0" fontId="2" fillId="0" borderId="17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3" fillId="0" borderId="19" xfId="0" applyFont="1" applyBorder="1" applyAlignment="1" applyProtection="1">
      <alignment horizontal="left" vertical="center"/>
    </xf>
    <xf numFmtId="0" fontId="3" fillId="0" borderId="27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0" borderId="6" xfId="0" applyFont="1" applyBorder="1" applyAlignment="1" applyProtection="1">
      <alignment vertical="center" wrapText="1"/>
      <protection locked="0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2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32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1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0" fontId="0" fillId="0" borderId="30" xfId="0" applyFill="1" applyBorder="1" applyAlignment="1" applyProtection="1">
      <alignment horizontal="center" vertical="center" textRotation="90" wrapText="1"/>
      <protection locked="0"/>
    </xf>
    <xf numFmtId="17" fontId="5" fillId="2" borderId="28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3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7" fillId="0" borderId="2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horizontal="left" vertical="center"/>
    </xf>
    <xf numFmtId="0" fontId="3" fillId="0" borderId="27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9" xfId="0" applyBorder="1" applyAlignment="1" applyProtection="1">
      <alignment horizontal="center" vertical="center" textRotation="90" wrapText="1"/>
      <protection locked="0"/>
    </xf>
    <xf numFmtId="0" fontId="4" fillId="2" borderId="2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 wrapText="1"/>
    </xf>
    <xf numFmtId="0" fontId="0" fillId="0" borderId="30" xfId="0" applyBorder="1" applyAlignment="1" applyProtection="1">
      <alignment horizontal="center" vertical="center" textRotation="90" wrapText="1"/>
      <protection locked="0"/>
    </xf>
    <xf numFmtId="0" fontId="4" fillId="2" borderId="2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20" fontId="6" fillId="0" borderId="4" xfId="0" applyNumberFormat="1" applyFont="1" applyBorder="1" applyAlignment="1">
      <alignment horizontal="center"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9" xfId="0" applyNumberFormat="1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2" fontId="4" fillId="0" borderId="16" xfId="0" applyNumberFormat="1" applyFont="1" applyBorder="1" applyAlignment="1">
      <alignment horizontal="center" vertical="center"/>
    </xf>
  </cellXfs>
  <cellStyles count="1">
    <cellStyle name="Normal" xfId="0" builtinId="0"/>
  </cellStyles>
  <dxfs count="159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65</xdr:row>
      <xdr:rowOff>54944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1063472-D9A3-4BB9-B6AF-65A70B13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801CD6A-BE66-4480-B673-AAA42AE063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3325" y="177800"/>
          <a:ext cx="876301" cy="46304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90V96LQ/Downloads/timesheet-Feb20_Bo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-General Settings"/>
      <sheetName val="Jan"/>
      <sheetName val="Feb"/>
      <sheetName val="March"/>
      <sheetName val="April"/>
      <sheetName val="DropDownLists"/>
    </sheetNames>
    <sheetDataSet>
      <sheetData sheetId="0">
        <row r="4">
          <cell r="D4" t="str">
            <v>Maythavee</v>
          </cell>
        </row>
        <row r="5">
          <cell r="D5" t="str">
            <v>Apirugnunchai</v>
          </cell>
        </row>
        <row r="6">
          <cell r="D6" t="str">
            <v>TIME064</v>
          </cell>
        </row>
      </sheetData>
      <sheetData sheetId="1"/>
      <sheetData sheetId="2"/>
      <sheetData sheetId="3"/>
      <sheetData sheetId="4"/>
      <sheetData sheetId="5">
        <row r="2">
          <cell r="A2" t="str">
            <v>TIME-201986</v>
          </cell>
          <cell r="C2">
            <v>9001</v>
          </cell>
        </row>
        <row r="3">
          <cell r="A3" t="str">
            <v>TIME-201961</v>
          </cell>
          <cell r="C3">
            <v>9003</v>
          </cell>
        </row>
        <row r="4">
          <cell r="A4" t="str">
            <v>TIME-201960</v>
          </cell>
          <cell r="C4">
            <v>9004</v>
          </cell>
        </row>
        <row r="5">
          <cell r="A5" t="str">
            <v>TIME-201954</v>
          </cell>
          <cell r="C5">
            <v>9005</v>
          </cell>
        </row>
        <row r="6">
          <cell r="A6" t="str">
            <v>TIME-201953</v>
          </cell>
          <cell r="C6">
            <v>9006</v>
          </cell>
        </row>
        <row r="7">
          <cell r="A7" t="str">
            <v>TIME-201951</v>
          </cell>
          <cell r="C7">
            <v>9007</v>
          </cell>
        </row>
        <row r="8">
          <cell r="A8" t="str">
            <v>TIME-201950</v>
          </cell>
          <cell r="C8">
            <v>9008</v>
          </cell>
        </row>
        <row r="9">
          <cell r="A9" t="str">
            <v>TIME-201949</v>
          </cell>
          <cell r="C9">
            <v>9009</v>
          </cell>
        </row>
        <row r="10">
          <cell r="A10" t="str">
            <v>TIME-201948</v>
          </cell>
          <cell r="C10">
            <v>9010</v>
          </cell>
        </row>
        <row r="11">
          <cell r="A11" t="str">
            <v>TIME-201946</v>
          </cell>
          <cell r="C11">
            <v>9011</v>
          </cell>
        </row>
        <row r="12">
          <cell r="A12" t="str">
            <v>TIME-201942</v>
          </cell>
          <cell r="C12">
            <v>9012</v>
          </cell>
        </row>
        <row r="13">
          <cell r="A13" t="str">
            <v>TIME-201936</v>
          </cell>
          <cell r="C13">
            <v>9013</v>
          </cell>
        </row>
        <row r="14">
          <cell r="A14" t="str">
            <v>TIME-201930</v>
          </cell>
          <cell r="C14">
            <v>9014</v>
          </cell>
        </row>
        <row r="15">
          <cell r="A15" t="str">
            <v>TIME-201929</v>
          </cell>
          <cell r="C15">
            <v>9015</v>
          </cell>
        </row>
        <row r="16">
          <cell r="A16" t="str">
            <v>TIME-201928</v>
          </cell>
        </row>
        <row r="17">
          <cell r="A17" t="str">
            <v>TIME-201924</v>
          </cell>
        </row>
        <row r="18">
          <cell r="A18" t="str">
            <v>TIME-201907</v>
          </cell>
        </row>
        <row r="19">
          <cell r="A19" t="str">
            <v>TIME-201901</v>
          </cell>
        </row>
        <row r="20">
          <cell r="A20" t="str">
            <v>TIME-201884</v>
          </cell>
        </row>
        <row r="21">
          <cell r="A21" t="str">
            <v>TIME-201882</v>
          </cell>
        </row>
        <row r="22">
          <cell r="A22" t="str">
            <v>TIME-201875</v>
          </cell>
        </row>
        <row r="23">
          <cell r="A23" t="str">
            <v>TIME-201855</v>
          </cell>
        </row>
        <row r="24">
          <cell r="A24" t="str">
            <v>TIME-201854</v>
          </cell>
        </row>
        <row r="25">
          <cell r="A25" t="str">
            <v>TIME-201837</v>
          </cell>
        </row>
        <row r="26">
          <cell r="A26" t="str">
            <v>TIME-201801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9"/>
  <sheetViews>
    <sheetView showGridLines="0" topLeftCell="A28" workbookViewId="0">
      <selection activeCell="D6" sqref="D6:H6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</cols>
  <sheetData>
    <row r="1" spans="2:10" ht="13.5" customHeight="1" thickBot="1" x14ac:dyDescent="0.25">
      <c r="I1" s="39"/>
      <c r="J1" s="39"/>
    </row>
    <row r="2" spans="2:10" ht="16.5" customHeight="1" x14ac:dyDescent="0.2">
      <c r="B2" s="54" t="s">
        <v>9</v>
      </c>
      <c r="C2" s="55"/>
      <c r="D2" s="55"/>
      <c r="E2" s="55"/>
      <c r="F2" s="55"/>
      <c r="G2" s="55"/>
      <c r="H2" s="56"/>
      <c r="I2" s="39"/>
      <c r="J2" s="39"/>
    </row>
    <row r="3" spans="2:10" ht="13.5" thickBot="1" x14ac:dyDescent="0.25">
      <c r="B3" s="57"/>
      <c r="C3" s="58"/>
      <c r="D3" s="58"/>
      <c r="E3" s="58"/>
      <c r="F3" s="58"/>
      <c r="G3" s="58"/>
      <c r="H3" s="59"/>
      <c r="I3" s="38"/>
      <c r="J3" s="38"/>
    </row>
    <row r="4" spans="2:10" x14ac:dyDescent="0.2">
      <c r="B4" s="60" t="s">
        <v>12</v>
      </c>
      <c r="C4" s="61"/>
      <c r="D4" s="60" t="s">
        <v>77</v>
      </c>
      <c r="E4" s="62"/>
      <c r="F4" s="62"/>
      <c r="G4" s="62"/>
      <c r="H4" s="61"/>
      <c r="I4" s="37"/>
      <c r="J4" s="37"/>
    </row>
    <row r="5" spans="2:10" x14ac:dyDescent="0.2">
      <c r="B5" s="45" t="s">
        <v>68</v>
      </c>
      <c r="C5" s="47"/>
      <c r="D5" s="45" t="s">
        <v>78</v>
      </c>
      <c r="E5" s="46"/>
      <c r="F5" s="46"/>
      <c r="G5" s="46"/>
      <c r="H5" s="47"/>
      <c r="I5" s="37"/>
      <c r="J5" s="37"/>
    </row>
    <row r="6" spans="2:10" x14ac:dyDescent="0.2">
      <c r="B6" s="45" t="s">
        <v>69</v>
      </c>
      <c r="C6" s="47"/>
      <c r="D6" s="45" t="s">
        <v>79</v>
      </c>
      <c r="E6" s="46"/>
      <c r="F6" s="46"/>
      <c r="G6" s="46"/>
      <c r="H6" s="47"/>
      <c r="I6" s="37"/>
      <c r="J6" s="37"/>
    </row>
    <row r="7" spans="2:10" ht="13.5" thickBot="1" x14ac:dyDescent="0.25">
      <c r="I7" s="37"/>
      <c r="J7" s="37"/>
    </row>
    <row r="8" spans="2:10" x14ac:dyDescent="0.2">
      <c r="B8" s="48" t="s">
        <v>11</v>
      </c>
      <c r="C8" s="49"/>
      <c r="D8" s="49"/>
      <c r="E8" s="49"/>
      <c r="F8" s="49"/>
      <c r="G8" s="49"/>
      <c r="H8" s="50"/>
      <c r="I8" s="37"/>
      <c r="J8" s="37"/>
    </row>
    <row r="9" spans="2:10" ht="13.5" thickBot="1" x14ac:dyDescent="0.25">
      <c r="B9" s="51"/>
      <c r="C9" s="52"/>
      <c r="D9" s="52"/>
      <c r="E9" s="52"/>
      <c r="F9" s="52"/>
      <c r="G9" s="52"/>
      <c r="H9" s="53"/>
      <c r="I9" s="37"/>
      <c r="J9" s="37"/>
    </row>
    <row r="10" spans="2:10" x14ac:dyDescent="0.2">
      <c r="B10" s="38"/>
      <c r="C10" s="38"/>
      <c r="D10" s="38"/>
      <c r="E10" s="38"/>
      <c r="F10" s="38"/>
      <c r="G10" s="38"/>
      <c r="H10" s="38"/>
      <c r="I10" s="37"/>
      <c r="J10" s="37"/>
    </row>
    <row r="11" spans="2:10" x14ac:dyDescent="0.2">
      <c r="B11" s="38"/>
      <c r="C11" s="38"/>
      <c r="D11" s="38"/>
      <c r="E11" s="38"/>
      <c r="F11" s="38"/>
      <c r="G11" s="38"/>
      <c r="H11" s="38"/>
      <c r="I11" s="37"/>
      <c r="J11" s="37"/>
    </row>
    <row r="12" spans="2:10" x14ac:dyDescent="0.2">
      <c r="B12" s="38"/>
      <c r="C12" s="38"/>
      <c r="D12" s="38"/>
      <c r="E12" s="38"/>
      <c r="F12" s="38"/>
      <c r="G12" s="38"/>
      <c r="H12" s="38"/>
      <c r="I12" s="37"/>
      <c r="J12" s="37"/>
    </row>
    <row r="13" spans="2:10" x14ac:dyDescent="0.2">
      <c r="B13" s="38"/>
      <c r="C13" s="38"/>
      <c r="D13" s="38"/>
      <c r="E13" s="38"/>
      <c r="F13" s="38"/>
      <c r="G13" s="38"/>
      <c r="H13" s="38"/>
      <c r="I13" s="37"/>
      <c r="J13" s="37"/>
    </row>
    <row r="14" spans="2:10" x14ac:dyDescent="0.2">
      <c r="B14" s="38"/>
      <c r="C14" s="38"/>
      <c r="D14" s="38"/>
      <c r="E14" s="38"/>
      <c r="F14" s="38"/>
      <c r="G14" s="38"/>
      <c r="H14" s="38"/>
      <c r="I14" s="37"/>
      <c r="J14" s="37"/>
    </row>
    <row r="15" spans="2:10" x14ac:dyDescent="0.2">
      <c r="B15" s="38"/>
      <c r="C15" s="38"/>
      <c r="D15" s="38"/>
      <c r="E15" s="38"/>
      <c r="F15" s="38"/>
      <c r="G15" s="38"/>
      <c r="H15" s="38"/>
      <c r="I15" s="37"/>
      <c r="J15" s="37"/>
    </row>
    <row r="16" spans="2:10" x14ac:dyDescent="0.2">
      <c r="B16" s="38"/>
      <c r="C16" s="38"/>
      <c r="D16" s="38"/>
      <c r="E16" s="38"/>
      <c r="F16" s="38"/>
      <c r="G16" s="38"/>
      <c r="H16" s="38"/>
      <c r="I16" s="37"/>
      <c r="J16" s="37"/>
    </row>
    <row r="17" spans="2:10" x14ac:dyDescent="0.2">
      <c r="B17" s="38"/>
      <c r="C17" s="38"/>
      <c r="D17" s="38"/>
      <c r="E17" s="38"/>
      <c r="F17" s="38"/>
      <c r="G17" s="38"/>
      <c r="H17" s="38"/>
      <c r="I17" s="37"/>
      <c r="J17" s="37"/>
    </row>
    <row r="18" spans="2:10" ht="15.75" customHeight="1" x14ac:dyDescent="0.2">
      <c r="B18" s="38"/>
      <c r="C18" s="38"/>
      <c r="D18" s="38"/>
      <c r="E18" s="38"/>
      <c r="F18" s="38"/>
      <c r="G18" s="38"/>
      <c r="H18" s="38"/>
      <c r="I18" s="37"/>
      <c r="J18" s="37"/>
    </row>
    <row r="19" spans="2:10" x14ac:dyDescent="0.2">
      <c r="B19" s="38"/>
      <c r="C19" s="38"/>
      <c r="D19" s="38"/>
      <c r="E19" s="38"/>
      <c r="F19" s="38"/>
      <c r="G19" s="38"/>
      <c r="H19" s="38"/>
      <c r="I19" s="37"/>
      <c r="J19" s="37"/>
    </row>
    <row r="20" spans="2:10" x14ac:dyDescent="0.2">
      <c r="B20" s="38"/>
      <c r="C20" s="38"/>
      <c r="D20" s="38"/>
      <c r="E20" s="38"/>
      <c r="F20" s="38"/>
      <c r="G20" s="38"/>
      <c r="H20" s="38"/>
      <c r="I20" s="37"/>
      <c r="J20" s="37"/>
    </row>
    <row r="21" spans="2:10" x14ac:dyDescent="0.2">
      <c r="B21" s="38"/>
      <c r="C21" s="38"/>
      <c r="D21" s="38"/>
      <c r="E21" s="38"/>
      <c r="F21" s="38"/>
      <c r="G21" s="38"/>
      <c r="H21" s="38"/>
      <c r="I21" s="37"/>
      <c r="J21" s="37"/>
    </row>
    <row r="22" spans="2:10" x14ac:dyDescent="0.2">
      <c r="B22" s="38"/>
      <c r="C22" s="38"/>
      <c r="D22" s="38"/>
      <c r="E22" s="38"/>
      <c r="F22" s="38"/>
      <c r="G22" s="38"/>
      <c r="H22" s="38"/>
      <c r="I22" s="37"/>
      <c r="J22" s="37"/>
    </row>
    <row r="23" spans="2:10" x14ac:dyDescent="0.2">
      <c r="B23" s="38"/>
      <c r="C23" s="38"/>
      <c r="D23" s="38"/>
      <c r="E23" s="38"/>
      <c r="F23" s="38"/>
      <c r="G23" s="38"/>
      <c r="H23" s="38"/>
      <c r="I23" s="37"/>
      <c r="J23" s="37"/>
    </row>
    <row r="24" spans="2:10" x14ac:dyDescent="0.2">
      <c r="B24" s="38"/>
      <c r="C24" s="38"/>
      <c r="D24" s="38"/>
      <c r="E24" s="38"/>
      <c r="F24" s="38"/>
      <c r="G24" s="38"/>
      <c r="H24" s="38"/>
      <c r="I24" s="37"/>
      <c r="J24" s="37"/>
    </row>
    <row r="25" spans="2:10" x14ac:dyDescent="0.2">
      <c r="B25" s="38"/>
      <c r="C25" s="38"/>
      <c r="D25" s="38"/>
      <c r="E25" s="38"/>
      <c r="F25" s="38"/>
      <c r="G25" s="38"/>
      <c r="H25" s="38"/>
      <c r="I25" s="37"/>
      <c r="J25" s="37"/>
    </row>
    <row r="26" spans="2:10" x14ac:dyDescent="0.2">
      <c r="B26" s="37"/>
      <c r="C26" s="37"/>
      <c r="D26" s="37"/>
      <c r="E26" s="37"/>
      <c r="F26" s="37"/>
      <c r="G26" s="37"/>
      <c r="H26" s="37"/>
      <c r="I26" s="37"/>
      <c r="J26" s="37"/>
    </row>
    <row r="27" spans="2:10" x14ac:dyDescent="0.2">
      <c r="B27" s="37"/>
      <c r="C27" s="37"/>
      <c r="D27" s="37"/>
      <c r="E27" s="37"/>
      <c r="F27" s="37"/>
      <c r="G27" s="37"/>
      <c r="H27" s="37"/>
      <c r="I27" s="37"/>
      <c r="J27" s="37"/>
    </row>
    <row r="28" spans="2:10" x14ac:dyDescent="0.2">
      <c r="B28" s="37"/>
      <c r="C28" s="37"/>
      <c r="D28" s="37"/>
      <c r="E28" s="37"/>
      <c r="F28" s="37"/>
      <c r="G28" s="37"/>
      <c r="H28" s="37"/>
      <c r="I28" s="37"/>
      <c r="J28" s="37"/>
    </row>
    <row r="29" spans="2:10" x14ac:dyDescent="0.2">
      <c r="B29" s="37"/>
      <c r="C29" s="37"/>
      <c r="D29" s="37"/>
      <c r="E29" s="37"/>
      <c r="F29" s="37"/>
      <c r="G29" s="37"/>
      <c r="H29" s="37"/>
      <c r="I29" s="37"/>
      <c r="J29" s="37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1"/>
  <sheetViews>
    <sheetView showGridLines="0" tabSelected="1" topLeftCell="F1" zoomScale="90" zoomScaleNormal="90" workbookViewId="0">
      <selection activeCell="N41" sqref="N4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1" width="19.7109375" style="1" customWidth="1"/>
    <col min="12" max="12" width="13" style="1" customWidth="1"/>
    <col min="13" max="16384" width="11.42578125" style="1"/>
  </cols>
  <sheetData>
    <row r="1" spans="1:16" ht="51.75" customHeight="1" thickBot="1" x14ac:dyDescent="0.25">
      <c r="D1" s="63" t="s">
        <v>16</v>
      </c>
      <c r="E1" s="64"/>
      <c r="F1" s="64"/>
      <c r="G1" s="64"/>
      <c r="H1" s="64"/>
      <c r="I1" s="64"/>
      <c r="J1" s="64"/>
      <c r="K1" s="64"/>
      <c r="L1" s="64"/>
      <c r="M1" s="65"/>
    </row>
    <row r="2" spans="1:16" ht="13.5" customHeight="1" x14ac:dyDescent="0.2">
      <c r="D2" s="36"/>
      <c r="E2" s="36"/>
      <c r="F2" s="36"/>
      <c r="G2" s="36"/>
      <c r="H2" s="36"/>
      <c r="I2" s="36"/>
      <c r="J2" s="36"/>
      <c r="K2" s="36"/>
      <c r="L2" s="36"/>
      <c r="M2" s="2"/>
    </row>
    <row r="3" spans="1:16" ht="19.5" customHeight="1" x14ac:dyDescent="0.2">
      <c r="D3" s="28" t="s">
        <v>0</v>
      </c>
      <c r="E3" s="29"/>
      <c r="F3" s="40"/>
      <c r="G3" s="34"/>
      <c r="I3" s="3"/>
      <c r="J3" s="3"/>
      <c r="K3" s="41"/>
      <c r="L3" s="41"/>
      <c r="M3" s="41"/>
    </row>
    <row r="4" spans="1:16" ht="19.5" customHeight="1" x14ac:dyDescent="0.2">
      <c r="D4" s="3" t="s">
        <v>71</v>
      </c>
      <c r="E4" s="30"/>
      <c r="F4" s="40"/>
      <c r="G4" s="34"/>
      <c r="I4" s="3"/>
      <c r="J4" s="3"/>
      <c r="K4" s="41"/>
      <c r="L4" s="41"/>
      <c r="M4" s="41"/>
    </row>
    <row r="5" spans="1:16" ht="19.5" customHeight="1" x14ac:dyDescent="0.2">
      <c r="D5" s="68" t="s">
        <v>70</v>
      </c>
      <c r="E5" s="69"/>
      <c r="F5" s="43" t="s">
        <v>76</v>
      </c>
      <c r="G5" s="34"/>
      <c r="I5" s="3"/>
      <c r="J5" s="3"/>
      <c r="K5" s="41"/>
      <c r="L5" s="41"/>
      <c r="M5" s="41"/>
    </row>
    <row r="6" spans="1:16" ht="19.5" customHeight="1" thickBot="1" x14ac:dyDescent="0.25">
      <c r="E6" s="3"/>
      <c r="F6" s="3"/>
      <c r="G6" s="3"/>
      <c r="H6" s="4"/>
      <c r="J6" s="3"/>
      <c r="K6" s="70"/>
      <c r="L6" s="70"/>
      <c r="M6" s="70"/>
    </row>
    <row r="7" spans="1:16" ht="12.75" customHeight="1" x14ac:dyDescent="0.2">
      <c r="B7" s="1">
        <f>MONTH(E9)</f>
        <v>1</v>
      </c>
      <c r="C7" s="80"/>
      <c r="D7" s="82">
        <v>43831</v>
      </c>
      <c r="E7" s="83"/>
      <c r="F7" s="86" t="s">
        <v>6</v>
      </c>
      <c r="G7" s="86" t="s">
        <v>17</v>
      </c>
      <c r="H7" s="76" t="s">
        <v>5</v>
      </c>
      <c r="I7" s="77"/>
      <c r="J7" s="5"/>
      <c r="K7" s="72" t="s">
        <v>3</v>
      </c>
      <c r="L7" s="74" t="s">
        <v>10</v>
      </c>
      <c r="M7" s="72" t="s">
        <v>4</v>
      </c>
    </row>
    <row r="8" spans="1:16" ht="23.25" customHeight="1" thickBot="1" x14ac:dyDescent="0.25">
      <c r="C8" s="81"/>
      <c r="D8" s="84"/>
      <c r="E8" s="85"/>
      <c r="F8" s="87"/>
      <c r="G8" s="88"/>
      <c r="H8" s="78"/>
      <c r="I8" s="79"/>
      <c r="J8" s="6"/>
      <c r="K8" s="73"/>
      <c r="L8" s="75"/>
      <c r="M8" s="73"/>
    </row>
    <row r="9" spans="1:16" ht="29.1" customHeight="1" thickBot="1" x14ac:dyDescent="0.25">
      <c r="A9" s="7">
        <f t="shared" ref="A9:A39" si="0">IF(OR(C9="f",C9="u",C9="F",C9="U"),"",IF(OR(B9=1,B9=2,B9=3,B9=4,B9=5),1,""))</f>
        <v>1</v>
      </c>
      <c r="B9" s="8">
        <f t="shared" ref="B9:B36" si="1">WEEKDAY(E9,2)</f>
        <v>3</v>
      </c>
      <c r="C9" s="9"/>
      <c r="D9" s="10" t="str">
        <f>IF(B9=1,"Mo",IF(B9=2,"Tue",IF(B9=3,"Wed",IF(B9=4,"Thu",IF(B9=5,"Fri",IF(B9=6,"Sat",IF(B9=7,"Sun","")))))))</f>
        <v>Wed</v>
      </c>
      <c r="E9" s="11">
        <f>+D7</f>
        <v>43831</v>
      </c>
      <c r="F9" s="13"/>
      <c r="G9" s="18"/>
      <c r="H9" s="71" t="s">
        <v>13</v>
      </c>
      <c r="I9" s="71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4</v>
      </c>
      <c r="C10" s="15"/>
      <c r="D10" s="10" t="str">
        <f>IF(B10=1,"Mo",IF(B10=2,"Tue",IF(B10=3,"Wed",IF(B10=4,"Thu",IF(B10=5,"Fri",IF(B10=6,"Sat",IF(B10=7,"Sun","")))))))</f>
        <v>Thu</v>
      </c>
      <c r="E10" s="16">
        <f>+E9+1</f>
        <v>43832</v>
      </c>
      <c r="F10" s="18" t="s">
        <v>62</v>
      </c>
      <c r="G10" s="18">
        <v>9007</v>
      </c>
      <c r="H10" s="66" t="s">
        <v>80</v>
      </c>
      <c r="I10" s="66"/>
      <c r="J10" s="17"/>
      <c r="K10" s="18" t="s">
        <v>72</v>
      </c>
      <c r="L10" s="18"/>
      <c r="M10" s="19">
        <v>10</v>
      </c>
      <c r="O10" s="8" t="s">
        <v>73</v>
      </c>
      <c r="P10" s="2">
        <f>COUNTIF($G$9:$G$39, 9001)</f>
        <v>0</v>
      </c>
    </row>
    <row r="11" spans="1:16" ht="29.1" customHeight="1" thickBot="1" x14ac:dyDescent="0.25">
      <c r="A11" s="7">
        <f t="shared" si="0"/>
        <v>1</v>
      </c>
      <c r="B11" s="8">
        <f t="shared" si="1"/>
        <v>5</v>
      </c>
      <c r="C11" s="15"/>
      <c r="D11" s="10" t="str">
        <f>IF(B11=1,"Mo",IF(B11=2,"Tue",IF(B11=3,"Wed",IF(B11=4,"Thu",IF(B11=5,"Fri",IF(B11=6,"Sat",IF(B11=7,"Sun","")))))))</f>
        <v>Fri</v>
      </c>
      <c r="E11" s="16">
        <f t="shared" ref="E11:E36" si="2">+E10+1</f>
        <v>43833</v>
      </c>
      <c r="F11" s="18" t="s">
        <v>62</v>
      </c>
      <c r="G11" s="18">
        <v>9007</v>
      </c>
      <c r="H11" s="66" t="s">
        <v>80</v>
      </c>
      <c r="I11" s="66"/>
      <c r="J11" s="17"/>
      <c r="K11" s="18" t="s">
        <v>72</v>
      </c>
      <c r="L11" s="18"/>
      <c r="M11" s="19">
        <v>10</v>
      </c>
      <c r="O11" s="8" t="s">
        <v>14</v>
      </c>
      <c r="P11" s="2">
        <f>COUNTIF($G$9:$G$39, 9003)</f>
        <v>0</v>
      </c>
    </row>
    <row r="12" spans="1:16" ht="29.1" customHeight="1" thickBot="1" x14ac:dyDescent="0.25">
      <c r="A12" s="7" t="str">
        <f t="shared" si="0"/>
        <v/>
      </c>
      <c r="B12" s="8">
        <f t="shared" si="1"/>
        <v>6</v>
      </c>
      <c r="C12" s="15"/>
      <c r="D12" s="10" t="str">
        <f t="shared" ref="D12:D39" si="3">IF(B12=1,"Mo",IF(B12=2,"Tue",IF(B12=3,"Wed",IF(B12=4,"Thu",IF(B12=5,"Fri",IF(B12=6,"Sat",IF(B12=7,"Sun","")))))))</f>
        <v>Sat</v>
      </c>
      <c r="E12" s="16">
        <f t="shared" si="2"/>
        <v>43834</v>
      </c>
      <c r="F12" s="18"/>
      <c r="G12" s="18"/>
      <c r="H12" s="66"/>
      <c r="I12" s="66"/>
      <c r="J12" s="17"/>
      <c r="K12" s="18"/>
      <c r="L12" s="18"/>
      <c r="M12" s="19"/>
      <c r="O12" s="1" t="s">
        <v>15</v>
      </c>
      <c r="P12" s="2">
        <f>COUNTIF($G$9:$G$39, 9005)</f>
        <v>0</v>
      </c>
    </row>
    <row r="13" spans="1:16" ht="29.1" customHeight="1" thickBot="1" x14ac:dyDescent="0.25">
      <c r="A13" s="7" t="str">
        <f t="shared" si="0"/>
        <v/>
      </c>
      <c r="B13" s="8">
        <f t="shared" si="1"/>
        <v>7</v>
      </c>
      <c r="C13" s="15"/>
      <c r="D13" s="10" t="str">
        <f t="shared" si="3"/>
        <v>Sun</v>
      </c>
      <c r="E13" s="16">
        <f t="shared" si="2"/>
        <v>43835</v>
      </c>
      <c r="F13" s="18"/>
      <c r="G13" s="18"/>
      <c r="H13" s="66"/>
      <c r="I13" s="66"/>
      <c r="J13" s="17"/>
      <c r="K13" s="18" t="s">
        <v>72</v>
      </c>
      <c r="L13" s="18"/>
      <c r="M13" s="19"/>
    </row>
    <row r="14" spans="1:16" ht="29.1" customHeight="1" thickBot="1" x14ac:dyDescent="0.25">
      <c r="A14" s="7">
        <f t="shared" si="0"/>
        <v>1</v>
      </c>
      <c r="B14" s="8">
        <f t="shared" si="1"/>
        <v>1</v>
      </c>
      <c r="C14" s="15"/>
      <c r="D14" s="10" t="str">
        <f t="shared" si="3"/>
        <v>Mo</v>
      </c>
      <c r="E14" s="16">
        <f t="shared" si="2"/>
        <v>43836</v>
      </c>
      <c r="F14" s="18" t="s">
        <v>62</v>
      </c>
      <c r="G14" s="18">
        <v>9007</v>
      </c>
      <c r="H14" s="66" t="s">
        <v>80</v>
      </c>
      <c r="I14" s="66"/>
      <c r="J14" s="17"/>
      <c r="K14" s="18" t="s">
        <v>72</v>
      </c>
      <c r="L14" s="18"/>
      <c r="M14" s="19">
        <v>12</v>
      </c>
    </row>
    <row r="15" spans="1:16" ht="29.1" customHeight="1" thickBot="1" x14ac:dyDescent="0.25">
      <c r="A15" s="7">
        <f t="shared" si="0"/>
        <v>1</v>
      </c>
      <c r="B15" s="8">
        <f t="shared" si="1"/>
        <v>2</v>
      </c>
      <c r="C15" s="15"/>
      <c r="D15" s="10" t="str">
        <f t="shared" si="3"/>
        <v>Tue</v>
      </c>
      <c r="E15" s="16">
        <f t="shared" si="2"/>
        <v>43837</v>
      </c>
      <c r="F15" s="18" t="s">
        <v>62</v>
      </c>
      <c r="G15" s="18">
        <v>9007</v>
      </c>
      <c r="H15" s="66" t="s">
        <v>80</v>
      </c>
      <c r="I15" s="66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7">
        <f t="shared" si="0"/>
        <v>1</v>
      </c>
      <c r="B16" s="8">
        <f t="shared" si="1"/>
        <v>3</v>
      </c>
      <c r="C16" s="15"/>
      <c r="D16" s="10" t="str">
        <f>IF(B16=1,"Mo",IF(B16=2,"Tue",IF(B16=3,"Wed",IF(B16=4,"Thu",IF(B16=5,"Fri",IF(B16=6,"Sat",IF(B16=7,"Sun","")))))))</f>
        <v>Wed</v>
      </c>
      <c r="E16" s="16">
        <f t="shared" si="2"/>
        <v>43838</v>
      </c>
      <c r="F16" s="18" t="s">
        <v>62</v>
      </c>
      <c r="G16" s="18">
        <v>9007</v>
      </c>
      <c r="H16" s="66" t="s">
        <v>80</v>
      </c>
      <c r="I16" s="66"/>
      <c r="J16" s="17"/>
      <c r="K16" s="18" t="s">
        <v>72</v>
      </c>
      <c r="L16" s="18"/>
      <c r="M16" s="19">
        <v>12</v>
      </c>
    </row>
    <row r="17" spans="1:13" ht="29.1" customHeight="1" thickBot="1" x14ac:dyDescent="0.25">
      <c r="A17" s="7">
        <f t="shared" si="0"/>
        <v>1</v>
      </c>
      <c r="B17" s="8">
        <f t="shared" si="1"/>
        <v>4</v>
      </c>
      <c r="C17" s="15"/>
      <c r="D17" s="10" t="str">
        <f>IF(B17=1,"Mo",IF(B17=2,"Tue",IF(B17=3,"Wed",IF(B17=4,"Thu",IF(B17=5,"Fri",IF(B17=6,"Sat",IF(B17=7,"Sun","")))))))</f>
        <v>Thu</v>
      </c>
      <c r="E17" s="16">
        <f t="shared" si="2"/>
        <v>43839</v>
      </c>
      <c r="F17" s="18" t="s">
        <v>62</v>
      </c>
      <c r="G17" s="18">
        <v>9007</v>
      </c>
      <c r="H17" s="66" t="s">
        <v>80</v>
      </c>
      <c r="I17" s="66"/>
      <c r="J17" s="17"/>
      <c r="K17" s="18" t="s">
        <v>74</v>
      </c>
      <c r="L17" s="18"/>
      <c r="M17" s="19">
        <v>15</v>
      </c>
    </row>
    <row r="18" spans="1:13" ht="29.1" customHeight="1" thickBot="1" x14ac:dyDescent="0.25">
      <c r="A18" s="7">
        <f t="shared" si="0"/>
        <v>1</v>
      </c>
      <c r="B18" s="8">
        <f t="shared" si="1"/>
        <v>5</v>
      </c>
      <c r="C18" s="15"/>
      <c r="D18" s="10" t="str">
        <f>IF(B18=1,"Mo",IF(B18=2,"Tue",IF(B18=3,"Wed",IF(B18=4,"Thu",IF(B18=5,"Fri",IF(B18=6,"Sat",IF(B18=7,"Sun","")))))))</f>
        <v>Fri</v>
      </c>
      <c r="E18" s="16">
        <f t="shared" si="2"/>
        <v>43840</v>
      </c>
      <c r="F18" s="18" t="s">
        <v>62</v>
      </c>
      <c r="G18" s="18">
        <v>9007</v>
      </c>
      <c r="H18" s="66" t="s">
        <v>81</v>
      </c>
      <c r="I18" s="66"/>
      <c r="J18" s="17"/>
      <c r="K18" s="18" t="s">
        <v>75</v>
      </c>
      <c r="L18" s="18"/>
      <c r="M18" s="19">
        <v>8</v>
      </c>
    </row>
    <row r="19" spans="1:13" ht="29.1" customHeight="1" thickBot="1" x14ac:dyDescent="0.25">
      <c r="A19" s="7" t="str">
        <f t="shared" si="0"/>
        <v/>
      </c>
      <c r="B19" s="8">
        <f t="shared" si="1"/>
        <v>6</v>
      </c>
      <c r="C19" s="15"/>
      <c r="D19" s="10" t="str">
        <f t="shared" si="3"/>
        <v>Sat</v>
      </c>
      <c r="E19" s="16">
        <f t="shared" si="2"/>
        <v>43841</v>
      </c>
      <c r="F19" s="18"/>
      <c r="G19" s="18"/>
      <c r="H19" s="66"/>
      <c r="I19" s="66"/>
      <c r="J19" s="17"/>
      <c r="K19" s="18"/>
      <c r="L19" s="18"/>
      <c r="M19" s="19"/>
    </row>
    <row r="20" spans="1:13" ht="29.1" customHeight="1" thickBot="1" x14ac:dyDescent="0.25">
      <c r="A20" s="7" t="str">
        <f t="shared" si="0"/>
        <v/>
      </c>
      <c r="B20" s="8">
        <f t="shared" si="1"/>
        <v>7</v>
      </c>
      <c r="C20" s="15"/>
      <c r="D20" s="10" t="str">
        <f t="shared" si="3"/>
        <v>Sun</v>
      </c>
      <c r="E20" s="16">
        <f t="shared" si="2"/>
        <v>43842</v>
      </c>
      <c r="F20" s="18"/>
      <c r="G20" s="18"/>
      <c r="H20" s="66"/>
      <c r="I20" s="66"/>
      <c r="J20" s="17"/>
      <c r="K20" s="18"/>
      <c r="L20" s="18"/>
      <c r="M20" s="19"/>
    </row>
    <row r="21" spans="1:13" ht="29.1" customHeight="1" thickBot="1" x14ac:dyDescent="0.25">
      <c r="A21" s="7">
        <f t="shared" si="0"/>
        <v>1</v>
      </c>
      <c r="B21" s="8">
        <f t="shared" si="1"/>
        <v>1</v>
      </c>
      <c r="C21" s="15"/>
      <c r="D21" s="10" t="str">
        <f t="shared" si="3"/>
        <v>Mo</v>
      </c>
      <c r="E21" s="16">
        <f t="shared" si="2"/>
        <v>43843</v>
      </c>
      <c r="F21" s="18" t="s">
        <v>62</v>
      </c>
      <c r="G21" s="18">
        <v>9007</v>
      </c>
      <c r="H21" s="66" t="s">
        <v>83</v>
      </c>
      <c r="I21" s="66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2</v>
      </c>
      <c r="C22" s="15"/>
      <c r="D22" s="10" t="str">
        <f t="shared" si="3"/>
        <v>Tue</v>
      </c>
      <c r="E22" s="16">
        <f t="shared" si="2"/>
        <v>43844</v>
      </c>
      <c r="F22" s="18" t="s">
        <v>62</v>
      </c>
      <c r="G22" s="18">
        <v>9007</v>
      </c>
      <c r="H22" s="66" t="s">
        <v>83</v>
      </c>
      <c r="I22" s="66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7">
        <f t="shared" si="0"/>
        <v>1</v>
      </c>
      <c r="B23" s="8">
        <f t="shared" si="1"/>
        <v>3</v>
      </c>
      <c r="C23" s="15"/>
      <c r="D23" s="10" t="str">
        <f t="shared" si="3"/>
        <v>Wed</v>
      </c>
      <c r="E23" s="16">
        <f t="shared" si="2"/>
        <v>43845</v>
      </c>
      <c r="F23" s="18" t="s">
        <v>62</v>
      </c>
      <c r="G23" s="18">
        <v>9007</v>
      </c>
      <c r="H23" s="66" t="s">
        <v>84</v>
      </c>
      <c r="I23" s="66"/>
      <c r="J23" s="17"/>
      <c r="K23" s="18" t="s">
        <v>72</v>
      </c>
      <c r="L23" s="18"/>
      <c r="M23" s="19">
        <v>8</v>
      </c>
    </row>
    <row r="24" spans="1:13" ht="29.1" customHeight="1" thickBot="1" x14ac:dyDescent="0.25">
      <c r="A24" s="7">
        <f t="shared" si="0"/>
        <v>1</v>
      </c>
      <c r="B24" s="8">
        <f t="shared" si="1"/>
        <v>4</v>
      </c>
      <c r="C24" s="15"/>
      <c r="D24" s="10" t="str">
        <f t="shared" si="3"/>
        <v>Thu</v>
      </c>
      <c r="E24" s="16">
        <f t="shared" si="2"/>
        <v>43846</v>
      </c>
      <c r="F24" s="18" t="s">
        <v>62</v>
      </c>
      <c r="G24" s="18">
        <v>9007</v>
      </c>
      <c r="H24" s="66" t="s">
        <v>84</v>
      </c>
      <c r="I24" s="66"/>
      <c r="J24" s="17"/>
      <c r="K24" s="18" t="s">
        <v>72</v>
      </c>
      <c r="L24" s="18"/>
      <c r="M24" s="19">
        <v>8</v>
      </c>
    </row>
    <row r="25" spans="1:13" ht="29.1" customHeight="1" thickBot="1" x14ac:dyDescent="0.25">
      <c r="A25" s="7">
        <f t="shared" si="0"/>
        <v>1</v>
      </c>
      <c r="B25" s="8">
        <f t="shared" si="1"/>
        <v>5</v>
      </c>
      <c r="C25" s="15"/>
      <c r="D25" s="10" t="str">
        <f t="shared" si="3"/>
        <v>Fri</v>
      </c>
      <c r="E25" s="16">
        <f t="shared" si="2"/>
        <v>43847</v>
      </c>
      <c r="F25" s="18" t="s">
        <v>62</v>
      </c>
      <c r="G25" s="18">
        <v>9007</v>
      </c>
      <c r="H25" s="67"/>
      <c r="I25" s="66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7" t="str">
        <f t="shared" si="0"/>
        <v/>
      </c>
      <c r="B26" s="8">
        <f t="shared" si="1"/>
        <v>6</v>
      </c>
      <c r="C26" s="15"/>
      <c r="D26" s="10" t="str">
        <f t="shared" si="3"/>
        <v>Sat</v>
      </c>
      <c r="E26" s="16">
        <f t="shared" si="2"/>
        <v>43848</v>
      </c>
      <c r="F26" s="18"/>
      <c r="G26" s="18"/>
      <c r="H26" s="66"/>
      <c r="I26" s="66"/>
      <c r="J26" s="17"/>
      <c r="K26" s="18"/>
      <c r="L26" s="18"/>
      <c r="M26" s="19"/>
    </row>
    <row r="27" spans="1:13" ht="29.1" customHeight="1" thickBot="1" x14ac:dyDescent="0.25">
      <c r="A27" s="7" t="str">
        <f t="shared" si="0"/>
        <v/>
      </c>
      <c r="B27" s="8">
        <f t="shared" si="1"/>
        <v>7</v>
      </c>
      <c r="C27" s="15"/>
      <c r="D27" s="10" t="str">
        <f t="shared" si="3"/>
        <v>Sun</v>
      </c>
      <c r="E27" s="16">
        <f t="shared" si="2"/>
        <v>43849</v>
      </c>
      <c r="F27" s="18"/>
      <c r="G27" s="18"/>
      <c r="H27" s="66"/>
      <c r="I27" s="66"/>
      <c r="J27" s="17"/>
      <c r="K27" s="18"/>
      <c r="L27" s="18"/>
      <c r="M27" s="19"/>
    </row>
    <row r="28" spans="1:13" ht="29.1" customHeight="1" thickBot="1" x14ac:dyDescent="0.25">
      <c r="A28" s="7">
        <f t="shared" si="0"/>
        <v>1</v>
      </c>
      <c r="B28" s="8">
        <f t="shared" si="1"/>
        <v>1</v>
      </c>
      <c r="C28" s="15"/>
      <c r="D28" s="10" t="str">
        <f t="shared" si="3"/>
        <v>Mo</v>
      </c>
      <c r="E28" s="16">
        <f t="shared" si="2"/>
        <v>43850</v>
      </c>
      <c r="F28" s="18" t="s">
        <v>62</v>
      </c>
      <c r="G28" s="18">
        <v>9007</v>
      </c>
      <c r="H28" s="66" t="s">
        <v>86</v>
      </c>
      <c r="I28" s="66"/>
      <c r="J28" s="17"/>
      <c r="K28" s="18" t="s">
        <v>82</v>
      </c>
      <c r="L28" s="18"/>
      <c r="M28" s="19">
        <v>8</v>
      </c>
    </row>
    <row r="29" spans="1:13" ht="29.1" customHeight="1" thickBot="1" x14ac:dyDescent="0.25">
      <c r="A29" s="7">
        <f t="shared" si="0"/>
        <v>1</v>
      </c>
      <c r="B29" s="8">
        <f t="shared" si="1"/>
        <v>2</v>
      </c>
      <c r="C29" s="15"/>
      <c r="D29" s="10" t="str">
        <f t="shared" si="3"/>
        <v>Tue</v>
      </c>
      <c r="E29" s="16">
        <f t="shared" si="2"/>
        <v>43851</v>
      </c>
      <c r="F29" s="18" t="s">
        <v>62</v>
      </c>
      <c r="G29" s="18">
        <v>9007</v>
      </c>
      <c r="H29" s="66" t="s">
        <v>86</v>
      </c>
      <c r="I29" s="66"/>
      <c r="J29" s="17"/>
      <c r="K29" s="18" t="s">
        <v>87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3</v>
      </c>
      <c r="C30" s="15"/>
      <c r="D30" s="10" t="str">
        <f t="shared" si="3"/>
        <v>Wed</v>
      </c>
      <c r="E30" s="16">
        <f>+E29+1</f>
        <v>43852</v>
      </c>
      <c r="F30" s="18" t="s">
        <v>62</v>
      </c>
      <c r="G30" s="18">
        <v>9007</v>
      </c>
      <c r="H30" s="66" t="s">
        <v>85</v>
      </c>
      <c r="I30" s="66"/>
      <c r="J30" s="17"/>
      <c r="K30" s="18" t="s">
        <v>72</v>
      </c>
      <c r="L30" s="18"/>
      <c r="M30" s="19">
        <v>10</v>
      </c>
    </row>
    <row r="31" spans="1:13" ht="60.75" customHeight="1" thickBot="1" x14ac:dyDescent="0.25">
      <c r="A31" s="7">
        <f t="shared" si="0"/>
        <v>1</v>
      </c>
      <c r="B31" s="8">
        <f t="shared" si="1"/>
        <v>4</v>
      </c>
      <c r="C31" s="15"/>
      <c r="D31" s="10" t="str">
        <f t="shared" si="3"/>
        <v>Thu</v>
      </c>
      <c r="E31" s="16">
        <f t="shared" si="2"/>
        <v>43853</v>
      </c>
      <c r="F31" s="18" t="s">
        <v>62</v>
      </c>
      <c r="G31" s="18">
        <v>9007</v>
      </c>
      <c r="H31" s="66" t="s">
        <v>85</v>
      </c>
      <c r="I31" s="66"/>
      <c r="J31" s="17"/>
      <c r="K31" s="44" t="s">
        <v>72</v>
      </c>
      <c r="L31" s="18"/>
      <c r="M31" s="19">
        <v>10</v>
      </c>
    </row>
    <row r="32" spans="1:13" ht="36.75" customHeight="1" thickBot="1" x14ac:dyDescent="0.25">
      <c r="A32" s="7">
        <f t="shared" si="0"/>
        <v>1</v>
      </c>
      <c r="B32" s="8">
        <f t="shared" si="1"/>
        <v>5</v>
      </c>
      <c r="C32" s="15"/>
      <c r="D32" s="10" t="str">
        <f t="shared" si="3"/>
        <v>Fri</v>
      </c>
      <c r="E32" s="16">
        <f t="shared" si="2"/>
        <v>43854</v>
      </c>
      <c r="F32" s="18" t="s">
        <v>62</v>
      </c>
      <c r="G32" s="18">
        <v>9007</v>
      </c>
      <c r="H32" s="66" t="s">
        <v>85</v>
      </c>
      <c r="I32" s="66"/>
      <c r="J32" s="17"/>
      <c r="K32" s="18" t="s">
        <v>72</v>
      </c>
      <c r="L32" s="18"/>
      <c r="M32" s="19">
        <v>10</v>
      </c>
    </row>
    <row r="33" spans="1:14" ht="29.1" customHeight="1" thickBot="1" x14ac:dyDescent="0.25">
      <c r="A33" s="7" t="str">
        <f t="shared" si="0"/>
        <v/>
      </c>
      <c r="B33" s="8">
        <f t="shared" si="1"/>
        <v>6</v>
      </c>
      <c r="C33" s="15"/>
      <c r="D33" s="10" t="str">
        <f t="shared" si="3"/>
        <v>Sat</v>
      </c>
      <c r="E33" s="16">
        <f t="shared" si="2"/>
        <v>43855</v>
      </c>
      <c r="F33" s="18"/>
      <c r="G33" s="18"/>
      <c r="H33" s="66"/>
      <c r="I33" s="66"/>
      <c r="J33" s="17"/>
      <c r="K33" s="18"/>
      <c r="L33" s="18"/>
      <c r="M33" s="19"/>
    </row>
    <row r="34" spans="1:14" ht="29.1" customHeight="1" thickBot="1" x14ac:dyDescent="0.25">
      <c r="A34" s="7" t="str">
        <f t="shared" si="0"/>
        <v/>
      </c>
      <c r="B34" s="8">
        <f t="shared" si="1"/>
        <v>7</v>
      </c>
      <c r="C34" s="15"/>
      <c r="D34" s="10" t="str">
        <f t="shared" si="3"/>
        <v>Sun</v>
      </c>
      <c r="E34" s="16">
        <f t="shared" si="2"/>
        <v>43856</v>
      </c>
      <c r="F34" s="18"/>
      <c r="G34" s="18"/>
      <c r="H34" s="66"/>
      <c r="I34" s="66"/>
      <c r="J34" s="17"/>
      <c r="K34" s="18"/>
      <c r="L34" s="18"/>
      <c r="M34" s="19"/>
    </row>
    <row r="35" spans="1:14" ht="33.75" customHeight="1" thickBot="1" x14ac:dyDescent="0.25">
      <c r="A35" s="7">
        <f t="shared" si="0"/>
        <v>1</v>
      </c>
      <c r="B35" s="8">
        <f t="shared" si="1"/>
        <v>1</v>
      </c>
      <c r="C35" s="15"/>
      <c r="D35" s="10" t="str">
        <f t="shared" si="3"/>
        <v>Mo</v>
      </c>
      <c r="E35" s="16">
        <f t="shared" si="2"/>
        <v>43857</v>
      </c>
      <c r="F35" s="18" t="s">
        <v>62</v>
      </c>
      <c r="G35" s="18">
        <v>9007</v>
      </c>
      <c r="H35" s="66" t="s">
        <v>85</v>
      </c>
      <c r="I35" s="66"/>
      <c r="J35" s="17"/>
      <c r="K35" s="18" t="s">
        <v>75</v>
      </c>
      <c r="L35" s="18"/>
      <c r="M35" s="19">
        <v>8</v>
      </c>
    </row>
    <row r="36" spans="1:14" ht="33" customHeight="1" thickBot="1" x14ac:dyDescent="0.25">
      <c r="A36" s="7">
        <f t="shared" si="0"/>
        <v>1</v>
      </c>
      <c r="B36" s="8">
        <f t="shared" si="1"/>
        <v>2</v>
      </c>
      <c r="C36" s="15"/>
      <c r="D36" s="10" t="str">
        <f t="shared" si="3"/>
        <v>Tue</v>
      </c>
      <c r="E36" s="16">
        <f t="shared" si="2"/>
        <v>43858</v>
      </c>
      <c r="F36" s="18" t="s">
        <v>62</v>
      </c>
      <c r="G36" s="18">
        <v>9007</v>
      </c>
      <c r="H36" s="66" t="s">
        <v>85</v>
      </c>
      <c r="I36" s="66"/>
      <c r="J36" s="17"/>
      <c r="K36" s="18" t="s">
        <v>75</v>
      </c>
      <c r="L36" s="18"/>
      <c r="M36" s="19">
        <v>8</v>
      </c>
    </row>
    <row r="37" spans="1:14" ht="29.1" customHeight="1" thickBot="1" x14ac:dyDescent="0.25">
      <c r="A37" s="7">
        <f t="shared" si="0"/>
        <v>1</v>
      </c>
      <c r="B37" s="8">
        <f>WEEKDAY(E36+1,2)</f>
        <v>3</v>
      </c>
      <c r="C37" s="15"/>
      <c r="D37" s="10" t="str">
        <f t="shared" si="3"/>
        <v>Wed</v>
      </c>
      <c r="E37" s="20">
        <f>IF(MONTH(E36+1)&gt;MONTH(E36),"",E36+1)</f>
        <v>43859</v>
      </c>
      <c r="F37" s="18" t="s">
        <v>62</v>
      </c>
      <c r="G37" s="18">
        <v>9007</v>
      </c>
      <c r="H37" s="66" t="s">
        <v>85</v>
      </c>
      <c r="I37" s="66"/>
      <c r="J37" s="17"/>
      <c r="K37" s="18" t="s">
        <v>75</v>
      </c>
      <c r="L37" s="18"/>
      <c r="M37" s="19">
        <v>10</v>
      </c>
    </row>
    <row r="38" spans="1:14" ht="29.1" customHeight="1" thickBot="1" x14ac:dyDescent="0.25">
      <c r="A38" s="7">
        <f t="shared" si="0"/>
        <v>1</v>
      </c>
      <c r="B38" s="8">
        <f>WEEKDAY(E36+2,2)</f>
        <v>4</v>
      </c>
      <c r="C38" s="15"/>
      <c r="D38" s="10" t="str">
        <f t="shared" si="3"/>
        <v>Thu</v>
      </c>
      <c r="E38" s="16">
        <f>IF(MONTH(E36+2)&gt;MONTH(E36),"",E36+2)</f>
        <v>43860</v>
      </c>
      <c r="F38" s="18" t="s">
        <v>62</v>
      </c>
      <c r="G38" s="18">
        <v>9007</v>
      </c>
      <c r="H38" s="66" t="s">
        <v>85</v>
      </c>
      <c r="I38" s="66"/>
      <c r="J38" s="17"/>
      <c r="K38" s="18" t="s">
        <v>75</v>
      </c>
      <c r="L38" s="18"/>
      <c r="M38" s="19">
        <v>12</v>
      </c>
    </row>
    <row r="39" spans="1:14" ht="29.1" customHeight="1" thickBot="1" x14ac:dyDescent="0.25">
      <c r="A39" s="7">
        <f t="shared" si="0"/>
        <v>1</v>
      </c>
      <c r="B39" s="8">
        <f>WEEKDAY(E36+3,2)</f>
        <v>5</v>
      </c>
      <c r="C39" s="15"/>
      <c r="D39" s="10" t="str">
        <f t="shared" si="3"/>
        <v>Fri</v>
      </c>
      <c r="E39" s="21">
        <f>IF(MONTH(E36+3)&gt;MONTH(E36),"",E36+3)</f>
        <v>43861</v>
      </c>
      <c r="F39" s="18" t="s">
        <v>62</v>
      </c>
      <c r="G39" s="18">
        <v>9007</v>
      </c>
      <c r="H39" s="66" t="s">
        <v>85</v>
      </c>
      <c r="I39" s="66"/>
      <c r="J39" s="17"/>
      <c r="K39" s="18" t="s">
        <v>75</v>
      </c>
      <c r="L39" s="18"/>
      <c r="M39" s="19">
        <v>11</v>
      </c>
    </row>
    <row r="40" spans="1:14" ht="30" customHeight="1" thickBot="1" x14ac:dyDescent="0.25">
      <c r="D40" s="22"/>
      <c r="E40" s="23"/>
      <c r="F40" s="24"/>
      <c r="G40" s="35"/>
      <c r="H40" s="24"/>
      <c r="I40" s="25" t="s">
        <v>1</v>
      </c>
      <c r="J40" s="26"/>
      <c r="K40" s="26"/>
      <c r="L40" s="23"/>
      <c r="M40" s="27">
        <f>SUM(M9:M39)</f>
        <v>214</v>
      </c>
      <c r="N40" s="1">
        <f>M40/20</f>
        <v>10.7</v>
      </c>
    </row>
    <row r="41" spans="1:14" ht="30" customHeight="1" thickBot="1" x14ac:dyDescent="0.25">
      <c r="D41" s="22"/>
      <c r="E41" s="23"/>
      <c r="F41" s="24"/>
      <c r="G41" s="24"/>
      <c r="H41" s="24"/>
      <c r="I41" s="25" t="s">
        <v>2</v>
      </c>
      <c r="J41" s="26"/>
      <c r="K41" s="26"/>
      <c r="L41" s="23"/>
      <c r="M41" s="27">
        <f>SUM(M40/8)</f>
        <v>26.75</v>
      </c>
    </row>
  </sheetData>
  <mergeCells count="42">
    <mergeCell ref="C7:C8"/>
    <mergeCell ref="D7:E8"/>
    <mergeCell ref="F7:F8"/>
    <mergeCell ref="G7:G8"/>
    <mergeCell ref="H21:I21"/>
    <mergeCell ref="H19:I19"/>
    <mergeCell ref="H14:I14"/>
    <mergeCell ref="H15:I15"/>
    <mergeCell ref="H16:I16"/>
    <mergeCell ref="D5:E5"/>
    <mergeCell ref="K6:M6"/>
    <mergeCell ref="H17:I17"/>
    <mergeCell ref="H18:I18"/>
    <mergeCell ref="H9:I9"/>
    <mergeCell ref="K7:K8"/>
    <mergeCell ref="L7:L8"/>
    <mergeCell ref="H7:I8"/>
    <mergeCell ref="H13:I13"/>
    <mergeCell ref="M7:M8"/>
    <mergeCell ref="H25:I25"/>
    <mergeCell ref="H26:I26"/>
    <mergeCell ref="H32:I32"/>
    <mergeCell ref="H27:I27"/>
    <mergeCell ref="H31:I31"/>
    <mergeCell ref="H28:I28"/>
    <mergeCell ref="H29:I29"/>
    <mergeCell ref="D1:M1"/>
    <mergeCell ref="H38:I38"/>
    <mergeCell ref="H39:I39"/>
    <mergeCell ref="H34:I34"/>
    <mergeCell ref="H35:I35"/>
    <mergeCell ref="H36:I36"/>
    <mergeCell ref="H37:I37"/>
    <mergeCell ref="H20:I20"/>
    <mergeCell ref="H12:I12"/>
    <mergeCell ref="H30:I30"/>
    <mergeCell ref="H22:I22"/>
    <mergeCell ref="H23:I23"/>
    <mergeCell ref="H10:I10"/>
    <mergeCell ref="H11:I11"/>
    <mergeCell ref="H33:I33"/>
    <mergeCell ref="H24:I24"/>
  </mergeCells>
  <phoneticPr fontId="0" type="noConversion"/>
  <conditionalFormatting sqref="C9:C39">
    <cfRule type="expression" dxfId="158" priority="2053" stopIfTrue="1">
      <formula>IF($A9=1,B9,)</formula>
    </cfRule>
    <cfRule type="expression" dxfId="157" priority="2054" stopIfTrue="1">
      <formula>IF($A9="",B9,)</formula>
    </cfRule>
  </conditionalFormatting>
  <conditionalFormatting sqref="E9">
    <cfRule type="expression" dxfId="156" priority="2055" stopIfTrue="1">
      <formula>IF($A9="",B9,"")</formula>
    </cfRule>
  </conditionalFormatting>
  <conditionalFormatting sqref="E10:E39">
    <cfRule type="expression" dxfId="155" priority="2056" stopIfTrue="1">
      <formula>IF($A10&lt;&gt;1,B10,"")</formula>
    </cfRule>
  </conditionalFormatting>
  <conditionalFormatting sqref="D9:D39">
    <cfRule type="expression" dxfId="154" priority="2057" stopIfTrue="1">
      <formula>IF($A9="",B9,)</formula>
    </cfRule>
  </conditionalFormatting>
  <conditionalFormatting sqref="G9:G39">
    <cfRule type="expression" dxfId="153" priority="2058" stopIfTrue="1">
      <formula>#REF!="Freelancer"</formula>
    </cfRule>
    <cfRule type="expression" dxfId="152" priority="2059" stopIfTrue="1">
      <formula>#REF!="DTC Int. Staff"</formula>
    </cfRule>
  </conditionalFormatting>
  <conditionalFormatting sqref="G10:G12 G14:G19 G21:G26 G28:G33 G36:G39">
    <cfRule type="expression" dxfId="151" priority="2051" stopIfTrue="1">
      <formula>$F$5="Freelancer"</formula>
    </cfRule>
    <cfRule type="expression" dxfId="150" priority="2052" stopIfTrue="1">
      <formula>$F$5="DTC Int. Staff"</formula>
    </cfRule>
  </conditionalFormatting>
  <conditionalFormatting sqref="G35">
    <cfRule type="expression" dxfId="149" priority="1" stopIfTrue="1">
      <formula>$F$5="Freelancer"</formula>
    </cfRule>
    <cfRule type="expression" dxfId="148" priority="2" stopIfTrue="1">
      <formula>$F$5="DTC Int. Staff"</formula>
    </cfRule>
  </conditionalFormatting>
  <dataValidations count="2">
    <dataValidation type="list" allowBlank="1" showInputMessage="1" showErrorMessage="1" sqref="F9:F39" xr:uid="{00000000-0002-0000-0100-000000000000}">
      <formula1>Project_Number</formula1>
    </dataValidation>
    <dataValidation type="list" allowBlank="1" showInputMessage="1" showErrorMessage="1" sqref="G9:G39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3F26-B783-445E-9C9E-C26E43AF49BB}">
  <sheetPr>
    <pageSetUpPr fitToPage="1"/>
  </sheetPr>
  <dimension ref="A1:P41"/>
  <sheetViews>
    <sheetView showGridLines="0" topLeftCell="D21" zoomScale="70" zoomScaleNormal="70" workbookViewId="0">
      <selection activeCell="N40" sqref="N40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9" t="s">
        <v>16</v>
      </c>
      <c r="E1" s="90"/>
      <c r="F1" s="90"/>
      <c r="G1" s="90"/>
      <c r="H1" s="90"/>
      <c r="I1" s="90"/>
      <c r="J1" s="90"/>
      <c r="K1" s="90"/>
      <c r="L1" s="90"/>
      <c r="M1" s="91"/>
    </row>
    <row r="2" spans="1:16" ht="13.5" customHeight="1" x14ac:dyDescent="0.2"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6" ht="19.5" customHeight="1" x14ac:dyDescent="0.2">
      <c r="D3" s="94" t="s">
        <v>0</v>
      </c>
      <c r="E3" s="95"/>
      <c r="F3" s="96" t="str">
        <f>'[1]Information-General Settings'!D4</f>
        <v>Maythavee</v>
      </c>
      <c r="G3" s="97"/>
      <c r="I3" s="98"/>
      <c r="J3" s="98"/>
      <c r="K3" s="99"/>
      <c r="L3" s="99"/>
      <c r="M3" s="99"/>
    </row>
    <row r="4" spans="1:16" ht="19.5" customHeight="1" x14ac:dyDescent="0.2">
      <c r="D4" s="98" t="s">
        <v>71</v>
      </c>
      <c r="E4" s="100"/>
      <c r="F4" s="96" t="str">
        <f>'[1]Information-General Settings'!D5</f>
        <v>Apirugnunchai</v>
      </c>
      <c r="G4" s="97"/>
      <c r="I4" s="98"/>
      <c r="J4" s="98"/>
      <c r="K4" s="99"/>
      <c r="L4" s="99"/>
      <c r="M4" s="99"/>
    </row>
    <row r="5" spans="1:16" ht="19.5" customHeight="1" x14ac:dyDescent="0.2">
      <c r="D5" s="101" t="s">
        <v>70</v>
      </c>
      <c r="E5" s="102"/>
      <c r="F5" s="96" t="str">
        <f>'[1]Information-General Settings'!D6</f>
        <v>TIME064</v>
      </c>
      <c r="G5" s="97"/>
      <c r="I5" s="98"/>
      <c r="J5" s="98"/>
      <c r="K5" s="99"/>
      <c r="L5" s="99"/>
      <c r="M5" s="99"/>
    </row>
    <row r="6" spans="1:16" ht="19.5" customHeight="1" thickBot="1" x14ac:dyDescent="0.25">
      <c r="E6" s="98"/>
      <c r="F6" s="98"/>
      <c r="G6" s="98"/>
      <c r="H6" s="103"/>
      <c r="J6" s="98"/>
      <c r="K6" s="104"/>
      <c r="L6" s="104"/>
      <c r="M6" s="104"/>
    </row>
    <row r="7" spans="1:16" ht="12.75" customHeight="1" x14ac:dyDescent="0.2">
      <c r="B7" s="1">
        <f>MONTH(E9)</f>
        <v>2</v>
      </c>
      <c r="C7" s="105"/>
      <c r="D7" s="82">
        <v>43862</v>
      </c>
      <c r="E7" s="83"/>
      <c r="F7" s="86" t="s">
        <v>6</v>
      </c>
      <c r="G7" s="86" t="s">
        <v>17</v>
      </c>
      <c r="H7" s="106" t="s">
        <v>5</v>
      </c>
      <c r="I7" s="107"/>
      <c r="J7" s="108"/>
      <c r="K7" s="109" t="s">
        <v>3</v>
      </c>
      <c r="L7" s="110" t="s">
        <v>10</v>
      </c>
      <c r="M7" s="109" t="s">
        <v>4</v>
      </c>
    </row>
    <row r="8" spans="1:16" ht="23.25" customHeight="1" thickBot="1" x14ac:dyDescent="0.25">
      <c r="C8" s="111"/>
      <c r="D8" s="84"/>
      <c r="E8" s="85"/>
      <c r="F8" s="87"/>
      <c r="G8" s="88"/>
      <c r="H8" s="112"/>
      <c r="I8" s="113"/>
      <c r="J8" s="114"/>
      <c r="K8" s="115"/>
      <c r="L8" s="116"/>
      <c r="M8" s="115"/>
    </row>
    <row r="9" spans="1:16" ht="29.1" customHeight="1" thickBot="1" x14ac:dyDescent="0.25">
      <c r="A9" s="1" t="str">
        <f t="shared" ref="A9:A39" si="0">IF(OR(C9="f",C9="u",C9="F",C9="U"),"",IF(OR(B9=1,B9=2,B9=3,B9=4,B9=5),1,""))</f>
        <v/>
      </c>
      <c r="B9" s="8">
        <f t="shared" ref="B9:B36" si="1">WEEKDAY(E9,2)</f>
        <v>6</v>
      </c>
      <c r="C9" s="9"/>
      <c r="D9" s="117" t="str">
        <f>IF(B9=1,"Mo",IF(B9=2,"Tue",IF(B9=3,"Wed",IF(B9=4,"Thu",IF(B9=5,"Fri",IF(B9=6,"Sat",IF(B9=7,"Sun","")))))))</f>
        <v>Sat</v>
      </c>
      <c r="E9" s="118">
        <f>+D7</f>
        <v>43862</v>
      </c>
      <c r="F9" s="13"/>
      <c r="G9" s="18"/>
      <c r="H9" s="71"/>
      <c r="I9" s="71"/>
      <c r="J9" s="12"/>
      <c r="K9" s="13"/>
      <c r="L9" s="13"/>
      <c r="M9" s="14"/>
    </row>
    <row r="10" spans="1:16" ht="29.1" customHeight="1" thickBot="1" x14ac:dyDescent="0.25">
      <c r="A10" s="1" t="str">
        <f t="shared" si="0"/>
        <v/>
      </c>
      <c r="B10" s="8">
        <f t="shared" si="1"/>
        <v>7</v>
      </c>
      <c r="C10" s="15"/>
      <c r="D10" s="117" t="str">
        <f>IF(B10=1,"Mo",IF(B10=2,"Tue",IF(B10=3,"Wed",IF(B10=4,"Thu",IF(B10=5,"Fri",IF(B10=6,"Sat",IF(B10=7,"Sun","")))))))</f>
        <v>Sun</v>
      </c>
      <c r="E10" s="119">
        <f>+E9+1</f>
        <v>43863</v>
      </c>
      <c r="F10" s="18"/>
      <c r="G10" s="18"/>
      <c r="H10" s="66"/>
      <c r="I10" s="66"/>
      <c r="J10" s="17"/>
      <c r="K10" s="18"/>
      <c r="L10" s="18"/>
      <c r="M10" s="19"/>
      <c r="O10" s="8" t="s">
        <v>73</v>
      </c>
      <c r="P10" s="93">
        <f>COUNTIF($G$9:$G$39, 9001)</f>
        <v>13</v>
      </c>
    </row>
    <row r="11" spans="1:16" ht="29.1" customHeight="1" thickBot="1" x14ac:dyDescent="0.25">
      <c r="A11" s="1">
        <f t="shared" si="0"/>
        <v>1</v>
      </c>
      <c r="B11" s="8">
        <f t="shared" si="1"/>
        <v>1</v>
      </c>
      <c r="C11" s="15"/>
      <c r="D11" s="117" t="str">
        <f>IF(B11=1,"Mo",IF(B11=2,"Tue",IF(B11=3,"Wed",IF(B11=4,"Thu",IF(B11=5,"Fri",IF(B11=6,"Sat",IF(B11=7,"Sun","")))))))</f>
        <v>Mo</v>
      </c>
      <c r="E11" s="119">
        <f t="shared" ref="E11:E36" si="2">+E10+1</f>
        <v>43864</v>
      </c>
      <c r="F11" s="18" t="s">
        <v>28</v>
      </c>
      <c r="G11" s="18">
        <v>9013</v>
      </c>
      <c r="H11" s="66" t="s">
        <v>94</v>
      </c>
      <c r="I11" s="66"/>
      <c r="J11" s="17"/>
      <c r="K11" s="18" t="s">
        <v>72</v>
      </c>
      <c r="L11" s="18"/>
      <c r="M11" s="19">
        <v>8</v>
      </c>
      <c r="O11" s="8" t="s">
        <v>14</v>
      </c>
      <c r="P11" s="93">
        <f>COUNTIF($G$9:$G$39, 9003)</f>
        <v>0</v>
      </c>
    </row>
    <row r="12" spans="1:16" ht="29.1" customHeight="1" thickBot="1" x14ac:dyDescent="0.25">
      <c r="A12" s="1">
        <f t="shared" si="0"/>
        <v>1</v>
      </c>
      <c r="B12" s="8">
        <f t="shared" si="1"/>
        <v>2</v>
      </c>
      <c r="C12" s="15"/>
      <c r="D12" s="117" t="str">
        <f t="shared" ref="D12:D39" si="3">IF(B12=1,"Mo",IF(B12=2,"Tue",IF(B12=3,"Wed",IF(B12=4,"Thu",IF(B12=5,"Fri",IF(B12=6,"Sat",IF(B12=7,"Sun","")))))))</f>
        <v>Tue</v>
      </c>
      <c r="E12" s="119">
        <f t="shared" si="2"/>
        <v>43865</v>
      </c>
      <c r="F12" s="18" t="s">
        <v>28</v>
      </c>
      <c r="G12" s="18">
        <v>9001</v>
      </c>
      <c r="H12" s="66" t="s">
        <v>88</v>
      </c>
      <c r="I12" s="66"/>
      <c r="J12" s="17"/>
      <c r="K12" s="18" t="s">
        <v>72</v>
      </c>
      <c r="L12" s="18"/>
      <c r="M12" s="19">
        <v>10</v>
      </c>
      <c r="O12" s="1" t="s">
        <v>15</v>
      </c>
      <c r="P12" s="93">
        <f>COUNTIF($G$9:$G$39, 9005)</f>
        <v>0</v>
      </c>
    </row>
    <row r="13" spans="1:16" ht="29.1" customHeight="1" thickBot="1" x14ac:dyDescent="0.25">
      <c r="A13" s="1">
        <f t="shared" si="0"/>
        <v>1</v>
      </c>
      <c r="B13" s="8">
        <f t="shared" si="1"/>
        <v>3</v>
      </c>
      <c r="C13" s="15"/>
      <c r="D13" s="117" t="str">
        <f t="shared" si="3"/>
        <v>Wed</v>
      </c>
      <c r="E13" s="119">
        <f t="shared" si="2"/>
        <v>43866</v>
      </c>
      <c r="F13" s="18" t="s">
        <v>28</v>
      </c>
      <c r="G13" s="18">
        <v>9001</v>
      </c>
      <c r="H13" s="66" t="s">
        <v>89</v>
      </c>
      <c r="I13" s="66"/>
      <c r="J13" s="17"/>
      <c r="K13" s="18" t="s">
        <v>72</v>
      </c>
      <c r="L13" s="18"/>
      <c r="M13" s="19">
        <v>8</v>
      </c>
    </row>
    <row r="14" spans="1:16" ht="29.1" customHeight="1" thickBot="1" x14ac:dyDescent="0.25">
      <c r="A14" s="1">
        <f t="shared" si="0"/>
        <v>1</v>
      </c>
      <c r="B14" s="8">
        <f t="shared" si="1"/>
        <v>4</v>
      </c>
      <c r="C14" s="15"/>
      <c r="D14" s="117" t="str">
        <f t="shared" si="3"/>
        <v>Thu</v>
      </c>
      <c r="E14" s="119">
        <f t="shared" si="2"/>
        <v>43867</v>
      </c>
      <c r="F14" s="18" t="s">
        <v>28</v>
      </c>
      <c r="G14" s="18">
        <v>9001</v>
      </c>
      <c r="H14" s="66" t="s">
        <v>90</v>
      </c>
      <c r="I14" s="66"/>
      <c r="J14" s="17"/>
      <c r="K14" s="18" t="s">
        <v>72</v>
      </c>
      <c r="L14" s="18"/>
      <c r="M14" s="19">
        <v>8</v>
      </c>
    </row>
    <row r="15" spans="1:16" ht="29.1" customHeight="1" thickBot="1" x14ac:dyDescent="0.25">
      <c r="A15" s="1">
        <f t="shared" si="0"/>
        <v>1</v>
      </c>
      <c r="B15" s="8">
        <f t="shared" si="1"/>
        <v>5</v>
      </c>
      <c r="C15" s="15"/>
      <c r="D15" s="117" t="str">
        <f t="shared" si="3"/>
        <v>Fri</v>
      </c>
      <c r="E15" s="119">
        <f t="shared" si="2"/>
        <v>43868</v>
      </c>
      <c r="F15" s="18" t="s">
        <v>28</v>
      </c>
      <c r="G15" s="18">
        <v>9001</v>
      </c>
      <c r="H15" s="66" t="s">
        <v>89</v>
      </c>
      <c r="I15" s="66"/>
      <c r="J15" s="17"/>
      <c r="K15" s="18" t="s">
        <v>72</v>
      </c>
      <c r="L15" s="18"/>
      <c r="M15" s="19">
        <v>12</v>
      </c>
    </row>
    <row r="16" spans="1:16" ht="29.1" customHeight="1" thickBot="1" x14ac:dyDescent="0.25">
      <c r="A16" s="1" t="str">
        <f t="shared" si="0"/>
        <v/>
      </c>
      <c r="B16" s="8">
        <f t="shared" si="1"/>
        <v>6</v>
      </c>
      <c r="C16" s="15"/>
      <c r="D16" s="117" t="str">
        <f>IF(B16=1,"Mo",IF(B16=2,"Tue",IF(B16=3,"Wed",IF(B16=4,"Thu",IF(B16=5,"Fri",IF(B16=6,"Sat",IF(B16=7,"Sun","")))))))</f>
        <v>Sat</v>
      </c>
      <c r="E16" s="119">
        <f t="shared" si="2"/>
        <v>43869</v>
      </c>
      <c r="F16" s="18"/>
      <c r="G16" s="18"/>
      <c r="H16" s="66"/>
      <c r="I16" s="66"/>
      <c r="J16" s="17"/>
      <c r="K16" s="18"/>
      <c r="L16" s="18"/>
      <c r="M16" s="19"/>
    </row>
    <row r="17" spans="1:13" ht="29.1" customHeight="1" thickBot="1" x14ac:dyDescent="0.25">
      <c r="A17" s="1" t="str">
        <f t="shared" si="0"/>
        <v/>
      </c>
      <c r="B17" s="8">
        <f t="shared" si="1"/>
        <v>7</v>
      </c>
      <c r="C17" s="15"/>
      <c r="D17" s="117" t="str">
        <f>IF(B17=1,"Mo",IF(B17=2,"Tue",IF(B17=3,"Wed",IF(B17=4,"Thu",IF(B17=5,"Fri",IF(B17=6,"Sat",IF(B17=7,"Sun","")))))))</f>
        <v>Sun</v>
      </c>
      <c r="E17" s="119">
        <f t="shared" si="2"/>
        <v>43870</v>
      </c>
      <c r="F17" s="18"/>
      <c r="G17" s="18"/>
      <c r="H17" s="66"/>
      <c r="I17" s="66"/>
      <c r="J17" s="17"/>
      <c r="K17" s="18"/>
      <c r="L17" s="18"/>
      <c r="M17" s="19"/>
    </row>
    <row r="18" spans="1:13" ht="29.1" customHeight="1" thickBot="1" x14ac:dyDescent="0.25">
      <c r="A18" s="1">
        <f t="shared" si="0"/>
        <v>1</v>
      </c>
      <c r="B18" s="8">
        <f t="shared" si="1"/>
        <v>1</v>
      </c>
      <c r="C18" s="15"/>
      <c r="D18" s="117" t="str">
        <f>IF(B18=1,"Mo",IF(B18=2,"Tue",IF(B18=3,"Wed",IF(B18=4,"Thu",IF(B18=5,"Fri",IF(B18=6,"Sat",IF(B18=7,"Sun","")))))))</f>
        <v>Mo</v>
      </c>
      <c r="E18" s="119">
        <f t="shared" si="2"/>
        <v>43871</v>
      </c>
      <c r="F18" s="18" t="s">
        <v>28</v>
      </c>
      <c r="G18" s="18">
        <v>9001</v>
      </c>
      <c r="H18" s="66" t="s">
        <v>98</v>
      </c>
      <c r="I18" s="66"/>
      <c r="J18" s="17"/>
      <c r="K18" s="18" t="s">
        <v>72</v>
      </c>
      <c r="L18" s="18"/>
      <c r="M18" s="19">
        <v>10</v>
      </c>
    </row>
    <row r="19" spans="1:13" ht="29.1" customHeight="1" thickBot="1" x14ac:dyDescent="0.25">
      <c r="A19" s="1">
        <f t="shared" si="0"/>
        <v>1</v>
      </c>
      <c r="B19" s="8">
        <f t="shared" si="1"/>
        <v>2</v>
      </c>
      <c r="C19" s="15"/>
      <c r="D19" s="117" t="str">
        <f t="shared" si="3"/>
        <v>Tue</v>
      </c>
      <c r="E19" s="119">
        <f t="shared" si="2"/>
        <v>43872</v>
      </c>
      <c r="F19" s="18" t="s">
        <v>28</v>
      </c>
      <c r="G19" s="18">
        <v>9001</v>
      </c>
      <c r="H19" s="66" t="s">
        <v>97</v>
      </c>
      <c r="I19" s="66"/>
      <c r="J19" s="17"/>
      <c r="K19" s="18" t="s">
        <v>72</v>
      </c>
      <c r="L19" s="18"/>
      <c r="M19" s="19">
        <v>8</v>
      </c>
    </row>
    <row r="20" spans="1:13" ht="29.1" customHeight="1" thickBot="1" x14ac:dyDescent="0.25">
      <c r="A20" s="1">
        <f t="shared" si="0"/>
        <v>1</v>
      </c>
      <c r="B20" s="8">
        <f t="shared" si="1"/>
        <v>3</v>
      </c>
      <c r="C20" s="15"/>
      <c r="D20" s="117" t="str">
        <f t="shared" si="3"/>
        <v>Wed</v>
      </c>
      <c r="E20" s="119">
        <f t="shared" si="2"/>
        <v>43873</v>
      </c>
      <c r="F20" s="18" t="s">
        <v>28</v>
      </c>
      <c r="G20" s="18">
        <v>9001</v>
      </c>
      <c r="H20" s="66" t="s">
        <v>97</v>
      </c>
      <c r="I20" s="66"/>
      <c r="J20" s="17"/>
      <c r="K20" s="18" t="s">
        <v>72</v>
      </c>
      <c r="L20" s="18"/>
      <c r="M20" s="19">
        <v>10</v>
      </c>
    </row>
    <row r="21" spans="1:13" ht="29.1" customHeight="1" thickBot="1" x14ac:dyDescent="0.25">
      <c r="A21" s="1">
        <f t="shared" si="0"/>
        <v>1</v>
      </c>
      <c r="B21" s="8">
        <f t="shared" si="1"/>
        <v>4</v>
      </c>
      <c r="C21" s="15"/>
      <c r="D21" s="117" t="str">
        <f t="shared" si="3"/>
        <v>Thu</v>
      </c>
      <c r="E21" s="119">
        <f t="shared" si="2"/>
        <v>43874</v>
      </c>
      <c r="F21" s="18" t="s">
        <v>28</v>
      </c>
      <c r="G21" s="18">
        <v>9001</v>
      </c>
      <c r="H21" s="66" t="s">
        <v>97</v>
      </c>
      <c r="I21" s="66"/>
      <c r="J21" s="17"/>
      <c r="K21" s="18" t="s">
        <v>72</v>
      </c>
      <c r="L21" s="18"/>
      <c r="M21" s="19">
        <v>8</v>
      </c>
    </row>
    <row r="22" spans="1:13" ht="29.1" customHeight="1" thickBot="1" x14ac:dyDescent="0.25">
      <c r="A22" s="1">
        <f t="shared" si="0"/>
        <v>1</v>
      </c>
      <c r="B22" s="8">
        <f t="shared" si="1"/>
        <v>5</v>
      </c>
      <c r="C22" s="15"/>
      <c r="D22" s="117" t="str">
        <f t="shared" si="3"/>
        <v>Fri</v>
      </c>
      <c r="E22" s="119">
        <f t="shared" si="2"/>
        <v>43875</v>
      </c>
      <c r="F22" s="18" t="s">
        <v>28</v>
      </c>
      <c r="G22" s="18">
        <v>9015</v>
      </c>
      <c r="H22" s="66" t="s">
        <v>93</v>
      </c>
      <c r="I22" s="66"/>
      <c r="J22" s="17"/>
      <c r="K22" s="18" t="s">
        <v>72</v>
      </c>
      <c r="L22" s="18"/>
      <c r="M22" s="19">
        <v>8</v>
      </c>
    </row>
    <row r="23" spans="1:13" ht="29.1" customHeight="1" thickBot="1" x14ac:dyDescent="0.25">
      <c r="A23" s="1" t="str">
        <f t="shared" si="0"/>
        <v/>
      </c>
      <c r="B23" s="8">
        <f t="shared" si="1"/>
        <v>6</v>
      </c>
      <c r="C23" s="15"/>
      <c r="D23" s="117" t="str">
        <f t="shared" si="3"/>
        <v>Sat</v>
      </c>
      <c r="E23" s="119">
        <f t="shared" si="2"/>
        <v>43876</v>
      </c>
      <c r="F23" s="18"/>
      <c r="G23" s="18"/>
      <c r="H23" s="66"/>
      <c r="I23" s="66"/>
      <c r="J23" s="17"/>
      <c r="K23" s="18"/>
      <c r="L23" s="18"/>
      <c r="M23" s="19"/>
    </row>
    <row r="24" spans="1:13" ht="29.1" customHeight="1" thickBot="1" x14ac:dyDescent="0.25">
      <c r="A24" s="1" t="str">
        <f t="shared" si="0"/>
        <v/>
      </c>
      <c r="B24" s="8">
        <f t="shared" si="1"/>
        <v>7</v>
      </c>
      <c r="C24" s="15"/>
      <c r="D24" s="117" t="str">
        <f t="shared" si="3"/>
        <v>Sun</v>
      </c>
      <c r="E24" s="119">
        <f t="shared" si="2"/>
        <v>43877</v>
      </c>
      <c r="F24" s="18"/>
      <c r="G24" s="18"/>
      <c r="H24" s="66"/>
      <c r="I24" s="66"/>
      <c r="J24" s="17"/>
      <c r="K24" s="18"/>
      <c r="L24" s="18"/>
      <c r="M24" s="19"/>
    </row>
    <row r="25" spans="1:13" ht="29.1" customHeight="1" thickBot="1" x14ac:dyDescent="0.25">
      <c r="A25" s="1">
        <f t="shared" si="0"/>
        <v>1</v>
      </c>
      <c r="B25" s="8">
        <f t="shared" si="1"/>
        <v>1</v>
      </c>
      <c r="C25" s="15"/>
      <c r="D25" s="117" t="str">
        <f t="shared" si="3"/>
        <v>Mo</v>
      </c>
      <c r="E25" s="119">
        <f t="shared" si="2"/>
        <v>43878</v>
      </c>
      <c r="F25" s="18" t="s">
        <v>28</v>
      </c>
      <c r="G25" s="18">
        <v>9015</v>
      </c>
      <c r="H25" s="66" t="s">
        <v>99</v>
      </c>
      <c r="I25" s="66"/>
      <c r="J25" s="17"/>
      <c r="K25" s="18" t="s">
        <v>72</v>
      </c>
      <c r="L25" s="18"/>
      <c r="M25" s="19">
        <v>8</v>
      </c>
    </row>
    <row r="26" spans="1:13" ht="29.1" customHeight="1" thickBot="1" x14ac:dyDescent="0.25">
      <c r="A26" s="1">
        <f t="shared" si="0"/>
        <v>1</v>
      </c>
      <c r="B26" s="8">
        <f t="shared" si="1"/>
        <v>2</v>
      </c>
      <c r="C26" s="15"/>
      <c r="D26" s="117" t="str">
        <f t="shared" si="3"/>
        <v>Tue</v>
      </c>
      <c r="E26" s="119">
        <f t="shared" si="2"/>
        <v>43879</v>
      </c>
      <c r="F26" s="18" t="s">
        <v>28</v>
      </c>
      <c r="G26" s="18">
        <v>9010</v>
      </c>
      <c r="H26" s="66" t="s">
        <v>96</v>
      </c>
      <c r="I26" s="66"/>
      <c r="J26" s="17"/>
      <c r="K26" s="18" t="s">
        <v>72</v>
      </c>
      <c r="L26" s="18"/>
      <c r="M26" s="19">
        <v>8</v>
      </c>
    </row>
    <row r="27" spans="1:13" ht="29.1" customHeight="1" thickBot="1" x14ac:dyDescent="0.25">
      <c r="A27" s="1">
        <f t="shared" si="0"/>
        <v>1</v>
      </c>
      <c r="B27" s="8">
        <f t="shared" si="1"/>
        <v>3</v>
      </c>
      <c r="C27" s="15"/>
      <c r="D27" s="117" t="str">
        <f t="shared" si="3"/>
        <v>Wed</v>
      </c>
      <c r="E27" s="119">
        <f t="shared" si="2"/>
        <v>43880</v>
      </c>
      <c r="F27" s="18" t="s">
        <v>28</v>
      </c>
      <c r="G27" s="18">
        <v>9010</v>
      </c>
      <c r="H27" s="66" t="s">
        <v>95</v>
      </c>
      <c r="I27" s="66"/>
      <c r="J27" s="17"/>
      <c r="K27" s="18" t="s">
        <v>72</v>
      </c>
      <c r="L27" s="18"/>
      <c r="M27" s="19">
        <v>8</v>
      </c>
    </row>
    <row r="28" spans="1:13" ht="29.1" customHeight="1" thickBot="1" x14ac:dyDescent="0.25">
      <c r="A28" s="1">
        <f t="shared" si="0"/>
        <v>1</v>
      </c>
      <c r="B28" s="8">
        <f t="shared" si="1"/>
        <v>4</v>
      </c>
      <c r="C28" s="15"/>
      <c r="D28" s="117" t="str">
        <f t="shared" si="3"/>
        <v>Thu</v>
      </c>
      <c r="E28" s="119">
        <f t="shared" si="2"/>
        <v>43881</v>
      </c>
      <c r="F28" s="18" t="s">
        <v>28</v>
      </c>
      <c r="G28" s="18">
        <v>9010</v>
      </c>
      <c r="H28" s="66" t="s">
        <v>95</v>
      </c>
      <c r="I28" s="66"/>
      <c r="J28" s="17"/>
      <c r="K28" s="18" t="s">
        <v>72</v>
      </c>
      <c r="L28" s="18"/>
      <c r="M28" s="19">
        <v>10</v>
      </c>
    </row>
    <row r="29" spans="1:13" ht="29.1" customHeight="1" thickBot="1" x14ac:dyDescent="0.25">
      <c r="A29" s="1">
        <f t="shared" si="0"/>
        <v>1</v>
      </c>
      <c r="B29" s="8">
        <f t="shared" si="1"/>
        <v>5</v>
      </c>
      <c r="C29" s="15"/>
      <c r="D29" s="117" t="str">
        <f t="shared" si="3"/>
        <v>Fri</v>
      </c>
      <c r="E29" s="119">
        <f t="shared" si="2"/>
        <v>43882</v>
      </c>
      <c r="F29" s="18" t="s">
        <v>28</v>
      </c>
      <c r="G29" s="18">
        <v>9010</v>
      </c>
      <c r="H29" s="66" t="s">
        <v>95</v>
      </c>
      <c r="I29" s="66"/>
      <c r="J29" s="17"/>
      <c r="K29" s="18" t="s">
        <v>72</v>
      </c>
      <c r="L29" s="18"/>
      <c r="M29" s="19">
        <v>10</v>
      </c>
    </row>
    <row r="30" spans="1:13" ht="29.1" customHeight="1" thickBot="1" x14ac:dyDescent="0.25">
      <c r="A30" s="1" t="str">
        <f t="shared" si="0"/>
        <v/>
      </c>
      <c r="B30" s="8">
        <f t="shared" si="1"/>
        <v>6</v>
      </c>
      <c r="C30" s="15"/>
      <c r="D30" s="117" t="str">
        <f t="shared" si="3"/>
        <v>Sat</v>
      </c>
      <c r="E30" s="119">
        <f t="shared" si="2"/>
        <v>43883</v>
      </c>
      <c r="F30" s="18"/>
      <c r="G30" s="18"/>
      <c r="H30" s="66"/>
      <c r="I30" s="66"/>
      <c r="J30" s="17"/>
      <c r="K30" s="18"/>
      <c r="L30" s="18"/>
      <c r="M30" s="19"/>
    </row>
    <row r="31" spans="1:13" ht="29.1" customHeight="1" thickBot="1" x14ac:dyDescent="0.25">
      <c r="A31" s="1" t="str">
        <f t="shared" si="0"/>
        <v/>
      </c>
      <c r="B31" s="8">
        <f t="shared" si="1"/>
        <v>7</v>
      </c>
      <c r="C31" s="15"/>
      <c r="D31" s="117" t="str">
        <f t="shared" si="3"/>
        <v>Sun</v>
      </c>
      <c r="E31" s="119">
        <f t="shared" si="2"/>
        <v>43884</v>
      </c>
      <c r="F31" s="18"/>
      <c r="G31" s="18"/>
      <c r="H31" s="66"/>
      <c r="I31" s="66"/>
      <c r="J31" s="17"/>
      <c r="K31" s="18"/>
      <c r="L31" s="18"/>
      <c r="M31" s="19"/>
    </row>
    <row r="32" spans="1:13" ht="29.1" customHeight="1" thickBot="1" x14ac:dyDescent="0.25">
      <c r="A32" s="1">
        <f t="shared" si="0"/>
        <v>1</v>
      </c>
      <c r="B32" s="8">
        <f t="shared" si="1"/>
        <v>1</v>
      </c>
      <c r="C32" s="15"/>
      <c r="D32" s="117" t="str">
        <f t="shared" si="3"/>
        <v>Mo</v>
      </c>
      <c r="E32" s="119">
        <f t="shared" si="2"/>
        <v>43885</v>
      </c>
      <c r="F32" s="18" t="s">
        <v>28</v>
      </c>
      <c r="G32" s="18">
        <v>9001</v>
      </c>
      <c r="H32" s="66" t="s">
        <v>91</v>
      </c>
      <c r="I32" s="66"/>
      <c r="J32" s="17"/>
      <c r="K32" s="18" t="s">
        <v>72</v>
      </c>
      <c r="L32" s="18"/>
      <c r="M32" s="19">
        <v>8</v>
      </c>
    </row>
    <row r="33" spans="1:13" ht="29.1" customHeight="1" thickBot="1" x14ac:dyDescent="0.25">
      <c r="A33" s="1">
        <f t="shared" si="0"/>
        <v>1</v>
      </c>
      <c r="B33" s="8">
        <f t="shared" si="1"/>
        <v>2</v>
      </c>
      <c r="C33" s="15"/>
      <c r="D33" s="117" t="str">
        <f t="shared" si="3"/>
        <v>Tue</v>
      </c>
      <c r="E33" s="119">
        <f t="shared" si="2"/>
        <v>43886</v>
      </c>
      <c r="F33" s="18" t="s">
        <v>28</v>
      </c>
      <c r="G33" s="18">
        <v>9001</v>
      </c>
      <c r="H33" s="66" t="s">
        <v>91</v>
      </c>
      <c r="I33" s="66"/>
      <c r="J33" s="17"/>
      <c r="K33" s="18" t="s">
        <v>72</v>
      </c>
      <c r="L33" s="18"/>
      <c r="M33" s="19">
        <v>8</v>
      </c>
    </row>
    <row r="34" spans="1:13" ht="29.1" customHeight="1" thickBot="1" x14ac:dyDescent="0.25">
      <c r="A34" s="1">
        <f t="shared" si="0"/>
        <v>1</v>
      </c>
      <c r="B34" s="8">
        <f t="shared" si="1"/>
        <v>3</v>
      </c>
      <c r="C34" s="15"/>
      <c r="D34" s="117" t="str">
        <f t="shared" si="3"/>
        <v>Wed</v>
      </c>
      <c r="E34" s="119">
        <f t="shared" si="2"/>
        <v>43887</v>
      </c>
      <c r="F34" s="18" t="s">
        <v>28</v>
      </c>
      <c r="G34" s="18">
        <v>9001</v>
      </c>
      <c r="H34" s="66" t="s">
        <v>91</v>
      </c>
      <c r="I34" s="66"/>
      <c r="J34" s="17"/>
      <c r="K34" s="18" t="s">
        <v>72</v>
      </c>
      <c r="L34" s="18"/>
      <c r="M34" s="19">
        <v>8</v>
      </c>
    </row>
    <row r="35" spans="1:13" ht="29.1" customHeight="1" thickBot="1" x14ac:dyDescent="0.25">
      <c r="A35" s="1">
        <f t="shared" si="0"/>
        <v>1</v>
      </c>
      <c r="B35" s="8">
        <f t="shared" si="1"/>
        <v>4</v>
      </c>
      <c r="C35" s="15"/>
      <c r="D35" s="117" t="str">
        <f t="shared" si="3"/>
        <v>Thu</v>
      </c>
      <c r="E35" s="119">
        <f t="shared" si="2"/>
        <v>43888</v>
      </c>
      <c r="F35" s="18" t="s">
        <v>28</v>
      </c>
      <c r="G35" s="18">
        <v>9001</v>
      </c>
      <c r="H35" s="66" t="s">
        <v>91</v>
      </c>
      <c r="I35" s="66"/>
      <c r="J35" s="17"/>
      <c r="K35" s="18" t="s">
        <v>72</v>
      </c>
      <c r="L35" s="18"/>
      <c r="M35" s="19">
        <v>10</v>
      </c>
    </row>
    <row r="36" spans="1:13" ht="29.1" customHeight="1" thickBot="1" x14ac:dyDescent="0.25">
      <c r="A36" s="1">
        <f t="shared" si="0"/>
        <v>1</v>
      </c>
      <c r="B36" s="8">
        <f t="shared" si="1"/>
        <v>5</v>
      </c>
      <c r="C36" s="15"/>
      <c r="D36" s="117" t="str">
        <f t="shared" si="3"/>
        <v>Fri</v>
      </c>
      <c r="E36" s="119">
        <f t="shared" si="2"/>
        <v>43889</v>
      </c>
      <c r="F36" s="18" t="s">
        <v>28</v>
      </c>
      <c r="G36" s="18">
        <v>9001</v>
      </c>
      <c r="H36" s="66" t="s">
        <v>91</v>
      </c>
      <c r="I36" s="66"/>
      <c r="J36" s="17"/>
      <c r="K36" s="18" t="s">
        <v>100</v>
      </c>
      <c r="L36" s="18"/>
      <c r="M36" s="19">
        <v>10</v>
      </c>
    </row>
    <row r="37" spans="1:13" ht="29.1" customHeight="1" thickBot="1" x14ac:dyDescent="0.25">
      <c r="A37" s="1" t="str">
        <f t="shared" si="0"/>
        <v/>
      </c>
      <c r="B37" s="8">
        <f>WEEKDAY(E36+1,2)</f>
        <v>6</v>
      </c>
      <c r="C37" s="15"/>
      <c r="D37" s="117" t="str">
        <f t="shared" si="3"/>
        <v>Sat</v>
      </c>
      <c r="E37" s="120">
        <f>IF(MONTH(E36+1)&gt;MONTH(E36),"",E36+1)</f>
        <v>43890</v>
      </c>
      <c r="F37" s="18"/>
      <c r="G37" s="18"/>
      <c r="H37" s="66"/>
      <c r="I37" s="66"/>
      <c r="J37" s="17"/>
      <c r="K37" s="18"/>
      <c r="L37" s="18"/>
      <c r="M37" s="19"/>
    </row>
    <row r="38" spans="1:13" ht="29.1" customHeight="1" thickBot="1" x14ac:dyDescent="0.25">
      <c r="A38" s="1" t="str">
        <f t="shared" si="0"/>
        <v/>
      </c>
      <c r="B38" s="8">
        <f>WEEKDAY(E36+2,2)</f>
        <v>7</v>
      </c>
      <c r="C38" s="15"/>
      <c r="D38" s="117" t="str">
        <f t="shared" si="3"/>
        <v>Sun</v>
      </c>
      <c r="E38" s="119" t="str">
        <f>IF(MONTH(E36+2)&gt;MONTH(E36),"",E36+2)</f>
        <v/>
      </c>
      <c r="F38" s="18"/>
      <c r="G38" s="18"/>
      <c r="H38" s="66"/>
      <c r="I38" s="66"/>
      <c r="J38" s="17"/>
      <c r="K38" s="18"/>
      <c r="L38" s="18"/>
      <c r="M38" s="19"/>
    </row>
    <row r="39" spans="1:13" ht="29.1" customHeight="1" thickBot="1" x14ac:dyDescent="0.25">
      <c r="A39" s="1">
        <f t="shared" si="0"/>
        <v>1</v>
      </c>
      <c r="B39" s="8">
        <f>WEEKDAY(E36+3,2)</f>
        <v>1</v>
      </c>
      <c r="C39" s="15"/>
      <c r="D39" s="117" t="str">
        <f t="shared" si="3"/>
        <v>Mo</v>
      </c>
      <c r="E39" s="121" t="str">
        <f>IF(MONTH(E36+3)&gt;MONTH(E36),"",E36+3)</f>
        <v/>
      </c>
      <c r="F39" s="18"/>
      <c r="G39" s="18"/>
      <c r="H39" s="66"/>
      <c r="I39" s="66"/>
      <c r="J39" s="17"/>
      <c r="K39" s="18"/>
      <c r="L39" s="18"/>
      <c r="M39" s="19"/>
    </row>
    <row r="40" spans="1:13" ht="30" customHeight="1" thickBot="1" x14ac:dyDescent="0.25">
      <c r="D40" s="122"/>
      <c r="E40" s="123"/>
      <c r="F40" s="124"/>
      <c r="G40" s="125"/>
      <c r="H40" s="124"/>
      <c r="I40" s="126" t="s">
        <v>1</v>
      </c>
      <c r="J40" s="127"/>
      <c r="K40" s="127"/>
      <c r="L40" s="123"/>
      <c r="M40" s="128">
        <f>SUM(M9:M39)</f>
        <v>178</v>
      </c>
    </row>
    <row r="41" spans="1:13" ht="30" customHeight="1" thickBot="1" x14ac:dyDescent="0.25">
      <c r="D41" s="122"/>
      <c r="E41" s="123"/>
      <c r="F41" s="124"/>
      <c r="G41" s="124"/>
      <c r="H41" s="124"/>
      <c r="I41" s="126" t="s">
        <v>2</v>
      </c>
      <c r="J41" s="127"/>
      <c r="K41" s="127"/>
      <c r="L41" s="123"/>
      <c r="M41" s="128">
        <f>SUM(M40/8)</f>
        <v>22.25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M7:M8"/>
    <mergeCell ref="H9:I9"/>
    <mergeCell ref="H10:I10"/>
    <mergeCell ref="H11:I11"/>
    <mergeCell ref="H12:I12"/>
    <mergeCell ref="H13:I13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147" priority="69" stopIfTrue="1">
      <formula>IF($A9=1,B9,)</formula>
    </cfRule>
    <cfRule type="expression" dxfId="146" priority="70" stopIfTrue="1">
      <formula>IF($A9="",B9,)</formula>
    </cfRule>
  </conditionalFormatting>
  <conditionalFormatting sqref="E9">
    <cfRule type="expression" dxfId="145" priority="71" stopIfTrue="1">
      <formula>IF($A9="",B9,"")</formula>
    </cfRule>
  </conditionalFormatting>
  <conditionalFormatting sqref="E10:E39">
    <cfRule type="expression" dxfId="144" priority="72" stopIfTrue="1">
      <formula>IF($A10&lt;&gt;1,B10,"")</formula>
    </cfRule>
  </conditionalFormatting>
  <conditionalFormatting sqref="D9:D39">
    <cfRule type="expression" dxfId="143" priority="73" stopIfTrue="1">
      <formula>IF($A9="",B9,)</formula>
    </cfRule>
  </conditionalFormatting>
  <conditionalFormatting sqref="G9:G10">
    <cfRule type="expression" dxfId="142" priority="74" stopIfTrue="1">
      <formula>#REF!="Freelancer"</formula>
    </cfRule>
    <cfRule type="expression" dxfId="141" priority="75" stopIfTrue="1">
      <formula>#REF!="DTC Int. Staff"</formula>
    </cfRule>
  </conditionalFormatting>
  <conditionalFormatting sqref="G10">
    <cfRule type="expression" dxfId="140" priority="67" stopIfTrue="1">
      <formula>$F$5="Freelancer"</formula>
    </cfRule>
    <cfRule type="expression" dxfId="139" priority="68" stopIfTrue="1">
      <formula>$F$5="DTC Int. Staff"</formula>
    </cfRule>
  </conditionalFormatting>
  <conditionalFormatting sqref="G16">
    <cfRule type="expression" dxfId="138" priority="65" stopIfTrue="1">
      <formula>#REF!="Freelancer"</formula>
    </cfRule>
    <cfRule type="expression" dxfId="137" priority="66" stopIfTrue="1">
      <formula>#REF!="DTC Int. Staff"</formula>
    </cfRule>
  </conditionalFormatting>
  <conditionalFormatting sqref="G17">
    <cfRule type="expression" dxfId="136" priority="63" stopIfTrue="1">
      <formula>#REF!="Freelancer"</formula>
    </cfRule>
    <cfRule type="expression" dxfId="135" priority="64" stopIfTrue="1">
      <formula>#REF!="DTC Int. Staff"</formula>
    </cfRule>
  </conditionalFormatting>
  <conditionalFormatting sqref="G22">
    <cfRule type="expression" dxfId="134" priority="61" stopIfTrue="1">
      <formula>#REF!="Freelancer"</formula>
    </cfRule>
    <cfRule type="expression" dxfId="133" priority="62" stopIfTrue="1">
      <formula>#REF!="DTC Int. Staff"</formula>
    </cfRule>
  </conditionalFormatting>
  <conditionalFormatting sqref="G23">
    <cfRule type="expression" dxfId="132" priority="59" stopIfTrue="1">
      <formula>#REF!="Freelancer"</formula>
    </cfRule>
    <cfRule type="expression" dxfId="131" priority="60" stopIfTrue="1">
      <formula>#REF!="DTC Int. Staff"</formula>
    </cfRule>
  </conditionalFormatting>
  <conditionalFormatting sqref="G24">
    <cfRule type="expression" dxfId="130" priority="57" stopIfTrue="1">
      <formula>#REF!="Freelancer"</formula>
    </cfRule>
    <cfRule type="expression" dxfId="129" priority="58" stopIfTrue="1">
      <formula>#REF!="DTC Int. Staff"</formula>
    </cfRule>
  </conditionalFormatting>
  <conditionalFormatting sqref="G25">
    <cfRule type="expression" dxfId="128" priority="55" stopIfTrue="1">
      <formula>#REF!="Freelancer"</formula>
    </cfRule>
    <cfRule type="expression" dxfId="127" priority="56" stopIfTrue="1">
      <formula>#REF!="DTC Int. Staff"</formula>
    </cfRule>
  </conditionalFormatting>
  <conditionalFormatting sqref="G30">
    <cfRule type="expression" dxfId="126" priority="53" stopIfTrue="1">
      <formula>#REF!="Freelancer"</formula>
    </cfRule>
    <cfRule type="expression" dxfId="125" priority="54" stopIfTrue="1">
      <formula>#REF!="DTC Int. Staff"</formula>
    </cfRule>
  </conditionalFormatting>
  <conditionalFormatting sqref="G31">
    <cfRule type="expression" dxfId="124" priority="51" stopIfTrue="1">
      <formula>#REF!="Freelancer"</formula>
    </cfRule>
    <cfRule type="expression" dxfId="123" priority="52" stopIfTrue="1">
      <formula>#REF!="DTC Int. Staff"</formula>
    </cfRule>
  </conditionalFormatting>
  <conditionalFormatting sqref="G37">
    <cfRule type="expression" dxfId="122" priority="49" stopIfTrue="1">
      <formula>#REF!="Freelancer"</formula>
    </cfRule>
    <cfRule type="expression" dxfId="121" priority="50" stopIfTrue="1">
      <formula>#REF!="DTC Int. Staff"</formula>
    </cfRule>
  </conditionalFormatting>
  <conditionalFormatting sqref="G38">
    <cfRule type="expression" dxfId="120" priority="47" stopIfTrue="1">
      <formula>#REF!="Freelancer"</formula>
    </cfRule>
    <cfRule type="expression" dxfId="119" priority="48" stopIfTrue="1">
      <formula>#REF!="DTC Int. Staff"</formula>
    </cfRule>
  </conditionalFormatting>
  <conditionalFormatting sqref="G39">
    <cfRule type="expression" dxfId="118" priority="45" stopIfTrue="1">
      <formula>#REF!="Freelancer"</formula>
    </cfRule>
    <cfRule type="expression" dxfId="117" priority="46" stopIfTrue="1">
      <formula>#REF!="DTC Int. Staff"</formula>
    </cfRule>
  </conditionalFormatting>
  <conditionalFormatting sqref="G11">
    <cfRule type="expression" dxfId="116" priority="43" stopIfTrue="1">
      <formula>#REF!="Freelancer"</formula>
    </cfRule>
    <cfRule type="expression" dxfId="115" priority="44" stopIfTrue="1">
      <formula>#REF!="DTC Int. Staff"</formula>
    </cfRule>
  </conditionalFormatting>
  <conditionalFormatting sqref="G12">
    <cfRule type="expression" dxfId="114" priority="41" stopIfTrue="1">
      <formula>#REF!="Freelancer"</formula>
    </cfRule>
    <cfRule type="expression" dxfId="113" priority="42" stopIfTrue="1">
      <formula>#REF!="DTC Int. Staff"</formula>
    </cfRule>
  </conditionalFormatting>
  <conditionalFormatting sqref="G13">
    <cfRule type="expression" dxfId="112" priority="39" stopIfTrue="1">
      <formula>#REF!="Freelancer"</formula>
    </cfRule>
    <cfRule type="expression" dxfId="111" priority="40" stopIfTrue="1">
      <formula>#REF!="DTC Int. Staff"</formula>
    </cfRule>
  </conditionalFormatting>
  <conditionalFormatting sqref="G14">
    <cfRule type="expression" dxfId="110" priority="37" stopIfTrue="1">
      <formula>#REF!="Freelancer"</formula>
    </cfRule>
    <cfRule type="expression" dxfId="109" priority="38" stopIfTrue="1">
      <formula>#REF!="DTC Int. Staff"</formula>
    </cfRule>
  </conditionalFormatting>
  <conditionalFormatting sqref="G15">
    <cfRule type="expression" dxfId="108" priority="35" stopIfTrue="1">
      <formula>#REF!="Freelancer"</formula>
    </cfRule>
    <cfRule type="expression" dxfId="107" priority="36" stopIfTrue="1">
      <formula>#REF!="DTC Int. Staff"</formula>
    </cfRule>
  </conditionalFormatting>
  <conditionalFormatting sqref="G18">
    <cfRule type="expression" dxfId="106" priority="33" stopIfTrue="1">
      <formula>#REF!="Freelancer"</formula>
    </cfRule>
    <cfRule type="expression" dxfId="105" priority="34" stopIfTrue="1">
      <formula>#REF!="DTC Int. Staff"</formula>
    </cfRule>
  </conditionalFormatting>
  <conditionalFormatting sqref="G19">
    <cfRule type="expression" dxfId="104" priority="31" stopIfTrue="1">
      <formula>#REF!="Freelancer"</formula>
    </cfRule>
    <cfRule type="expression" dxfId="103" priority="32" stopIfTrue="1">
      <formula>#REF!="DTC Int. Staff"</formula>
    </cfRule>
  </conditionalFormatting>
  <conditionalFormatting sqref="G20">
    <cfRule type="expression" dxfId="102" priority="29" stopIfTrue="1">
      <formula>#REF!="Freelancer"</formula>
    </cfRule>
    <cfRule type="expression" dxfId="101" priority="30" stopIfTrue="1">
      <formula>#REF!="DTC Int. Staff"</formula>
    </cfRule>
  </conditionalFormatting>
  <conditionalFormatting sqref="G21">
    <cfRule type="expression" dxfId="100" priority="27" stopIfTrue="1">
      <formula>#REF!="Freelancer"</formula>
    </cfRule>
    <cfRule type="expression" dxfId="99" priority="28" stopIfTrue="1">
      <formula>#REF!="DTC Int. Staff"</formula>
    </cfRule>
  </conditionalFormatting>
  <conditionalFormatting sqref="G26">
    <cfRule type="expression" dxfId="98" priority="25" stopIfTrue="1">
      <formula>#REF!="Freelancer"</formula>
    </cfRule>
    <cfRule type="expression" dxfId="97" priority="26" stopIfTrue="1">
      <formula>#REF!="DTC Int. Staff"</formula>
    </cfRule>
  </conditionalFormatting>
  <conditionalFormatting sqref="G26">
    <cfRule type="expression" dxfId="96" priority="23" stopIfTrue="1">
      <formula>$F$5="Freelancer"</formula>
    </cfRule>
    <cfRule type="expression" dxfId="95" priority="24" stopIfTrue="1">
      <formula>$F$5="DTC Int. Staff"</formula>
    </cfRule>
  </conditionalFormatting>
  <conditionalFormatting sqref="G27">
    <cfRule type="expression" dxfId="94" priority="21" stopIfTrue="1">
      <formula>#REF!="Freelancer"</formula>
    </cfRule>
    <cfRule type="expression" dxfId="93" priority="22" stopIfTrue="1">
      <formula>#REF!="DTC Int. Staff"</formula>
    </cfRule>
  </conditionalFormatting>
  <conditionalFormatting sqref="G27">
    <cfRule type="expression" dxfId="92" priority="19" stopIfTrue="1">
      <formula>$F$5="Freelancer"</formula>
    </cfRule>
    <cfRule type="expression" dxfId="91" priority="20" stopIfTrue="1">
      <formula>$F$5="DTC Int. Staff"</formula>
    </cfRule>
  </conditionalFormatting>
  <conditionalFormatting sqref="G28">
    <cfRule type="expression" dxfId="90" priority="17" stopIfTrue="1">
      <formula>#REF!="Freelancer"</formula>
    </cfRule>
    <cfRule type="expression" dxfId="89" priority="18" stopIfTrue="1">
      <formula>#REF!="DTC Int. Staff"</formula>
    </cfRule>
  </conditionalFormatting>
  <conditionalFormatting sqref="G28">
    <cfRule type="expression" dxfId="88" priority="15" stopIfTrue="1">
      <formula>$F$5="Freelancer"</formula>
    </cfRule>
    <cfRule type="expression" dxfId="87" priority="16" stopIfTrue="1">
      <formula>$F$5="DTC Int. Staff"</formula>
    </cfRule>
  </conditionalFormatting>
  <conditionalFormatting sqref="G29">
    <cfRule type="expression" dxfId="86" priority="13" stopIfTrue="1">
      <formula>#REF!="Freelancer"</formula>
    </cfRule>
    <cfRule type="expression" dxfId="85" priority="14" stopIfTrue="1">
      <formula>#REF!="DTC Int. Staff"</formula>
    </cfRule>
  </conditionalFormatting>
  <conditionalFormatting sqref="G29">
    <cfRule type="expression" dxfId="84" priority="11" stopIfTrue="1">
      <formula>$F$5="Freelancer"</formula>
    </cfRule>
    <cfRule type="expression" dxfId="83" priority="12" stopIfTrue="1">
      <formula>$F$5="DTC Int. Staff"</formula>
    </cfRule>
  </conditionalFormatting>
  <conditionalFormatting sqref="G32">
    <cfRule type="expression" dxfId="82" priority="9" stopIfTrue="1">
      <formula>#REF!="Freelancer"</formula>
    </cfRule>
    <cfRule type="expression" dxfId="81" priority="10" stopIfTrue="1">
      <formula>#REF!="DTC Int. Staff"</formula>
    </cfRule>
  </conditionalFormatting>
  <conditionalFormatting sqref="G33">
    <cfRule type="expression" dxfId="80" priority="7" stopIfTrue="1">
      <formula>#REF!="Freelancer"</formula>
    </cfRule>
    <cfRule type="expression" dxfId="79" priority="8" stopIfTrue="1">
      <formula>#REF!="DTC Int. Staff"</formula>
    </cfRule>
  </conditionalFormatting>
  <conditionalFormatting sqref="G34">
    <cfRule type="expression" dxfId="78" priority="5" stopIfTrue="1">
      <formula>#REF!="Freelancer"</formula>
    </cfRule>
    <cfRule type="expression" dxfId="77" priority="6" stopIfTrue="1">
      <formula>#REF!="DTC Int. Staff"</formula>
    </cfRule>
  </conditionalFormatting>
  <conditionalFormatting sqref="G35">
    <cfRule type="expression" dxfId="76" priority="3" stopIfTrue="1">
      <formula>#REF!="Freelancer"</formula>
    </cfRule>
    <cfRule type="expression" dxfId="75" priority="4" stopIfTrue="1">
      <formula>#REF!="DTC Int. Staff"</formula>
    </cfRule>
  </conditionalFormatting>
  <conditionalFormatting sqref="G36">
    <cfRule type="expression" dxfId="74" priority="1" stopIfTrue="1">
      <formula>#REF!="Freelancer"</formula>
    </cfRule>
    <cfRule type="expression" dxfId="73" priority="2" stopIfTrue="1">
      <formula>#REF!="DTC Int. Staff"</formula>
    </cfRule>
  </conditionalFormatting>
  <dataValidations count="2">
    <dataValidation type="list" allowBlank="1" showInputMessage="1" showErrorMessage="1" sqref="F9:F39" xr:uid="{ABE9EC35-6D10-41E3-8E18-8C6B8EF27B76}">
      <formula1>Project_Number</formula1>
    </dataValidation>
    <dataValidation type="list" allowBlank="1" showInputMessage="1" showErrorMessage="1" sqref="G9:G39" xr:uid="{0A086F5C-CFA7-4CC5-BD87-500AA33492BA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3053-EED2-4EDB-AB69-7868B974DD79}">
  <sheetPr>
    <pageSetUpPr fitToPage="1"/>
  </sheetPr>
  <dimension ref="A1:P41"/>
  <sheetViews>
    <sheetView showGridLines="0" topLeftCell="D11" zoomScale="70" zoomScaleNormal="70" workbookViewId="0">
      <selection activeCell="H21" sqref="H21:I2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89" t="s">
        <v>16</v>
      </c>
      <c r="E1" s="90"/>
      <c r="F1" s="90"/>
      <c r="G1" s="90"/>
      <c r="H1" s="90"/>
      <c r="I1" s="90"/>
      <c r="J1" s="90"/>
      <c r="K1" s="90"/>
      <c r="L1" s="90"/>
      <c r="M1" s="91"/>
    </row>
    <row r="2" spans="1:16" ht="13.5" customHeight="1" x14ac:dyDescent="0.2">
      <c r="D2" s="92"/>
      <c r="E2" s="92"/>
      <c r="F2" s="92"/>
      <c r="G2" s="92"/>
      <c r="H2" s="92"/>
      <c r="I2" s="92"/>
      <c r="J2" s="92"/>
      <c r="K2" s="92"/>
      <c r="L2" s="92"/>
      <c r="M2" s="93"/>
    </row>
    <row r="3" spans="1:16" ht="19.5" customHeight="1" x14ac:dyDescent="0.2">
      <c r="D3" s="94" t="s">
        <v>0</v>
      </c>
      <c r="E3" s="95"/>
      <c r="F3" s="96" t="str">
        <f>'[1]Information-General Settings'!D4</f>
        <v>Maythavee</v>
      </c>
      <c r="G3" s="97"/>
      <c r="I3" s="98"/>
      <c r="J3" s="98"/>
      <c r="K3" s="99"/>
      <c r="L3" s="99"/>
      <c r="M3" s="99"/>
    </row>
    <row r="4" spans="1:16" ht="19.5" customHeight="1" x14ac:dyDescent="0.2">
      <c r="D4" s="98" t="s">
        <v>71</v>
      </c>
      <c r="E4" s="100"/>
      <c r="F4" s="96" t="str">
        <f>'[1]Information-General Settings'!D5</f>
        <v>Apirugnunchai</v>
      </c>
      <c r="G4" s="97"/>
      <c r="I4" s="98"/>
      <c r="J4" s="98"/>
      <c r="K4" s="99"/>
      <c r="L4" s="99"/>
      <c r="M4" s="99"/>
    </row>
    <row r="5" spans="1:16" ht="19.5" customHeight="1" x14ac:dyDescent="0.2">
      <c r="D5" s="101" t="s">
        <v>70</v>
      </c>
      <c r="E5" s="102"/>
      <c r="F5" s="96" t="str">
        <f>'[1]Information-General Settings'!D6</f>
        <v>TIME064</v>
      </c>
      <c r="G5" s="97"/>
      <c r="I5" s="98"/>
      <c r="J5" s="98"/>
      <c r="K5" s="99"/>
      <c r="L5" s="99"/>
      <c r="M5" s="99"/>
    </row>
    <row r="6" spans="1:16" ht="19.5" customHeight="1" thickBot="1" x14ac:dyDescent="0.25">
      <c r="E6" s="98"/>
      <c r="F6" s="98"/>
      <c r="G6" s="98"/>
      <c r="H6" s="103"/>
      <c r="J6" s="98"/>
      <c r="K6" s="104"/>
      <c r="L6" s="104"/>
      <c r="M6" s="104"/>
    </row>
    <row r="7" spans="1:16" ht="12.75" customHeight="1" x14ac:dyDescent="0.2">
      <c r="B7" s="1">
        <f>MONTH(E9)</f>
        <v>3</v>
      </c>
      <c r="C7" s="105"/>
      <c r="D7" s="82">
        <v>43891</v>
      </c>
      <c r="E7" s="83"/>
      <c r="F7" s="86" t="s">
        <v>6</v>
      </c>
      <c r="G7" s="86" t="s">
        <v>17</v>
      </c>
      <c r="H7" s="106" t="s">
        <v>5</v>
      </c>
      <c r="I7" s="107"/>
      <c r="J7" s="108"/>
      <c r="K7" s="109" t="s">
        <v>3</v>
      </c>
      <c r="L7" s="110" t="s">
        <v>10</v>
      </c>
      <c r="M7" s="109" t="s">
        <v>4</v>
      </c>
    </row>
    <row r="8" spans="1:16" ht="23.25" customHeight="1" thickBot="1" x14ac:dyDescent="0.25">
      <c r="C8" s="111"/>
      <c r="D8" s="84"/>
      <c r="E8" s="85"/>
      <c r="F8" s="87"/>
      <c r="G8" s="88"/>
      <c r="H8" s="112"/>
      <c r="I8" s="113"/>
      <c r="J8" s="114"/>
      <c r="K8" s="115"/>
      <c r="L8" s="116"/>
      <c r="M8" s="115"/>
    </row>
    <row r="9" spans="1:16" ht="29.1" customHeight="1" thickBot="1" x14ac:dyDescent="0.25">
      <c r="A9" s="1" t="str">
        <f t="shared" ref="A9:A39" si="0">IF(OR(C9="f",C9="u",C9="F",C9="U"),"",IF(OR(B9=1,B9=2,B9=3,B9=4,B9=5),1,""))</f>
        <v/>
      </c>
      <c r="B9" s="8">
        <f t="shared" ref="B9:B36" si="1">WEEKDAY(E9,2)</f>
        <v>7</v>
      </c>
      <c r="C9" s="9"/>
      <c r="D9" s="117" t="str">
        <f>IF(B9=1,"Mo",IF(B9=2,"Tue",IF(B9=3,"Wed",IF(B9=4,"Thu",IF(B9=5,"Fri",IF(B9=6,"Sat",IF(B9=7,"Sun","")))))))</f>
        <v>Sun</v>
      </c>
      <c r="E9" s="118">
        <f>+D7</f>
        <v>43891</v>
      </c>
      <c r="F9" s="13"/>
      <c r="G9" s="18"/>
      <c r="H9" s="71"/>
      <c r="I9" s="71"/>
      <c r="J9" s="12"/>
      <c r="K9" s="13"/>
      <c r="L9" s="13"/>
      <c r="M9" s="14"/>
    </row>
    <row r="10" spans="1:16" ht="29.1" customHeight="1" thickBot="1" x14ac:dyDescent="0.25">
      <c r="A10" s="1">
        <f t="shared" si="0"/>
        <v>1</v>
      </c>
      <c r="B10" s="8">
        <f t="shared" si="1"/>
        <v>1</v>
      </c>
      <c r="C10" s="15"/>
      <c r="D10" s="117" t="str">
        <f>IF(B10=1,"Mo",IF(B10=2,"Tue",IF(B10=3,"Wed",IF(B10=4,"Thu",IF(B10=5,"Fri",IF(B10=6,"Sat",IF(B10=7,"Sun","")))))))</f>
        <v>Mo</v>
      </c>
      <c r="E10" s="119">
        <f>+E9+1</f>
        <v>43892</v>
      </c>
      <c r="F10" s="18" t="s">
        <v>28</v>
      </c>
      <c r="G10" s="18">
        <v>9001</v>
      </c>
      <c r="H10" s="66" t="s">
        <v>101</v>
      </c>
      <c r="I10" s="66"/>
      <c r="J10" s="17"/>
      <c r="K10" s="18" t="s">
        <v>92</v>
      </c>
      <c r="L10" s="18"/>
      <c r="M10" s="19">
        <v>10</v>
      </c>
      <c r="O10" s="8" t="s">
        <v>73</v>
      </c>
      <c r="P10" s="93">
        <f>COUNTIF($G$9:$G$39, 9001)</f>
        <v>13</v>
      </c>
    </row>
    <row r="11" spans="1:16" ht="29.1" customHeight="1" thickBot="1" x14ac:dyDescent="0.25">
      <c r="A11" s="1">
        <f t="shared" si="0"/>
        <v>1</v>
      </c>
      <c r="B11" s="8">
        <f t="shared" si="1"/>
        <v>2</v>
      </c>
      <c r="C11" s="15"/>
      <c r="D11" s="117" t="str">
        <f>IF(B11=1,"Mo",IF(B11=2,"Tue",IF(B11=3,"Wed",IF(B11=4,"Thu",IF(B11=5,"Fri",IF(B11=6,"Sat",IF(B11=7,"Sun","")))))))</f>
        <v>Tue</v>
      </c>
      <c r="E11" s="119">
        <f t="shared" ref="E11:E36" si="2">+E10+1</f>
        <v>43893</v>
      </c>
      <c r="F11" s="18" t="s">
        <v>28</v>
      </c>
      <c r="G11" s="18">
        <v>9001</v>
      </c>
      <c r="H11" s="66" t="s">
        <v>102</v>
      </c>
      <c r="I11" s="66"/>
      <c r="J11" s="17"/>
      <c r="K11" s="18" t="s">
        <v>92</v>
      </c>
      <c r="L11" s="18"/>
      <c r="M11" s="19">
        <v>8</v>
      </c>
      <c r="O11" s="8" t="s">
        <v>14</v>
      </c>
      <c r="P11" s="93">
        <f>COUNTIF($G$9:$G$39, 9003)</f>
        <v>0</v>
      </c>
    </row>
    <row r="12" spans="1:16" ht="29.1" customHeight="1" thickBot="1" x14ac:dyDescent="0.25">
      <c r="A12" s="1">
        <f t="shared" si="0"/>
        <v>1</v>
      </c>
      <c r="B12" s="8">
        <f t="shared" si="1"/>
        <v>3</v>
      </c>
      <c r="C12" s="15"/>
      <c r="D12" s="117" t="str">
        <f t="shared" ref="D12:D39" si="3">IF(B12=1,"Mo",IF(B12=2,"Tue",IF(B12=3,"Wed",IF(B12=4,"Thu",IF(B12=5,"Fri",IF(B12=6,"Sat",IF(B12=7,"Sun","")))))))</f>
        <v>Wed</v>
      </c>
      <c r="E12" s="119">
        <f t="shared" si="2"/>
        <v>43894</v>
      </c>
      <c r="F12" s="18" t="s">
        <v>28</v>
      </c>
      <c r="G12" s="18">
        <v>9001</v>
      </c>
      <c r="H12" s="66" t="s">
        <v>102</v>
      </c>
      <c r="I12" s="66"/>
      <c r="J12" s="17"/>
      <c r="K12" s="18" t="s">
        <v>92</v>
      </c>
      <c r="L12" s="18"/>
      <c r="M12" s="19">
        <v>8</v>
      </c>
      <c r="O12" s="1" t="s">
        <v>15</v>
      </c>
      <c r="P12" s="93">
        <f>COUNTIF($G$9:$G$39, 9005)</f>
        <v>0</v>
      </c>
    </row>
    <row r="13" spans="1:16" ht="29.1" customHeight="1" thickBot="1" x14ac:dyDescent="0.25">
      <c r="A13" s="1">
        <f t="shared" si="0"/>
        <v>1</v>
      </c>
      <c r="B13" s="8">
        <f t="shared" si="1"/>
        <v>4</v>
      </c>
      <c r="C13" s="15"/>
      <c r="D13" s="117" t="str">
        <f t="shared" si="3"/>
        <v>Thu</v>
      </c>
      <c r="E13" s="119">
        <f t="shared" si="2"/>
        <v>43895</v>
      </c>
      <c r="F13" s="18" t="s">
        <v>28</v>
      </c>
      <c r="G13" s="18">
        <v>9001</v>
      </c>
      <c r="H13" s="66" t="s">
        <v>102</v>
      </c>
      <c r="I13" s="66"/>
      <c r="J13" s="17"/>
      <c r="K13" s="18" t="s">
        <v>92</v>
      </c>
      <c r="L13" s="18"/>
      <c r="M13" s="19">
        <v>12</v>
      </c>
    </row>
    <row r="14" spans="1:16" ht="29.1" customHeight="1" thickBot="1" x14ac:dyDescent="0.25">
      <c r="A14" s="1">
        <f t="shared" si="0"/>
        <v>1</v>
      </c>
      <c r="B14" s="8">
        <f t="shared" si="1"/>
        <v>5</v>
      </c>
      <c r="C14" s="15"/>
      <c r="D14" s="117" t="str">
        <f t="shared" si="3"/>
        <v>Fri</v>
      </c>
      <c r="E14" s="119">
        <f t="shared" si="2"/>
        <v>43896</v>
      </c>
      <c r="F14" s="18" t="s">
        <v>28</v>
      </c>
      <c r="G14" s="18">
        <v>9001</v>
      </c>
      <c r="H14" s="66" t="s">
        <v>102</v>
      </c>
      <c r="I14" s="66"/>
      <c r="J14" s="17"/>
      <c r="K14" s="18" t="s">
        <v>92</v>
      </c>
      <c r="L14" s="18"/>
      <c r="M14" s="19">
        <v>12</v>
      </c>
    </row>
    <row r="15" spans="1:16" ht="29.1" customHeight="1" thickBot="1" x14ac:dyDescent="0.25">
      <c r="A15" s="1" t="str">
        <f t="shared" si="0"/>
        <v/>
      </c>
      <c r="B15" s="8">
        <f t="shared" si="1"/>
        <v>6</v>
      </c>
      <c r="C15" s="15"/>
      <c r="D15" s="117" t="str">
        <f t="shared" si="3"/>
        <v>Sat</v>
      </c>
      <c r="E15" s="119">
        <f t="shared" si="2"/>
        <v>43897</v>
      </c>
      <c r="F15" s="18"/>
      <c r="G15" s="18"/>
      <c r="H15" s="66"/>
      <c r="I15" s="66"/>
      <c r="J15" s="17"/>
      <c r="K15" s="18"/>
      <c r="L15" s="18"/>
      <c r="M15" s="19"/>
    </row>
    <row r="16" spans="1:16" ht="29.1" customHeight="1" thickBot="1" x14ac:dyDescent="0.25">
      <c r="A16" s="1" t="str">
        <f t="shared" si="0"/>
        <v/>
      </c>
      <c r="B16" s="8">
        <f t="shared" si="1"/>
        <v>7</v>
      </c>
      <c r="C16" s="15"/>
      <c r="D16" s="117" t="str">
        <f>IF(B16=1,"Mo",IF(B16=2,"Tue",IF(B16=3,"Wed",IF(B16=4,"Thu",IF(B16=5,"Fri",IF(B16=6,"Sat",IF(B16=7,"Sun","")))))))</f>
        <v>Sun</v>
      </c>
      <c r="E16" s="119">
        <f t="shared" si="2"/>
        <v>43898</v>
      </c>
      <c r="F16" s="18"/>
      <c r="G16" s="18"/>
      <c r="H16" s="66"/>
      <c r="I16" s="66"/>
      <c r="J16" s="17"/>
      <c r="K16" s="18"/>
      <c r="L16" s="18"/>
      <c r="M16" s="19"/>
    </row>
    <row r="17" spans="1:13" ht="29.1" customHeight="1" thickBot="1" x14ac:dyDescent="0.25">
      <c r="A17" s="1">
        <f t="shared" si="0"/>
        <v>1</v>
      </c>
      <c r="B17" s="8">
        <f t="shared" si="1"/>
        <v>1</v>
      </c>
      <c r="C17" s="15"/>
      <c r="D17" s="117" t="str">
        <f>IF(B17=1,"Mo",IF(B17=2,"Tue",IF(B17=3,"Wed",IF(B17=4,"Thu",IF(B17=5,"Fri",IF(B17=6,"Sat",IF(B17=7,"Sun","")))))))</f>
        <v>Mo</v>
      </c>
      <c r="E17" s="119">
        <f t="shared" si="2"/>
        <v>43899</v>
      </c>
      <c r="F17" s="18" t="s">
        <v>28</v>
      </c>
      <c r="G17" s="18">
        <v>9001</v>
      </c>
      <c r="H17" s="66" t="s">
        <v>102</v>
      </c>
      <c r="I17" s="66"/>
      <c r="J17" s="17"/>
      <c r="K17" s="18" t="s">
        <v>72</v>
      </c>
      <c r="L17" s="18"/>
      <c r="M17" s="19">
        <v>8</v>
      </c>
    </row>
    <row r="18" spans="1:13" ht="29.1" customHeight="1" thickBot="1" x14ac:dyDescent="0.25">
      <c r="A18" s="1">
        <f t="shared" si="0"/>
        <v>1</v>
      </c>
      <c r="B18" s="8">
        <f t="shared" si="1"/>
        <v>2</v>
      </c>
      <c r="C18" s="15"/>
      <c r="D18" s="117" t="str">
        <f>IF(B18=1,"Mo",IF(B18=2,"Tue",IF(B18=3,"Wed",IF(B18=4,"Thu",IF(B18=5,"Fri",IF(B18=6,"Sat",IF(B18=7,"Sun","")))))))</f>
        <v>Tue</v>
      </c>
      <c r="E18" s="119">
        <f t="shared" si="2"/>
        <v>43900</v>
      </c>
      <c r="F18" s="18" t="s">
        <v>28</v>
      </c>
      <c r="G18" s="18">
        <v>9001</v>
      </c>
      <c r="H18" s="66" t="s">
        <v>102</v>
      </c>
      <c r="I18" s="66"/>
      <c r="J18" s="17"/>
      <c r="K18" s="18" t="s">
        <v>72</v>
      </c>
      <c r="L18" s="18"/>
      <c r="M18" s="19">
        <v>12</v>
      </c>
    </row>
    <row r="19" spans="1:13" ht="29.1" customHeight="1" thickBot="1" x14ac:dyDescent="0.25">
      <c r="A19" s="1">
        <f t="shared" si="0"/>
        <v>1</v>
      </c>
      <c r="B19" s="8">
        <f t="shared" si="1"/>
        <v>3</v>
      </c>
      <c r="C19" s="15"/>
      <c r="D19" s="117" t="str">
        <f t="shared" si="3"/>
        <v>Wed</v>
      </c>
      <c r="E19" s="119">
        <f t="shared" si="2"/>
        <v>43901</v>
      </c>
      <c r="F19" s="18" t="s">
        <v>28</v>
      </c>
      <c r="G19" s="18">
        <v>9001</v>
      </c>
      <c r="H19" s="66" t="s">
        <v>102</v>
      </c>
      <c r="I19" s="66"/>
      <c r="J19" s="17"/>
      <c r="K19" s="18" t="s">
        <v>72</v>
      </c>
      <c r="L19" s="18"/>
      <c r="M19" s="19">
        <v>14</v>
      </c>
    </row>
    <row r="20" spans="1:13" ht="29.1" customHeight="1" thickBot="1" x14ac:dyDescent="0.25">
      <c r="A20" s="1">
        <f t="shared" si="0"/>
        <v>1</v>
      </c>
      <c r="B20" s="8">
        <f t="shared" si="1"/>
        <v>4</v>
      </c>
      <c r="C20" s="15"/>
      <c r="D20" s="117" t="str">
        <f t="shared" si="3"/>
        <v>Thu</v>
      </c>
      <c r="E20" s="119">
        <f t="shared" si="2"/>
        <v>43902</v>
      </c>
      <c r="F20" s="18" t="s">
        <v>28</v>
      </c>
      <c r="G20" s="18">
        <v>9001</v>
      </c>
      <c r="H20" s="66" t="s">
        <v>102</v>
      </c>
      <c r="I20" s="66"/>
      <c r="J20" s="17"/>
      <c r="K20" s="18" t="s">
        <v>72</v>
      </c>
      <c r="L20" s="18"/>
      <c r="M20" s="19">
        <v>10</v>
      </c>
    </row>
    <row r="21" spans="1:13" ht="29.1" customHeight="1" thickBot="1" x14ac:dyDescent="0.25">
      <c r="A21" s="1">
        <f t="shared" si="0"/>
        <v>1</v>
      </c>
      <c r="B21" s="8">
        <f t="shared" si="1"/>
        <v>5</v>
      </c>
      <c r="C21" s="15"/>
      <c r="D21" s="117" t="str">
        <f t="shared" si="3"/>
        <v>Fri</v>
      </c>
      <c r="E21" s="119">
        <f t="shared" si="2"/>
        <v>43903</v>
      </c>
      <c r="F21" s="18" t="s">
        <v>28</v>
      </c>
      <c r="G21" s="18">
        <v>9001</v>
      </c>
      <c r="H21" s="66"/>
      <c r="I21" s="66"/>
      <c r="J21" s="17"/>
      <c r="K21" s="18" t="s">
        <v>72</v>
      </c>
      <c r="L21" s="18"/>
      <c r="M21" s="19"/>
    </row>
    <row r="22" spans="1:13" ht="29.1" customHeight="1" thickBot="1" x14ac:dyDescent="0.25">
      <c r="A22" s="1" t="str">
        <f t="shared" si="0"/>
        <v/>
      </c>
      <c r="B22" s="8">
        <f t="shared" si="1"/>
        <v>6</v>
      </c>
      <c r="C22" s="15"/>
      <c r="D22" s="117" t="str">
        <f t="shared" si="3"/>
        <v>Sat</v>
      </c>
      <c r="E22" s="119">
        <f t="shared" si="2"/>
        <v>43904</v>
      </c>
      <c r="F22" s="18"/>
      <c r="G22" s="18"/>
      <c r="H22" s="66"/>
      <c r="I22" s="66"/>
      <c r="J22" s="17"/>
      <c r="K22" s="18"/>
      <c r="L22" s="18"/>
      <c r="M22" s="19"/>
    </row>
    <row r="23" spans="1:13" ht="29.1" customHeight="1" thickBot="1" x14ac:dyDescent="0.25">
      <c r="A23" s="1" t="str">
        <f t="shared" si="0"/>
        <v/>
      </c>
      <c r="B23" s="8">
        <f t="shared" si="1"/>
        <v>7</v>
      </c>
      <c r="C23" s="15"/>
      <c r="D23" s="117" t="str">
        <f t="shared" si="3"/>
        <v>Sun</v>
      </c>
      <c r="E23" s="119">
        <f t="shared" si="2"/>
        <v>43905</v>
      </c>
      <c r="F23" s="18"/>
      <c r="G23" s="18"/>
      <c r="H23" s="66"/>
      <c r="I23" s="66"/>
      <c r="J23" s="17"/>
      <c r="K23" s="18"/>
      <c r="L23" s="18"/>
      <c r="M23" s="19"/>
    </row>
    <row r="24" spans="1:13" ht="29.1" customHeight="1" thickBot="1" x14ac:dyDescent="0.25">
      <c r="A24" s="1">
        <f t="shared" si="0"/>
        <v>1</v>
      </c>
      <c r="B24" s="8">
        <f t="shared" si="1"/>
        <v>1</v>
      </c>
      <c r="C24" s="15"/>
      <c r="D24" s="117" t="str">
        <f t="shared" si="3"/>
        <v>Mo</v>
      </c>
      <c r="E24" s="119">
        <f t="shared" si="2"/>
        <v>43906</v>
      </c>
      <c r="F24" s="18"/>
      <c r="G24" s="18"/>
      <c r="H24" s="66"/>
      <c r="I24" s="66"/>
      <c r="J24" s="17"/>
      <c r="K24" s="18"/>
      <c r="L24" s="18"/>
      <c r="M24" s="19"/>
    </row>
    <row r="25" spans="1:13" ht="29.1" customHeight="1" thickBot="1" x14ac:dyDescent="0.25">
      <c r="A25" s="1">
        <f t="shared" si="0"/>
        <v>1</v>
      </c>
      <c r="B25" s="8">
        <f t="shared" si="1"/>
        <v>2</v>
      </c>
      <c r="C25" s="15"/>
      <c r="D25" s="117" t="str">
        <f t="shared" si="3"/>
        <v>Tue</v>
      </c>
      <c r="E25" s="119">
        <f t="shared" si="2"/>
        <v>43907</v>
      </c>
      <c r="F25" s="18"/>
      <c r="G25" s="18"/>
      <c r="H25" s="66"/>
      <c r="I25" s="66"/>
      <c r="J25" s="17"/>
      <c r="K25" s="18"/>
      <c r="L25" s="18"/>
      <c r="M25" s="19"/>
    </row>
    <row r="26" spans="1:13" ht="29.1" customHeight="1" thickBot="1" x14ac:dyDescent="0.25">
      <c r="A26" s="1">
        <f t="shared" si="0"/>
        <v>1</v>
      </c>
      <c r="B26" s="8">
        <f t="shared" si="1"/>
        <v>3</v>
      </c>
      <c r="C26" s="15"/>
      <c r="D26" s="117" t="str">
        <f t="shared" si="3"/>
        <v>Wed</v>
      </c>
      <c r="E26" s="119">
        <f t="shared" si="2"/>
        <v>43908</v>
      </c>
      <c r="F26" s="18"/>
      <c r="G26" s="18"/>
      <c r="H26" s="66"/>
      <c r="I26" s="66"/>
      <c r="J26" s="17"/>
      <c r="K26" s="18"/>
      <c r="L26" s="18"/>
      <c r="M26" s="19"/>
    </row>
    <row r="27" spans="1:13" ht="29.1" customHeight="1" thickBot="1" x14ac:dyDescent="0.25">
      <c r="A27" s="1">
        <f t="shared" si="0"/>
        <v>1</v>
      </c>
      <c r="B27" s="8">
        <f t="shared" si="1"/>
        <v>4</v>
      </c>
      <c r="C27" s="15"/>
      <c r="D27" s="117" t="str">
        <f t="shared" si="3"/>
        <v>Thu</v>
      </c>
      <c r="E27" s="119">
        <f t="shared" si="2"/>
        <v>43909</v>
      </c>
      <c r="F27" s="18"/>
      <c r="G27" s="18"/>
      <c r="H27" s="66"/>
      <c r="I27" s="66"/>
      <c r="J27" s="17"/>
      <c r="K27" s="18"/>
      <c r="L27" s="18"/>
      <c r="M27" s="19"/>
    </row>
    <row r="28" spans="1:13" ht="29.1" customHeight="1" thickBot="1" x14ac:dyDescent="0.25">
      <c r="A28" s="1">
        <f t="shared" si="0"/>
        <v>1</v>
      </c>
      <c r="B28" s="8">
        <f t="shared" si="1"/>
        <v>5</v>
      </c>
      <c r="C28" s="15"/>
      <c r="D28" s="117" t="str">
        <f t="shared" si="3"/>
        <v>Fri</v>
      </c>
      <c r="E28" s="119">
        <f t="shared" si="2"/>
        <v>43910</v>
      </c>
      <c r="F28" s="18" t="s">
        <v>28</v>
      </c>
      <c r="G28" s="18">
        <v>9001</v>
      </c>
      <c r="H28" s="66" t="s">
        <v>103</v>
      </c>
      <c r="I28" s="66"/>
      <c r="J28" s="17"/>
      <c r="K28" s="18" t="s">
        <v>75</v>
      </c>
      <c r="L28" s="18"/>
      <c r="M28" s="19">
        <v>8</v>
      </c>
    </row>
    <row r="29" spans="1:13" ht="29.1" customHeight="1" thickBot="1" x14ac:dyDescent="0.25">
      <c r="A29" s="1" t="str">
        <f t="shared" si="0"/>
        <v/>
      </c>
      <c r="B29" s="8">
        <f t="shared" si="1"/>
        <v>6</v>
      </c>
      <c r="C29" s="15"/>
      <c r="D29" s="117" t="str">
        <f t="shared" si="3"/>
        <v>Sat</v>
      </c>
      <c r="E29" s="119">
        <f t="shared" si="2"/>
        <v>43911</v>
      </c>
      <c r="F29" s="18"/>
      <c r="G29" s="18"/>
      <c r="H29" s="66"/>
      <c r="I29" s="66"/>
      <c r="J29" s="17"/>
      <c r="K29" s="18"/>
      <c r="L29" s="18"/>
      <c r="M29" s="19"/>
    </row>
    <row r="30" spans="1:13" ht="29.1" customHeight="1" thickBot="1" x14ac:dyDescent="0.25">
      <c r="A30" s="1" t="str">
        <f t="shared" si="0"/>
        <v/>
      </c>
      <c r="B30" s="8">
        <f t="shared" si="1"/>
        <v>7</v>
      </c>
      <c r="C30" s="15"/>
      <c r="D30" s="117" t="str">
        <f t="shared" si="3"/>
        <v>Sun</v>
      </c>
      <c r="E30" s="119">
        <f t="shared" si="2"/>
        <v>43912</v>
      </c>
      <c r="F30" s="18"/>
      <c r="G30" s="18"/>
      <c r="H30" s="66"/>
      <c r="I30" s="66"/>
      <c r="J30" s="17"/>
      <c r="K30" s="18"/>
      <c r="L30" s="18"/>
      <c r="M30" s="19"/>
    </row>
    <row r="31" spans="1:13" ht="29.1" customHeight="1" thickBot="1" x14ac:dyDescent="0.25">
      <c r="A31" s="1">
        <f t="shared" si="0"/>
        <v>1</v>
      </c>
      <c r="B31" s="8">
        <f t="shared" si="1"/>
        <v>1</v>
      </c>
      <c r="C31" s="15"/>
      <c r="D31" s="117" t="str">
        <f t="shared" si="3"/>
        <v>Mo</v>
      </c>
      <c r="E31" s="119">
        <f t="shared" si="2"/>
        <v>43913</v>
      </c>
      <c r="F31" s="18"/>
      <c r="G31" s="18"/>
      <c r="H31" s="66"/>
      <c r="I31" s="66"/>
      <c r="J31" s="17"/>
      <c r="K31" s="18"/>
      <c r="L31" s="18"/>
      <c r="M31" s="19"/>
    </row>
    <row r="32" spans="1:13" ht="29.1" customHeight="1" thickBot="1" x14ac:dyDescent="0.25">
      <c r="A32" s="1">
        <f t="shared" si="0"/>
        <v>1</v>
      </c>
      <c r="B32" s="8">
        <f t="shared" si="1"/>
        <v>2</v>
      </c>
      <c r="C32" s="15"/>
      <c r="D32" s="117" t="str">
        <f t="shared" si="3"/>
        <v>Tue</v>
      </c>
      <c r="E32" s="119">
        <f t="shared" si="2"/>
        <v>43914</v>
      </c>
      <c r="F32" s="18" t="s">
        <v>28</v>
      </c>
      <c r="G32" s="18">
        <v>9001</v>
      </c>
      <c r="H32" s="66" t="s">
        <v>103</v>
      </c>
      <c r="I32" s="66"/>
      <c r="J32" s="17"/>
      <c r="K32" s="18" t="s">
        <v>75</v>
      </c>
      <c r="L32" s="18"/>
      <c r="M32" s="19">
        <v>8</v>
      </c>
    </row>
    <row r="33" spans="1:13" ht="29.1" customHeight="1" thickBot="1" x14ac:dyDescent="0.25">
      <c r="A33" s="1">
        <f t="shared" si="0"/>
        <v>1</v>
      </c>
      <c r="B33" s="8">
        <f t="shared" si="1"/>
        <v>3</v>
      </c>
      <c r="C33" s="15"/>
      <c r="D33" s="117" t="str">
        <f t="shared" si="3"/>
        <v>Wed</v>
      </c>
      <c r="E33" s="119">
        <f t="shared" si="2"/>
        <v>43915</v>
      </c>
      <c r="F33" s="18" t="s">
        <v>28</v>
      </c>
      <c r="G33" s="18">
        <v>9001</v>
      </c>
      <c r="H33" s="66" t="s">
        <v>103</v>
      </c>
      <c r="I33" s="66"/>
      <c r="J33" s="17"/>
      <c r="K33" s="18" t="s">
        <v>75</v>
      </c>
      <c r="L33" s="18"/>
      <c r="M33" s="19">
        <v>8</v>
      </c>
    </row>
    <row r="34" spans="1:13" ht="29.1" customHeight="1" thickBot="1" x14ac:dyDescent="0.25">
      <c r="A34" s="1">
        <f t="shared" si="0"/>
        <v>1</v>
      </c>
      <c r="B34" s="8">
        <f t="shared" si="1"/>
        <v>4</v>
      </c>
      <c r="C34" s="15"/>
      <c r="D34" s="117" t="str">
        <f t="shared" si="3"/>
        <v>Thu</v>
      </c>
      <c r="E34" s="119">
        <f t="shared" si="2"/>
        <v>43916</v>
      </c>
      <c r="F34" s="18"/>
      <c r="G34" s="18"/>
      <c r="H34" s="66"/>
      <c r="I34" s="66"/>
      <c r="J34" s="17"/>
      <c r="K34" s="18"/>
      <c r="L34" s="18"/>
      <c r="M34" s="19"/>
    </row>
    <row r="35" spans="1:13" ht="29.1" customHeight="1" thickBot="1" x14ac:dyDescent="0.25">
      <c r="A35" s="1">
        <f t="shared" si="0"/>
        <v>1</v>
      </c>
      <c r="B35" s="8">
        <f t="shared" si="1"/>
        <v>5</v>
      </c>
      <c r="C35" s="15"/>
      <c r="D35" s="117" t="str">
        <f t="shared" si="3"/>
        <v>Fri</v>
      </c>
      <c r="E35" s="119">
        <f t="shared" si="2"/>
        <v>43917</v>
      </c>
      <c r="F35" s="18"/>
      <c r="G35" s="18"/>
      <c r="H35" s="66"/>
      <c r="I35" s="66"/>
      <c r="J35" s="17"/>
      <c r="K35" s="18"/>
      <c r="L35" s="18"/>
      <c r="M35" s="19"/>
    </row>
    <row r="36" spans="1:13" ht="29.1" customHeight="1" thickBot="1" x14ac:dyDescent="0.25">
      <c r="A36" s="1" t="str">
        <f t="shared" si="0"/>
        <v/>
      </c>
      <c r="B36" s="8">
        <f t="shared" si="1"/>
        <v>6</v>
      </c>
      <c r="C36" s="15"/>
      <c r="D36" s="117" t="str">
        <f t="shared" si="3"/>
        <v>Sat</v>
      </c>
      <c r="E36" s="119">
        <f t="shared" si="2"/>
        <v>43918</v>
      </c>
      <c r="F36" s="18"/>
      <c r="G36" s="18"/>
      <c r="H36" s="66"/>
      <c r="I36" s="66"/>
      <c r="J36" s="17"/>
      <c r="K36" s="18"/>
      <c r="L36" s="18"/>
      <c r="M36" s="19"/>
    </row>
    <row r="37" spans="1:13" ht="29.1" customHeight="1" thickBot="1" x14ac:dyDescent="0.25">
      <c r="A37" s="1" t="str">
        <f t="shared" si="0"/>
        <v/>
      </c>
      <c r="B37" s="8">
        <f>WEEKDAY(E36+1,2)</f>
        <v>7</v>
      </c>
      <c r="C37" s="15"/>
      <c r="D37" s="117" t="str">
        <f t="shared" si="3"/>
        <v>Sun</v>
      </c>
      <c r="E37" s="120">
        <f>IF(MONTH(E36+1)&gt;MONTH(E36),"",E36+1)</f>
        <v>43919</v>
      </c>
      <c r="F37" s="18"/>
      <c r="G37" s="18"/>
      <c r="H37" s="66"/>
      <c r="I37" s="66"/>
      <c r="J37" s="17"/>
      <c r="K37" s="18"/>
      <c r="L37" s="18"/>
      <c r="M37" s="19"/>
    </row>
    <row r="38" spans="1:13" ht="29.1" customHeight="1" thickBot="1" x14ac:dyDescent="0.25">
      <c r="A38" s="1">
        <f t="shared" si="0"/>
        <v>1</v>
      </c>
      <c r="B38" s="8">
        <f>WEEKDAY(E36+2,2)</f>
        <v>1</v>
      </c>
      <c r="C38" s="15"/>
      <c r="D38" s="117" t="str">
        <f t="shared" si="3"/>
        <v>Mo</v>
      </c>
      <c r="E38" s="119">
        <f>IF(MONTH(E36+2)&gt;MONTH(E36),"",E36+2)</f>
        <v>43920</v>
      </c>
      <c r="F38" s="18"/>
      <c r="G38" s="18"/>
      <c r="H38" s="66"/>
      <c r="I38" s="66"/>
      <c r="J38" s="17"/>
      <c r="K38" s="18"/>
      <c r="L38" s="18"/>
      <c r="M38" s="19"/>
    </row>
    <row r="39" spans="1:13" ht="29.1" customHeight="1" thickBot="1" x14ac:dyDescent="0.25">
      <c r="A39" s="1">
        <f t="shared" si="0"/>
        <v>1</v>
      </c>
      <c r="B39" s="8">
        <f>WEEKDAY(E36+3,2)</f>
        <v>2</v>
      </c>
      <c r="C39" s="15"/>
      <c r="D39" s="117" t="str">
        <f t="shared" si="3"/>
        <v>Tue</v>
      </c>
      <c r="E39" s="121">
        <f>IF(MONTH(E36+3)&gt;MONTH(E36),"",E36+3)</f>
        <v>43921</v>
      </c>
      <c r="F39" s="18"/>
      <c r="G39" s="18"/>
      <c r="H39" s="66"/>
      <c r="I39" s="66"/>
      <c r="J39" s="17"/>
      <c r="K39" s="18"/>
      <c r="L39" s="18"/>
      <c r="M39" s="19"/>
    </row>
    <row r="40" spans="1:13" ht="30" customHeight="1" thickBot="1" x14ac:dyDescent="0.25">
      <c r="D40" s="122"/>
      <c r="E40" s="123"/>
      <c r="F40" s="124"/>
      <c r="G40" s="125"/>
      <c r="H40" s="124"/>
      <c r="I40" s="126" t="s">
        <v>1</v>
      </c>
      <c r="J40" s="127"/>
      <c r="K40" s="127"/>
      <c r="L40" s="123"/>
      <c r="M40" s="128">
        <f>SUM(M9:M39)</f>
        <v>118</v>
      </c>
    </row>
    <row r="41" spans="1:13" ht="30" customHeight="1" thickBot="1" x14ac:dyDescent="0.25">
      <c r="D41" s="122"/>
      <c r="E41" s="123"/>
      <c r="F41" s="124"/>
      <c r="G41" s="124"/>
      <c r="H41" s="124"/>
      <c r="I41" s="126" t="s">
        <v>2</v>
      </c>
      <c r="J41" s="127"/>
      <c r="K41" s="127"/>
      <c r="L41" s="123"/>
      <c r="M41" s="128">
        <f>SUM(M40/8)</f>
        <v>14.75</v>
      </c>
    </row>
  </sheetData>
  <mergeCells count="42">
    <mergeCell ref="H38:I38"/>
    <mergeCell ref="H39:I39"/>
    <mergeCell ref="H32:I32"/>
    <mergeCell ref="H33:I33"/>
    <mergeCell ref="H34:I34"/>
    <mergeCell ref="H35:I35"/>
    <mergeCell ref="H36:I36"/>
    <mergeCell ref="H37:I37"/>
    <mergeCell ref="H26:I26"/>
    <mergeCell ref="H27:I27"/>
    <mergeCell ref="H28:I28"/>
    <mergeCell ref="H29:I29"/>
    <mergeCell ref="H30:I30"/>
    <mergeCell ref="H31:I31"/>
    <mergeCell ref="H20:I20"/>
    <mergeCell ref="H21:I21"/>
    <mergeCell ref="H22:I22"/>
    <mergeCell ref="H23:I23"/>
    <mergeCell ref="H24:I24"/>
    <mergeCell ref="H25:I25"/>
    <mergeCell ref="H14:I14"/>
    <mergeCell ref="H15:I15"/>
    <mergeCell ref="H16:I16"/>
    <mergeCell ref="H17:I17"/>
    <mergeCell ref="H18:I18"/>
    <mergeCell ref="H19:I19"/>
    <mergeCell ref="M7:M8"/>
    <mergeCell ref="H9:I9"/>
    <mergeCell ref="H10:I10"/>
    <mergeCell ref="H11:I11"/>
    <mergeCell ref="H12:I12"/>
    <mergeCell ref="H13:I13"/>
    <mergeCell ref="D1:M1"/>
    <mergeCell ref="D5:E5"/>
    <mergeCell ref="K6:M6"/>
    <mergeCell ref="C7:C8"/>
    <mergeCell ref="D7:E8"/>
    <mergeCell ref="F7:F8"/>
    <mergeCell ref="G7:G8"/>
    <mergeCell ref="H7:I8"/>
    <mergeCell ref="K7:K8"/>
    <mergeCell ref="L7:L8"/>
  </mergeCells>
  <conditionalFormatting sqref="C9:C39">
    <cfRule type="expression" dxfId="72" priority="67" stopIfTrue="1">
      <formula>IF($A9=1,B9,)</formula>
    </cfRule>
    <cfRule type="expression" dxfId="71" priority="68" stopIfTrue="1">
      <formula>IF($A9="",B9,)</formula>
    </cfRule>
  </conditionalFormatting>
  <conditionalFormatting sqref="E9">
    <cfRule type="expression" dxfId="70" priority="69" stopIfTrue="1">
      <formula>IF($A9="",B9,"")</formula>
    </cfRule>
  </conditionalFormatting>
  <conditionalFormatting sqref="E10:E39">
    <cfRule type="expression" dxfId="69" priority="70" stopIfTrue="1">
      <formula>IF($A10&lt;&gt;1,B10,"")</formula>
    </cfRule>
  </conditionalFormatting>
  <conditionalFormatting sqref="D9:D39">
    <cfRule type="expression" dxfId="68" priority="71" stopIfTrue="1">
      <formula>IF($A9="",B9,)</formula>
    </cfRule>
  </conditionalFormatting>
  <conditionalFormatting sqref="G9">
    <cfRule type="expression" dxfId="67" priority="72" stopIfTrue="1">
      <formula>#REF!="Freelancer"</formula>
    </cfRule>
    <cfRule type="expression" dxfId="66" priority="73" stopIfTrue="1">
      <formula>#REF!="DTC Int. Staff"</formula>
    </cfRule>
  </conditionalFormatting>
  <conditionalFormatting sqref="G16">
    <cfRule type="expression" dxfId="65" priority="65" stopIfTrue="1">
      <formula>#REF!="Freelancer"</formula>
    </cfRule>
    <cfRule type="expression" dxfId="64" priority="66" stopIfTrue="1">
      <formula>#REF!="DTC Int. Staff"</formula>
    </cfRule>
  </conditionalFormatting>
  <conditionalFormatting sqref="G22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23">
    <cfRule type="expression" dxfId="61" priority="61" stopIfTrue="1">
      <formula>#REF!="Freelancer"</formula>
    </cfRule>
    <cfRule type="expression" dxfId="60" priority="62" stopIfTrue="1">
      <formula>#REF!="DTC Int. Staff"</formula>
    </cfRule>
  </conditionalFormatting>
  <conditionalFormatting sqref="G24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25">
    <cfRule type="expression" dxfId="57" priority="57" stopIfTrue="1">
      <formula>#REF!="Freelancer"</formula>
    </cfRule>
    <cfRule type="expression" dxfId="56" priority="58" stopIfTrue="1">
      <formula>#REF!="DTC Int. Staff"</formula>
    </cfRule>
  </conditionalFormatting>
  <conditionalFormatting sqref="G3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31">
    <cfRule type="expression" dxfId="53" priority="53" stopIfTrue="1">
      <formula>#REF!="Freelancer"</formula>
    </cfRule>
    <cfRule type="expression" dxfId="52" priority="54" stopIfTrue="1">
      <formula>#REF!="DTC Int. Staff"</formula>
    </cfRule>
  </conditionalFormatting>
  <conditionalFormatting sqref="G37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38">
    <cfRule type="expression" dxfId="49" priority="49" stopIfTrue="1">
      <formula>#REF!="Freelancer"</formula>
    </cfRule>
    <cfRule type="expression" dxfId="48" priority="50" stopIfTrue="1">
      <formula>#REF!="DTC Int. Staff"</formula>
    </cfRule>
  </conditionalFormatting>
  <conditionalFormatting sqref="G39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5">
    <cfRule type="expression" dxfId="45" priority="45" stopIfTrue="1">
      <formula>#REF!="Freelancer"</formula>
    </cfRule>
    <cfRule type="expression" dxfId="44" priority="46" stopIfTrue="1">
      <formula>#REF!="DTC Int. Staff"</formula>
    </cfRule>
  </conditionalFormatting>
  <conditionalFormatting sqref="G26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26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27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27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29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29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34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3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36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0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1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3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4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7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8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8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32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33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0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21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dataValidations count="2">
    <dataValidation type="list" allowBlank="1" showInputMessage="1" showErrorMessage="1" sqref="G9:G39" xr:uid="{09C80705-C9F3-4309-91CF-969CA3B125EE}">
      <formula1>SAP_Booking_Number</formula1>
    </dataValidation>
    <dataValidation type="list" allowBlank="1" showInputMessage="1" showErrorMessage="1" sqref="F9:F39" xr:uid="{F6FEE898-3626-4271-BD20-8FEFB244DE9F}">
      <formula1>Project_Number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2"/>
  <sheetViews>
    <sheetView workbookViewId="0">
      <selection activeCell="B13" sqref="B13"/>
    </sheetView>
  </sheetViews>
  <sheetFormatPr defaultColWidth="11.42578125" defaultRowHeight="12.75" x14ac:dyDescent="0.2"/>
  <cols>
    <col min="1" max="1" width="14.28515625" style="31" customWidth="1"/>
    <col min="2" max="2" width="26.42578125" style="31" customWidth="1"/>
    <col min="3" max="3" width="19.5703125" customWidth="1"/>
  </cols>
  <sheetData>
    <row r="1" spans="1:13" x14ac:dyDescent="0.2">
      <c r="A1" s="33" t="s">
        <v>6</v>
      </c>
      <c r="B1" s="33" t="s">
        <v>7</v>
      </c>
      <c r="C1" s="33" t="s">
        <v>17</v>
      </c>
      <c r="D1" s="33" t="s">
        <v>8</v>
      </c>
    </row>
    <row r="2" spans="1:13" x14ac:dyDescent="0.2">
      <c r="A2" s="31" t="s">
        <v>18</v>
      </c>
      <c r="B2" s="31" t="s">
        <v>19</v>
      </c>
      <c r="C2" s="32">
        <v>9001</v>
      </c>
    </row>
    <row r="3" spans="1:13" x14ac:dyDescent="0.2">
      <c r="A3" s="31" t="s">
        <v>20</v>
      </c>
      <c r="B3" s="31" t="s">
        <v>21</v>
      </c>
      <c r="C3" s="32">
        <v>9003</v>
      </c>
    </row>
    <row r="4" spans="1:13" x14ac:dyDescent="0.2">
      <c r="A4" s="31" t="s">
        <v>22</v>
      </c>
      <c r="B4" s="31" t="s">
        <v>23</v>
      </c>
      <c r="C4" s="32">
        <v>9004</v>
      </c>
    </row>
    <row r="5" spans="1:13" x14ac:dyDescent="0.2">
      <c r="A5" s="31" t="s">
        <v>24</v>
      </c>
      <c r="B5" s="31" t="s">
        <v>25</v>
      </c>
      <c r="C5" s="32">
        <v>9005</v>
      </c>
    </row>
    <row r="6" spans="1:13" x14ac:dyDescent="0.2">
      <c r="A6" s="31" t="s">
        <v>26</v>
      </c>
      <c r="B6" s="31" t="s">
        <v>27</v>
      </c>
      <c r="C6" s="32">
        <v>9006</v>
      </c>
    </row>
    <row r="7" spans="1:13" x14ac:dyDescent="0.2">
      <c r="A7" s="31" t="s">
        <v>28</v>
      </c>
      <c r="B7" s="31" t="s">
        <v>29</v>
      </c>
      <c r="C7" s="32">
        <v>9007</v>
      </c>
    </row>
    <row r="8" spans="1:13" x14ac:dyDescent="0.2">
      <c r="A8" s="31" t="s">
        <v>30</v>
      </c>
      <c r="B8" s="31" t="s">
        <v>31</v>
      </c>
      <c r="C8" s="32">
        <v>9008</v>
      </c>
    </row>
    <row r="9" spans="1:13" x14ac:dyDescent="0.2">
      <c r="A9" s="31" t="s">
        <v>32</v>
      </c>
      <c r="B9" s="31" t="s">
        <v>33</v>
      </c>
      <c r="C9" s="32">
        <v>9009</v>
      </c>
    </row>
    <row r="10" spans="1:13" x14ac:dyDescent="0.2">
      <c r="A10" s="31" t="s">
        <v>34</v>
      </c>
      <c r="B10" s="31" t="s">
        <v>35</v>
      </c>
      <c r="C10" s="32">
        <v>9010</v>
      </c>
    </row>
    <row r="11" spans="1:13" x14ac:dyDescent="0.2">
      <c r="A11" s="31" t="s">
        <v>36</v>
      </c>
      <c r="B11" s="31" t="s">
        <v>37</v>
      </c>
      <c r="C11" s="32">
        <v>9011</v>
      </c>
    </row>
    <row r="12" spans="1:13" x14ac:dyDescent="0.2">
      <c r="A12" s="31" t="s">
        <v>38</v>
      </c>
      <c r="B12" s="31" t="s">
        <v>39</v>
      </c>
      <c r="C12" s="32">
        <v>9012</v>
      </c>
    </row>
    <row r="13" spans="1:13" x14ac:dyDescent="0.2">
      <c r="A13" s="31" t="s">
        <v>40</v>
      </c>
      <c r="B13" s="31" t="s">
        <v>41</v>
      </c>
      <c r="C13" s="32">
        <v>9013</v>
      </c>
    </row>
    <row r="14" spans="1:13" x14ac:dyDescent="0.2">
      <c r="A14" s="31" t="s">
        <v>42</v>
      </c>
      <c r="B14" s="31" t="s">
        <v>43</v>
      </c>
      <c r="C14" s="32">
        <v>9014</v>
      </c>
      <c r="M14" s="42"/>
    </row>
    <row r="15" spans="1:13" x14ac:dyDescent="0.2">
      <c r="A15" s="31" t="s">
        <v>44</v>
      </c>
      <c r="B15" s="31" t="s">
        <v>45</v>
      </c>
      <c r="C15" s="32">
        <v>9015</v>
      </c>
    </row>
    <row r="16" spans="1:13" x14ac:dyDescent="0.2">
      <c r="A16" s="31" t="s">
        <v>46</v>
      </c>
      <c r="B16" s="31" t="s">
        <v>47</v>
      </c>
    </row>
    <row r="17" spans="1:13" x14ac:dyDescent="0.2">
      <c r="A17" s="31" t="s">
        <v>48</v>
      </c>
      <c r="B17" s="31" t="s">
        <v>49</v>
      </c>
      <c r="C17" s="32"/>
    </row>
    <row r="18" spans="1:13" x14ac:dyDescent="0.2">
      <c r="A18" s="31" t="s">
        <v>50</v>
      </c>
      <c r="B18" s="31" t="s">
        <v>51</v>
      </c>
      <c r="C18" s="32"/>
    </row>
    <row r="19" spans="1:13" x14ac:dyDescent="0.2">
      <c r="A19" s="31" t="s">
        <v>52</v>
      </c>
      <c r="B19" s="31" t="s">
        <v>53</v>
      </c>
      <c r="C19" s="32"/>
    </row>
    <row r="20" spans="1:13" x14ac:dyDescent="0.2">
      <c r="A20" s="31" t="s">
        <v>54</v>
      </c>
      <c r="B20" s="31" t="s">
        <v>55</v>
      </c>
      <c r="C20" s="32"/>
    </row>
    <row r="21" spans="1:13" x14ac:dyDescent="0.2">
      <c r="A21" s="31" t="s">
        <v>56</v>
      </c>
      <c r="B21" s="31" t="s">
        <v>57</v>
      </c>
      <c r="C21" s="32"/>
    </row>
    <row r="22" spans="1:13" x14ac:dyDescent="0.2">
      <c r="A22" s="31" t="s">
        <v>58</v>
      </c>
      <c r="B22" s="31" t="s">
        <v>59</v>
      </c>
      <c r="C22" s="32"/>
    </row>
    <row r="23" spans="1:13" x14ac:dyDescent="0.2">
      <c r="A23" s="31" t="s">
        <v>60</v>
      </c>
      <c r="B23" s="31" t="s">
        <v>61</v>
      </c>
      <c r="C23" s="32"/>
    </row>
    <row r="24" spans="1:13" x14ac:dyDescent="0.2">
      <c r="A24" s="31" t="s">
        <v>62</v>
      </c>
      <c r="B24" s="31" t="s">
        <v>63</v>
      </c>
      <c r="C24" s="32"/>
    </row>
    <row r="25" spans="1:13" x14ac:dyDescent="0.2">
      <c r="A25" s="31" t="s">
        <v>64</v>
      </c>
      <c r="B25" s="31" t="s">
        <v>65</v>
      </c>
      <c r="C25" s="32"/>
    </row>
    <row r="26" spans="1:13" x14ac:dyDescent="0.2">
      <c r="A26" s="31" t="s">
        <v>66</v>
      </c>
      <c r="B26" s="31" t="s">
        <v>67</v>
      </c>
      <c r="C26" s="32"/>
    </row>
    <row r="32" spans="1:13" x14ac:dyDescent="0.2">
      <c r="M32" s="42"/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Information-General Settings</vt:lpstr>
      <vt:lpstr>Jan</vt:lpstr>
      <vt:lpstr>Feb</vt:lpstr>
      <vt:lpstr>March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R90V96LQ</cp:lastModifiedBy>
  <dcterms:created xsi:type="dcterms:W3CDTF">2006-02-12T14:53:28Z</dcterms:created>
  <dcterms:modified xsi:type="dcterms:W3CDTF">2020-03-12T11:28:49Z</dcterms:modified>
</cp:coreProperties>
</file>