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E:\My Drive\TIME Sheet\สรุป TIME Sheet\เฟิร์น\"/>
    </mc:Choice>
  </mc:AlternateContent>
  <xr:revisionPtr revIDLastSave="0" documentId="13_ncr:1_{EC320B90-B1A5-48CE-AFC1-D9274BE2F5BA}" xr6:coauthVersionLast="45" xr6:coauthVersionMax="45" xr10:uidLastSave="{00000000-0000-0000-0000-000000000000}"/>
  <bookViews>
    <workbookView xWindow="-120" yWindow="-120" windowWidth="24240" windowHeight="13140" tabRatio="766" activeTab="2" xr2:uid="{00000000-000D-0000-FFFF-FFFF00000000}"/>
  </bookViews>
  <sheets>
    <sheet name="Information-General Settings" sheetId="35" r:id="rId1"/>
    <sheet name="Jan" sheetId="34" r:id="rId2"/>
    <sheet name="Feb" sheetId="36" r:id="rId3"/>
    <sheet name="March" sheetId="37" r:id="rId4"/>
    <sheet name="DropDownLists" sheetId="23" r:id="rId5"/>
  </sheets>
  <externalReferences>
    <externalReference r:id="rId6"/>
  </externalReferences>
  <definedNames>
    <definedName name="consultant_level" localSheetId="2">[1]DropDownLists!#REF!</definedName>
    <definedName name="consultant_level" localSheetId="3">[1]DropDownLists!#REF!</definedName>
    <definedName name="consultant_level">DropDownLists!#REF!</definedName>
    <definedName name="jk">#REF!</definedName>
    <definedName name="Project_Number" localSheetId="2">[1]DropDownLists!$A$2:$A$194</definedName>
    <definedName name="Project_Number" localSheetId="3">[1]DropDownLists!$A$2:$A$194</definedName>
    <definedName name="Project_Number">DropDownLists!$A$2:$A$194</definedName>
    <definedName name="SAP_Booking_Number" localSheetId="2">[1]DropDownLists!$C$2:$C$78</definedName>
    <definedName name="SAP_Booking_Number" localSheetId="3">[1]DropDownLists!$C$2:$C$78</definedName>
    <definedName name="SAP_Booking_Number">DropDownLists!$C$2:$C$78</definedName>
    <definedName name="Staff_Type" localSheetId="2">[1]DropDownLists!#REF!</definedName>
    <definedName name="Staff_Type" localSheetId="3">[1]DropDownLists!#REF!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36" l="1"/>
  <c r="E10" i="36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9" i="36"/>
  <c r="N40" i="34" l="1"/>
  <c r="M40" i="37"/>
  <c r="M41" i="37" s="1"/>
  <c r="P12" i="37"/>
  <c r="P11" i="37"/>
  <c r="P10" i="37"/>
  <c r="E9" i="37"/>
  <c r="E10" i="37" s="1"/>
  <c r="B9" i="37"/>
  <c r="D9" i="37" s="1"/>
  <c r="A9" i="37"/>
  <c r="F5" i="37"/>
  <c r="F4" i="37"/>
  <c r="F3" i="37"/>
  <c r="L41" i="36"/>
  <c r="O12" i="36"/>
  <c r="O11" i="36"/>
  <c r="O10" i="36"/>
  <c r="F5" i="36"/>
  <c r="F4" i="36"/>
  <c r="F3" i="36"/>
  <c r="E11" i="37" l="1"/>
  <c r="B10" i="37"/>
  <c r="B7" i="37"/>
  <c r="B10" i="36"/>
  <c r="D10" i="36" s="1"/>
  <c r="B7" i="36"/>
  <c r="B9" i="36"/>
  <c r="D9" i="36" s="1"/>
  <c r="B11" i="37" l="1"/>
  <c r="E12" i="37"/>
  <c r="D10" i="37"/>
  <c r="A10" i="37"/>
  <c r="A10" i="36"/>
  <c r="A9" i="36"/>
  <c r="B11" i="36"/>
  <c r="D11" i="36" s="1"/>
  <c r="A11" i="37" l="1"/>
  <c r="D11" i="37"/>
  <c r="B12" i="37"/>
  <c r="E13" i="37"/>
  <c r="A11" i="36"/>
  <c r="B12" i="36"/>
  <c r="D12" i="36" s="1"/>
  <c r="B13" i="37" l="1"/>
  <c r="E14" i="37"/>
  <c r="A12" i="37"/>
  <c r="D12" i="37"/>
  <c r="A12" i="36"/>
  <c r="B13" i="36"/>
  <c r="D13" i="36" s="1"/>
  <c r="D13" i="37" l="1"/>
  <c r="A13" i="37"/>
  <c r="E15" i="37"/>
  <c r="B14" i="37"/>
  <c r="B14" i="36"/>
  <c r="D14" i="36" s="1"/>
  <c r="A13" i="36"/>
  <c r="A14" i="37" l="1"/>
  <c r="D14" i="37"/>
  <c r="B15" i="37"/>
  <c r="E16" i="37"/>
  <c r="B15" i="36"/>
  <c r="D15" i="36" s="1"/>
  <c r="A14" i="36"/>
  <c r="E17" i="37" l="1"/>
  <c r="B16" i="37"/>
  <c r="D15" i="37"/>
  <c r="A15" i="37"/>
  <c r="B16" i="36"/>
  <c r="D16" i="36" s="1"/>
  <c r="A15" i="36"/>
  <c r="B17" i="37" l="1"/>
  <c r="E18" i="37"/>
  <c r="A16" i="37"/>
  <c r="D16" i="37"/>
  <c r="B17" i="36"/>
  <c r="D17" i="36" s="1"/>
  <c r="A16" i="36"/>
  <c r="D17" i="37" l="1"/>
  <c r="A17" i="37"/>
  <c r="E19" i="37"/>
  <c r="B18" i="37"/>
  <c r="B18" i="36"/>
  <c r="D18" i="36" s="1"/>
  <c r="A17" i="36"/>
  <c r="B19" i="37" l="1"/>
  <c r="E20" i="37"/>
  <c r="A18" i="37"/>
  <c r="D18" i="37"/>
  <c r="B19" i="36"/>
  <c r="D19" i="36" s="1"/>
  <c r="A18" i="36"/>
  <c r="E21" i="37" l="1"/>
  <c r="B20" i="37"/>
  <c r="D19" i="37"/>
  <c r="A19" i="37"/>
  <c r="B20" i="36"/>
  <c r="D20" i="36" s="1"/>
  <c r="A19" i="36"/>
  <c r="B21" i="37" l="1"/>
  <c r="E22" i="37"/>
  <c r="A20" i="37"/>
  <c r="D20" i="37"/>
  <c r="A20" i="36"/>
  <c r="B21" i="36"/>
  <c r="D21" i="36" s="1"/>
  <c r="D21" i="37" l="1"/>
  <c r="A21" i="37"/>
  <c r="E23" i="37"/>
  <c r="B22" i="37"/>
  <c r="B22" i="36"/>
  <c r="D22" i="36" s="1"/>
  <c r="A21" i="36"/>
  <c r="B23" i="37" l="1"/>
  <c r="E24" i="37"/>
  <c r="A22" i="37"/>
  <c r="D22" i="37"/>
  <c r="B23" i="36"/>
  <c r="D23" i="36" s="1"/>
  <c r="A22" i="36"/>
  <c r="E25" i="37" l="1"/>
  <c r="B24" i="37"/>
  <c r="D23" i="37"/>
  <c r="A23" i="37"/>
  <c r="B24" i="36"/>
  <c r="D24" i="36" s="1"/>
  <c r="A23" i="36"/>
  <c r="A24" i="37" l="1"/>
  <c r="D24" i="37"/>
  <c r="B25" i="37"/>
  <c r="E26" i="37"/>
  <c r="B25" i="36"/>
  <c r="D25" i="36" s="1"/>
  <c r="A24" i="36"/>
  <c r="E27" i="37" l="1"/>
  <c r="B26" i="37"/>
  <c r="D25" i="37"/>
  <c r="A25" i="37"/>
  <c r="A25" i="36"/>
  <c r="B26" i="36"/>
  <c r="D26" i="36" s="1"/>
  <c r="A26" i="37" l="1"/>
  <c r="D26" i="37"/>
  <c r="B27" i="37"/>
  <c r="E28" i="37"/>
  <c r="B27" i="36"/>
  <c r="D27" i="36" s="1"/>
  <c r="A26" i="36"/>
  <c r="D27" i="37" l="1"/>
  <c r="A27" i="37"/>
  <c r="E29" i="37"/>
  <c r="B28" i="37"/>
  <c r="B28" i="36"/>
  <c r="D28" i="36" s="1"/>
  <c r="A27" i="36"/>
  <c r="B29" i="37" l="1"/>
  <c r="E30" i="37"/>
  <c r="A28" i="37"/>
  <c r="D28" i="37"/>
  <c r="B29" i="36"/>
  <c r="D29" i="36" s="1"/>
  <c r="A28" i="36"/>
  <c r="E31" i="37" l="1"/>
  <c r="B30" i="37"/>
  <c r="D29" i="37"/>
  <c r="A29" i="37"/>
  <c r="B30" i="36"/>
  <c r="D30" i="36" s="1"/>
  <c r="A29" i="36"/>
  <c r="A30" i="37" l="1"/>
  <c r="D30" i="37"/>
  <c r="B31" i="37"/>
  <c r="E32" i="37"/>
  <c r="B31" i="36"/>
  <c r="D31" i="36" s="1"/>
  <c r="A30" i="36"/>
  <c r="E33" i="37" l="1"/>
  <c r="B32" i="37"/>
  <c r="D31" i="37"/>
  <c r="A31" i="37"/>
  <c r="B32" i="36"/>
  <c r="D32" i="36" s="1"/>
  <c r="A31" i="36"/>
  <c r="A32" i="37" l="1"/>
  <c r="D32" i="37"/>
  <c r="B33" i="37"/>
  <c r="E34" i="37"/>
  <c r="B33" i="36"/>
  <c r="D33" i="36" s="1"/>
  <c r="A32" i="36"/>
  <c r="E35" i="37" l="1"/>
  <c r="B34" i="37"/>
  <c r="D33" i="37"/>
  <c r="A33" i="37"/>
  <c r="B34" i="36"/>
  <c r="D34" i="36" s="1"/>
  <c r="A33" i="36"/>
  <c r="A34" i="37" l="1"/>
  <c r="D34" i="37"/>
  <c r="B35" i="37"/>
  <c r="E36" i="37"/>
  <c r="B35" i="36"/>
  <c r="D35" i="36" s="1"/>
  <c r="A34" i="36"/>
  <c r="E39" i="37" l="1"/>
  <c r="E37" i="37"/>
  <c r="B39" i="37"/>
  <c r="B37" i="37"/>
  <c r="B38" i="37"/>
  <c r="B36" i="37"/>
  <c r="E38" i="37"/>
  <c r="D35" i="37"/>
  <c r="A35" i="37"/>
  <c r="B38" i="36"/>
  <c r="B36" i="36"/>
  <c r="D36" i="36" s="1"/>
  <c r="E39" i="36"/>
  <c r="B39" i="36"/>
  <c r="B37" i="36"/>
  <c r="D37" i="36" s="1"/>
  <c r="E38" i="36"/>
  <c r="A35" i="36"/>
  <c r="A36" i="37" l="1"/>
  <c r="D36" i="37"/>
  <c r="D37" i="37"/>
  <c r="A37" i="37"/>
  <c r="A38" i="37"/>
  <c r="D38" i="37"/>
  <c r="D39" i="37"/>
  <c r="A39" i="37"/>
  <c r="A39" i="36"/>
  <c r="D39" i="36"/>
  <c r="A36" i="36"/>
  <c r="A37" i="36"/>
  <c r="A38" i="36"/>
  <c r="D38" i="36"/>
  <c r="E9" i="34" l="1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M40" i="34"/>
  <c r="M41" i="34" s="1"/>
  <c r="P12" i="34"/>
  <c r="P11" i="34"/>
  <c r="P10" i="34"/>
  <c r="B7" i="34"/>
  <c r="B9" i="34"/>
  <c r="D9" i="34"/>
  <c r="A9" i="34"/>
  <c r="B10" i="34"/>
  <c r="D10" i="34"/>
  <c r="A10" i="34"/>
  <c r="B11" i="34"/>
  <c r="E31" i="34"/>
  <c r="E32" i="34"/>
  <c r="E33" i="34"/>
  <c r="E34" i="34"/>
  <c r="E35" i="34"/>
  <c r="E36" i="34"/>
  <c r="B12" i="34"/>
  <c r="E39" i="34"/>
  <c r="E37" i="34"/>
  <c r="E38" i="34"/>
  <c r="D11" i="34"/>
  <c r="A11" i="34"/>
  <c r="D12" i="34"/>
  <c r="A12" i="34"/>
  <c r="B13" i="34"/>
  <c r="B14" i="34"/>
  <c r="D13" i="34"/>
  <c r="A13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B38" i="34"/>
  <c r="B39" i="34"/>
  <c r="D35" i="34"/>
  <c r="A35" i="34"/>
  <c r="D36" i="34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<sst xmlns="http://schemas.openxmlformats.org/spreadsheetml/2006/main" count="273" uniqueCount="104">
  <si>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</si>
  <si>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</si>
  <si>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</si>
  <si>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</si>
  <si>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</si>
  <si>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</si>
  <si>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</si>
  <si>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</si>
  <si>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</si>
  <si>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</si>
  <si>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</si>
  <si>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</si>
  <si>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</si>
  <si>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</si>
  <si>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</si>
  <si>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</si>
  <si>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</si>
  <si>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</si>
  <si>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</si>
  <si>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</si>
  <si>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</si>
  <si>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</si>
  <si>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</si>
  <si>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</si>
  <si>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</si>
  <si>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</si>
  <si>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</si>
  <si>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</si>
  <si>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</si>
  <si>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</si>
  <si>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</si>
  <si>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</si>
  <si>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</si>
  <si>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</si>
  <si>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</si>
  <si>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</si>
  <si>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</si>
  <si>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</si>
  <si>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</si>
  <si>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</si>
  <si>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</si>
  <si>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</si>
  <si>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</si>
  <si>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</si>
  <si>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</si>
  <si>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</si>
  <si>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</si>
  <si>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</si>
  <si>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</si>
  <si>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</si>
  <si>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</si>
  <si>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</si>
  <si>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</si>
  <si>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</si>
  <si>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</si>
  <si>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</si>
  <si>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</si>
  <si>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</si>
  <si>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</si>
  <si>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</si>
  <si>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</si>
  <si>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</si>
  <si>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</si>
  <si>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</si>
  <si>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</si>
  <si>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</si>
  <si>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</si>
  <si>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</si>
  <si>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</si>
  <si>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</si>
  <si>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</si>
  <si>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</si>
  <si>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</si>
  <si>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</si>
  <si>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-</t>
  </si>
  <si>
    <t>ONDE</t>
  </si>
  <si>
    <t>TIME088</t>
  </si>
  <si>
    <t>Thanyathorn</t>
  </si>
  <si>
    <t xml:space="preserve">Kunapornsujarit </t>
  </si>
  <si>
    <t>TIME100</t>
  </si>
  <si>
    <t xml:space="preserve">5G Inception  Report </t>
  </si>
  <si>
    <t xml:space="preserve">5G Inception  Report - Dead line </t>
  </si>
  <si>
    <t xml:space="preserve">ONDE </t>
  </si>
  <si>
    <t xml:space="preserve">Preparation for interim report </t>
  </si>
  <si>
    <t>Inception report - Revise</t>
  </si>
  <si>
    <t xml:space="preserve">Interim Report - Network </t>
  </si>
  <si>
    <t xml:space="preserve">Meeting &amp; Interim Report </t>
  </si>
  <si>
    <t>ONDE, TIME</t>
  </si>
  <si>
    <t>ONDE 5G Interim Report: Executive Summary/Meeting 1pm-6pm</t>
  </si>
  <si>
    <t>5G Pre-Commercial Phase Slides</t>
  </si>
  <si>
    <t>Meeting at ONDE &amp; 5G Pre-Commercial Phase Slides</t>
  </si>
  <si>
    <t>ONDE 5G Interim Report</t>
  </si>
  <si>
    <t>HOME</t>
  </si>
  <si>
    <t xml:space="preserve">ประชุมตรวจรับ 5G Phase 2 </t>
  </si>
  <si>
    <t>Sick Leave -Work on interim report at home</t>
  </si>
  <si>
    <t xml:space="preserve">Action Plan </t>
  </si>
  <si>
    <t>Slide P Jarb</t>
  </si>
  <si>
    <t>Adhoc: Slide P Jarb</t>
  </si>
  <si>
    <t xml:space="preserve">Adhoc: Slide P Jarb </t>
  </si>
  <si>
    <t>Interim Report</t>
  </si>
  <si>
    <t xml:space="preserve">TIME </t>
  </si>
  <si>
    <t>ONDE 5G Interim Report &amp; Action Plan</t>
  </si>
  <si>
    <t>ONDE 5G Action Plan</t>
  </si>
  <si>
    <t>ONDE 5G 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</si>
</sst>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5" borderId="24" xfId="0" applyFont="1" applyFill="1" applyBorder="1" applyAlignment="1" applyProtection="1">
      <alignment horizontal="left" vertical="center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7" fillId="0" borderId="2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20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2" fontId="4" fillId="0" borderId="16" xfId="0" applyNumberFormat="1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7" fillId="0" borderId="33" xfId="0" applyFont="1" applyBorder="1" applyAlignment="1" applyProtection="1">
      <alignment vertical="center" wrapText="1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9" xfId="0" applyBorder="1" applyAlignment="1" applyProtection="1">
      <alignment horizontal="center" vertical="center" textRotation="90" wrapText="1"/>
      <protection locked="0"/>
    </xf>
    <xf numFmtId="0" fontId="0" fillId="0" borderId="30" xfId="0" applyBorder="1" applyAlignment="1" applyProtection="1">
      <alignment horizontal="center" vertical="center" textRotation="90" wrapText="1"/>
      <protection locked="0"/>
    </xf>
    <xf numFmtId="0" fontId="4" fillId="2" borderId="2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1063472-D9A3-4BB9-B6AF-65A70B13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01CD6A-BE66-4480-B673-AAA42AE06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90V96LQ\Downloads\timesheet-Feb20_Bo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Jan"/>
      <sheetName val="Feb"/>
      <sheetName val="March"/>
      <sheetName val="April"/>
      <sheetName val="DropDownLists"/>
    </sheetNames>
    <sheetDataSet>
      <sheetData sheetId="0">
        <row r="4">
          <cell r="D4" t="str">
            <v>Maythavee</v>
          </cell>
        </row>
        <row r="5">
          <cell r="D5" t="str">
            <v>Apirugnunchai</v>
          </cell>
        </row>
        <row r="6">
          <cell r="D6" t="str">
            <v>TIME064</v>
          </cell>
        </row>
      </sheetData>
      <sheetData sheetId="1"/>
      <sheetData sheetId="2"/>
      <sheetData sheetId="3"/>
      <sheetData sheetId="4"/>
      <sheetData sheetId="5">
        <row r="2">
          <cell r="A2" t="str">
            <v>TIME-201986</v>
          </cell>
          <cell r="C2">
            <v>9001</v>
          </cell>
        </row>
        <row r="3">
          <cell r="A3" t="str">
            <v>TIME-201961</v>
          </cell>
          <cell r="C3">
            <v>9003</v>
          </cell>
        </row>
        <row r="4">
          <cell r="A4" t="str">
            <v>TIME-201960</v>
          </cell>
          <cell r="C4">
            <v>9004</v>
          </cell>
        </row>
        <row r="5">
          <cell r="A5" t="str">
            <v>TIME-201954</v>
          </cell>
          <cell r="C5">
            <v>9005</v>
          </cell>
        </row>
        <row r="6">
          <cell r="A6" t="str">
            <v>TIME-201953</v>
          </cell>
          <cell r="C6">
            <v>9006</v>
          </cell>
        </row>
        <row r="7">
          <cell r="A7" t="str">
            <v>TIME-201951</v>
          </cell>
          <cell r="C7">
            <v>9007</v>
          </cell>
        </row>
        <row r="8">
          <cell r="A8" t="str">
            <v>TIME-201950</v>
          </cell>
          <cell r="C8">
            <v>9008</v>
          </cell>
        </row>
        <row r="9">
          <cell r="A9" t="str">
            <v>TIME-201949</v>
          </cell>
          <cell r="C9">
            <v>9009</v>
          </cell>
        </row>
        <row r="10">
          <cell r="A10" t="str">
            <v>TIME-201948</v>
          </cell>
          <cell r="C10">
            <v>9010</v>
          </cell>
        </row>
        <row r="11">
          <cell r="A11" t="str">
            <v>TIME-201946</v>
          </cell>
          <cell r="C11">
            <v>9011</v>
          </cell>
        </row>
        <row r="12">
          <cell r="A12" t="str">
            <v>TIME-201942</v>
          </cell>
          <cell r="C12">
            <v>9012</v>
          </cell>
        </row>
        <row r="13">
          <cell r="A13" t="str">
            <v>TIME-201936</v>
          </cell>
          <cell r="C13">
            <v>9013</v>
          </cell>
        </row>
        <row r="14">
          <cell r="A14" t="str">
            <v>TIME-201930</v>
          </cell>
          <cell r="C14">
            <v>9014</v>
          </cell>
        </row>
        <row r="15">
          <cell r="A15" t="str">
            <v>TIME-201929</v>
          </cell>
          <cell r="C15">
            <v>9015</v>
          </cell>
        </row>
        <row r="16">
          <cell r="A16" t="str">
            <v>TIME-201928</v>
          </cell>
        </row>
        <row r="17">
          <cell r="A17" t="str">
            <v>TIME-201924</v>
          </cell>
        </row>
        <row r="18">
          <cell r="A18" t="str">
            <v>TIME-201907</v>
          </cell>
        </row>
        <row r="19">
          <cell r="A19" t="str">
            <v>TIME-201901</v>
          </cell>
        </row>
        <row r="20">
          <cell r="A20" t="str">
            <v>TIME-201884</v>
          </cell>
        </row>
        <row r="21">
          <cell r="A21" t="str">
            <v>TIME-201882</v>
          </cell>
        </row>
        <row r="22">
          <cell r="A22" t="str">
            <v>TIME-201875</v>
          </cell>
        </row>
        <row r="23">
          <cell r="A23" t="str">
            <v>TIME-201855</v>
          </cell>
        </row>
        <row r="24">
          <cell r="A24" t="str">
            <v>TIME-201854</v>
          </cell>
        </row>
        <row r="25">
          <cell r="A25" t="str">
            <v>TIME-201837</v>
          </cell>
        </row>
        <row r="26">
          <cell r="A26" t="str">
            <v>TIME-201801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8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78" t="s">
        <v>9</v>
      </c>
      <c r="C2" s="79"/>
      <c r="D2" s="79"/>
      <c r="E2" s="79"/>
      <c r="F2" s="79"/>
      <c r="G2" s="79"/>
      <c r="H2" s="80"/>
      <c r="I2" s="39"/>
      <c r="J2" s="39"/>
    </row>
    <row r="3" spans="2:10" ht="13.5" thickBot="1" x14ac:dyDescent="0.25">
      <c r="B3" s="81"/>
      <c r="C3" s="82"/>
      <c r="D3" s="82"/>
      <c r="E3" s="82"/>
      <c r="F3" s="82"/>
      <c r="G3" s="82"/>
      <c r="H3" s="83"/>
      <c r="I3" s="38"/>
      <c r="J3" s="38"/>
    </row>
    <row r="4" spans="2:10" x14ac:dyDescent="0.2">
      <c r="B4" s="84" t="s">
        <v>12</v>
      </c>
      <c r="C4" s="85"/>
      <c r="D4" s="84" t="s">
        <v>77</v>
      </c>
      <c r="E4" s="86"/>
      <c r="F4" s="86"/>
      <c r="G4" s="86"/>
      <c r="H4" s="85"/>
      <c r="I4" s="37"/>
      <c r="J4" s="37"/>
    </row>
    <row r="5" spans="2:10" x14ac:dyDescent="0.2">
      <c r="B5" s="69" t="s">
        <v>68</v>
      </c>
      <c r="C5" s="71"/>
      <c r="D5" s="69" t="s">
        <v>78</v>
      </c>
      <c r="E5" s="70"/>
      <c r="F5" s="70"/>
      <c r="G5" s="70"/>
      <c r="H5" s="71"/>
      <c r="I5" s="37"/>
      <c r="J5" s="37"/>
    </row>
    <row r="6" spans="2:10" x14ac:dyDescent="0.2">
      <c r="B6" s="69" t="s">
        <v>69</v>
      </c>
      <c r="C6" s="71"/>
      <c r="D6" s="69" t="s">
        <v>79</v>
      </c>
      <c r="E6" s="70"/>
      <c r="F6" s="70"/>
      <c r="G6" s="70"/>
      <c r="H6" s="71"/>
      <c r="I6" s="37"/>
      <c r="J6" s="37"/>
    </row>
    <row r="7" spans="2:10" ht="13.5" thickBot="1" x14ac:dyDescent="0.25">
      <c r="I7" s="37"/>
      <c r="J7" s="37"/>
    </row>
    <row r="8" spans="2:10" x14ac:dyDescent="0.2">
      <c r="B8" s="72" t="s">
        <v>11</v>
      </c>
      <c r="C8" s="73"/>
      <c r="D8" s="73"/>
      <c r="E8" s="73"/>
      <c r="F8" s="73"/>
      <c r="G8" s="73"/>
      <c r="H8" s="74"/>
      <c r="I8" s="37"/>
      <c r="J8" s="37"/>
    </row>
    <row r="9" spans="2:10" ht="13.5" thickBot="1" x14ac:dyDescent="0.25">
      <c r="B9" s="75"/>
      <c r="C9" s="76"/>
      <c r="D9" s="76"/>
      <c r="E9" s="76"/>
      <c r="F9" s="76"/>
      <c r="G9" s="76"/>
      <c r="H9" s="77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1" zoomScale="75" zoomScaleNormal="75" workbookViewId="0">
      <selection activeCell="H10" sqref="H10:I1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9.710937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110" t="s">
        <v>16</v>
      </c>
      <c r="E1" s="111"/>
      <c r="F1" s="111"/>
      <c r="G1" s="111"/>
      <c r="H1" s="111"/>
      <c r="I1" s="111"/>
      <c r="J1" s="111"/>
      <c r="K1" s="111"/>
      <c r="L1" s="111"/>
      <c r="M1" s="112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/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/>
      <c r="G4" s="34"/>
      <c r="I4" s="3"/>
      <c r="J4" s="3"/>
      <c r="K4" s="41"/>
      <c r="L4" s="41"/>
      <c r="M4" s="41"/>
    </row>
    <row r="5" spans="1:16" ht="19.5" customHeight="1" x14ac:dyDescent="0.2">
      <c r="D5" s="97" t="s">
        <v>70</v>
      </c>
      <c r="E5" s="98"/>
      <c r="F5" s="43" t="s">
        <v>76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99"/>
      <c r="L6" s="99"/>
      <c r="M6" s="99"/>
    </row>
    <row r="7" spans="1:16" ht="12.75" customHeight="1" x14ac:dyDescent="0.2">
      <c r="B7" s="1">
        <f>MONTH(E9)</f>
        <v>1</v>
      </c>
      <c r="C7" s="87"/>
      <c r="D7" s="89">
        <v>43831</v>
      </c>
      <c r="E7" s="90"/>
      <c r="F7" s="93" t="s">
        <v>6</v>
      </c>
      <c r="G7" s="93" t="s">
        <v>17</v>
      </c>
      <c r="H7" s="105" t="s">
        <v>5</v>
      </c>
      <c r="I7" s="106"/>
      <c r="J7" s="5"/>
      <c r="K7" s="101" t="s">
        <v>3</v>
      </c>
      <c r="L7" s="103" t="s">
        <v>10</v>
      </c>
      <c r="M7" s="101" t="s">
        <v>4</v>
      </c>
    </row>
    <row r="8" spans="1:16" ht="23.25" customHeight="1" thickBot="1" x14ac:dyDescent="0.25">
      <c r="C8" s="88"/>
      <c r="D8" s="91"/>
      <c r="E8" s="92"/>
      <c r="F8" s="94"/>
      <c r="G8" s="95"/>
      <c r="H8" s="107"/>
      <c r="I8" s="108"/>
      <c r="J8" s="6"/>
      <c r="K8" s="102"/>
      <c r="L8" s="104"/>
      <c r="M8" s="102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100" t="s">
        <v>13</v>
      </c>
      <c r="I9" s="100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62</v>
      </c>
      <c r="G10" s="18">
        <v>9007</v>
      </c>
      <c r="H10" s="96" t="s">
        <v>80</v>
      </c>
      <c r="I10" s="96"/>
      <c r="J10" s="17"/>
      <c r="K10" s="18" t="s">
        <v>72</v>
      </c>
      <c r="L10" s="18"/>
      <c r="M10" s="19">
        <v>10</v>
      </c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62</v>
      </c>
      <c r="G11" s="18">
        <v>9007</v>
      </c>
      <c r="H11" s="96" t="s">
        <v>80</v>
      </c>
      <c r="I11" s="96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96"/>
      <c r="I12" s="96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96"/>
      <c r="I13" s="96"/>
      <c r="J13" s="17"/>
      <c r="K13" s="18" t="s">
        <v>72</v>
      </c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62</v>
      </c>
      <c r="G14" s="18">
        <v>9007</v>
      </c>
      <c r="H14" s="96" t="s">
        <v>80</v>
      </c>
      <c r="I14" s="96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62</v>
      </c>
      <c r="G15" s="18">
        <v>9007</v>
      </c>
      <c r="H15" s="96" t="s">
        <v>80</v>
      </c>
      <c r="I15" s="96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62</v>
      </c>
      <c r="G16" s="18">
        <v>9007</v>
      </c>
      <c r="H16" s="96" t="s">
        <v>80</v>
      </c>
      <c r="I16" s="96"/>
      <c r="J16" s="17"/>
      <c r="K16" s="18" t="s">
        <v>72</v>
      </c>
      <c r="L16" s="18"/>
      <c r="M16" s="19">
        <v>12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62</v>
      </c>
      <c r="G17" s="18">
        <v>9007</v>
      </c>
      <c r="H17" s="96" t="s">
        <v>80</v>
      </c>
      <c r="I17" s="96"/>
      <c r="J17" s="17"/>
      <c r="K17" s="18" t="s">
        <v>74</v>
      </c>
      <c r="L17" s="18"/>
      <c r="M17" s="19">
        <v>15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62</v>
      </c>
      <c r="G18" s="18">
        <v>9007</v>
      </c>
      <c r="H18" s="96" t="s">
        <v>81</v>
      </c>
      <c r="I18" s="96"/>
      <c r="J18" s="17"/>
      <c r="K18" s="18" t="s">
        <v>75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96"/>
      <c r="I19" s="96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96"/>
      <c r="I20" s="96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9007</v>
      </c>
      <c r="H21" s="96" t="s">
        <v>83</v>
      </c>
      <c r="I21" s="96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9007</v>
      </c>
      <c r="H22" s="96" t="s">
        <v>83</v>
      </c>
      <c r="I22" s="96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9007</v>
      </c>
      <c r="H23" s="96" t="s">
        <v>84</v>
      </c>
      <c r="I23" s="96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9007</v>
      </c>
      <c r="H24" s="96" t="s">
        <v>84</v>
      </c>
      <c r="I24" s="96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9007</v>
      </c>
      <c r="H25" s="109"/>
      <c r="I25" s="96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96"/>
      <c r="I26" s="96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96"/>
      <c r="I27" s="96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9007</v>
      </c>
      <c r="H28" s="96" t="s">
        <v>86</v>
      </c>
      <c r="I28" s="96"/>
      <c r="J28" s="17"/>
      <c r="K28" s="18" t="s">
        <v>82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9007</v>
      </c>
      <c r="H29" s="96" t="s">
        <v>86</v>
      </c>
      <c r="I29" s="96"/>
      <c r="J29" s="17"/>
      <c r="K29" s="18" t="s">
        <v>87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>+E29+1</f>
        <v>43852</v>
      </c>
      <c r="F30" s="18" t="s">
        <v>62</v>
      </c>
      <c r="G30" s="18">
        <v>9007</v>
      </c>
      <c r="H30" s="96" t="s">
        <v>85</v>
      </c>
      <c r="I30" s="96"/>
      <c r="J30" s="17"/>
      <c r="K30" s="18" t="s">
        <v>72</v>
      </c>
      <c r="L30" s="18"/>
      <c r="M30" s="19">
        <v>10</v>
      </c>
    </row>
    <row r="31" spans="1:13" ht="60.75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9007</v>
      </c>
      <c r="H31" s="96" t="s">
        <v>85</v>
      </c>
      <c r="I31" s="96"/>
      <c r="J31" s="17"/>
      <c r="K31" s="44" t="s">
        <v>72</v>
      </c>
      <c r="L31" s="18"/>
      <c r="M31" s="19">
        <v>10</v>
      </c>
    </row>
    <row r="32" spans="1:13" ht="36.75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62</v>
      </c>
      <c r="G32" s="18">
        <v>9007</v>
      </c>
      <c r="H32" s="96" t="s">
        <v>85</v>
      </c>
      <c r="I32" s="96"/>
      <c r="J32" s="17"/>
      <c r="K32" s="18" t="s">
        <v>72</v>
      </c>
      <c r="L32" s="18"/>
      <c r="M32" s="19">
        <v>10</v>
      </c>
    </row>
    <row r="33" spans="1:14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96"/>
      <c r="I33" s="96"/>
      <c r="J33" s="17"/>
      <c r="K33" s="18"/>
      <c r="L33" s="18"/>
      <c r="M33" s="19"/>
    </row>
    <row r="34" spans="1:14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96"/>
      <c r="I34" s="96"/>
      <c r="J34" s="17"/>
      <c r="K34" s="18"/>
      <c r="L34" s="18"/>
      <c r="M34" s="19"/>
    </row>
    <row r="35" spans="1:14" ht="33.75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62</v>
      </c>
      <c r="G35" s="18">
        <v>9007</v>
      </c>
      <c r="H35" s="96" t="s">
        <v>85</v>
      </c>
      <c r="I35" s="96"/>
      <c r="J35" s="17"/>
      <c r="K35" s="18" t="s">
        <v>75</v>
      </c>
      <c r="L35" s="18"/>
      <c r="M35" s="19">
        <v>8</v>
      </c>
    </row>
    <row r="36" spans="1:14" ht="33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62</v>
      </c>
      <c r="G36" s="18">
        <v>9007</v>
      </c>
      <c r="H36" s="96" t="s">
        <v>85</v>
      </c>
      <c r="I36" s="96"/>
      <c r="J36" s="17"/>
      <c r="K36" s="18" t="s">
        <v>75</v>
      </c>
      <c r="L36" s="18"/>
      <c r="M36" s="19">
        <v>8</v>
      </c>
    </row>
    <row r="37" spans="1:14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62</v>
      </c>
      <c r="G37" s="18">
        <v>9007</v>
      </c>
      <c r="H37" s="96" t="s">
        <v>85</v>
      </c>
      <c r="I37" s="96"/>
      <c r="J37" s="17"/>
      <c r="K37" s="18" t="s">
        <v>75</v>
      </c>
      <c r="L37" s="18"/>
      <c r="M37" s="19">
        <v>10</v>
      </c>
    </row>
    <row r="38" spans="1:14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62</v>
      </c>
      <c r="G38" s="18">
        <v>9007</v>
      </c>
      <c r="H38" s="96" t="s">
        <v>85</v>
      </c>
      <c r="I38" s="96"/>
      <c r="J38" s="17"/>
      <c r="K38" s="18" t="s">
        <v>75</v>
      </c>
      <c r="L38" s="18"/>
      <c r="M38" s="19">
        <v>12</v>
      </c>
    </row>
    <row r="39" spans="1:14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62</v>
      </c>
      <c r="G39" s="18">
        <v>9007</v>
      </c>
      <c r="H39" s="96" t="s">
        <v>85</v>
      </c>
      <c r="I39" s="96"/>
      <c r="J39" s="17"/>
      <c r="K39" s="18" t="s">
        <v>75</v>
      </c>
      <c r="L39" s="18"/>
      <c r="M39" s="19">
        <v>11</v>
      </c>
    </row>
    <row r="40" spans="1:14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214</v>
      </c>
      <c r="N40" s="1">
        <f>M40/20</f>
        <v>10.7</v>
      </c>
    </row>
    <row r="41" spans="1:14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26.75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31:I31"/>
    <mergeCell ref="H28:I28"/>
    <mergeCell ref="H29:I29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209" priority="2053" stopIfTrue="1">
      <formula>IF($A9=1,B9,)</formula>
    </cfRule>
    <cfRule type="expression" dxfId="208" priority="2054" stopIfTrue="1">
      <formula>IF($A9="",B9,)</formula>
    </cfRule>
  </conditionalFormatting>
  <conditionalFormatting sqref="E9">
    <cfRule type="expression" dxfId="207" priority="2055" stopIfTrue="1">
      <formula>IF($A9="",B9,"")</formula>
    </cfRule>
  </conditionalFormatting>
  <conditionalFormatting sqref="E10:E39">
    <cfRule type="expression" dxfId="206" priority="2056" stopIfTrue="1">
      <formula>IF($A10&lt;&gt;1,B10,"")</formula>
    </cfRule>
  </conditionalFormatting>
  <conditionalFormatting sqref="D9:D39">
    <cfRule type="expression" dxfId="205" priority="2057" stopIfTrue="1">
      <formula>IF($A9="",B9,)</formula>
    </cfRule>
  </conditionalFormatting>
  <conditionalFormatting sqref="G9:G39">
    <cfRule type="expression" dxfId="204" priority="2058" stopIfTrue="1">
      <formula>#REF!="Freelancer"</formula>
    </cfRule>
    <cfRule type="expression" dxfId="203" priority="2059" stopIfTrue="1">
      <formula>#REF!="DTC Int. Staff"</formula>
    </cfRule>
  </conditionalFormatting>
  <conditionalFormatting sqref="G10:G12 G14:G19 G21:G26 G28:G33 G36:G39">
    <cfRule type="expression" dxfId="202" priority="2051" stopIfTrue="1">
      <formula>$F$5="Freelancer"</formula>
    </cfRule>
    <cfRule type="expression" dxfId="201" priority="2052" stopIfTrue="1">
      <formula>$F$5="DTC Int. Staff"</formula>
    </cfRule>
  </conditionalFormatting>
  <conditionalFormatting sqref="G35">
    <cfRule type="expression" dxfId="200" priority="1" stopIfTrue="1">
      <formula>$F$5="Freelancer"</formula>
    </cfRule>
    <cfRule type="expression" dxfId="199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3F26-B783-445E-9C9E-C26E43AF49BB}">
  <sheetPr>
    <pageSetUpPr fitToPage="1"/>
  </sheetPr>
  <dimension ref="A1:O41"/>
  <sheetViews>
    <sheetView showGridLines="0" tabSelected="1" topLeftCell="D21" zoomScale="70" zoomScaleNormal="70" workbookViewId="0">
      <selection activeCell="E9" sqref="E9:L3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115" t="s">
        <v>16</v>
      </c>
      <c r="E1" s="116"/>
      <c r="F1" s="116"/>
      <c r="G1" s="116"/>
      <c r="H1" s="116"/>
      <c r="I1" s="116"/>
      <c r="J1" s="116"/>
      <c r="K1" s="116"/>
      <c r="L1" s="117"/>
    </row>
    <row r="2" spans="1:15" ht="13.5" customHeight="1" x14ac:dyDescent="0.2">
      <c r="D2" s="45"/>
      <c r="E2" s="45"/>
      <c r="F2" s="45"/>
      <c r="G2" s="45"/>
      <c r="H2" s="45"/>
      <c r="I2" s="45"/>
      <c r="J2" s="45"/>
      <c r="K2" s="45"/>
      <c r="L2" s="46"/>
    </row>
    <row r="3" spans="1:15" ht="19.5" customHeight="1" x14ac:dyDescent="0.2">
      <c r="D3" s="47" t="s">
        <v>0</v>
      </c>
      <c r="E3" s="48"/>
      <c r="F3" s="49" t="str">
        <f>'[1]Information-General Settings'!D4</f>
        <v>Maythavee</v>
      </c>
      <c r="G3" s="50"/>
      <c r="I3" s="51"/>
      <c r="J3" s="52"/>
      <c r="K3" s="52"/>
      <c r="L3" s="52"/>
    </row>
    <row r="4" spans="1:15" ht="19.5" customHeight="1" x14ac:dyDescent="0.2">
      <c r="D4" s="51" t="s">
        <v>71</v>
      </c>
      <c r="E4" s="53"/>
      <c r="F4" s="49" t="str">
        <f>'[1]Information-General Settings'!D5</f>
        <v>Apirugnunchai</v>
      </c>
      <c r="G4" s="50"/>
      <c r="I4" s="51"/>
      <c r="J4" s="52"/>
      <c r="K4" s="52"/>
      <c r="L4" s="52"/>
    </row>
    <row r="5" spans="1:15" ht="19.5" customHeight="1" x14ac:dyDescent="0.2">
      <c r="D5" s="118" t="s">
        <v>70</v>
      </c>
      <c r="E5" s="119"/>
      <c r="F5" s="49" t="str">
        <f>'[1]Information-General Settings'!D6</f>
        <v>TIME064</v>
      </c>
      <c r="G5" s="50"/>
      <c r="I5" s="51"/>
      <c r="J5" s="52"/>
      <c r="K5" s="52"/>
      <c r="L5" s="52"/>
    </row>
    <row r="6" spans="1:15" ht="19.5" customHeight="1" thickBot="1" x14ac:dyDescent="0.25">
      <c r="E6" s="51"/>
      <c r="F6" s="51"/>
      <c r="G6" s="51"/>
      <c r="H6" s="54"/>
      <c r="J6" s="120"/>
      <c r="K6" s="120"/>
      <c r="L6" s="120"/>
    </row>
    <row r="7" spans="1:15" ht="12.75" customHeight="1" x14ac:dyDescent="0.2">
      <c r="B7" s="1">
        <f>MONTH(E9)</f>
        <v>2</v>
      </c>
      <c r="C7" s="121"/>
      <c r="D7" s="89">
        <v>43862</v>
      </c>
      <c r="E7" s="90"/>
      <c r="F7" s="93" t="s">
        <v>6</v>
      </c>
      <c r="G7" s="93" t="s">
        <v>17</v>
      </c>
      <c r="H7" s="123" t="s">
        <v>5</v>
      </c>
      <c r="I7" s="124"/>
      <c r="J7" s="113" t="s">
        <v>3</v>
      </c>
      <c r="K7" s="127" t="s">
        <v>10</v>
      </c>
      <c r="L7" s="113" t="s">
        <v>4</v>
      </c>
    </row>
    <row r="8" spans="1:15" ht="23.25" customHeight="1" thickBot="1" x14ac:dyDescent="0.25">
      <c r="C8" s="122"/>
      <c r="D8" s="91"/>
      <c r="E8" s="92"/>
      <c r="F8" s="94"/>
      <c r="G8" s="95"/>
      <c r="H8" s="125"/>
      <c r="I8" s="126"/>
      <c r="J8" s="114"/>
      <c r="K8" s="128"/>
      <c r="L8" s="114"/>
    </row>
    <row r="9" spans="1:15" ht="29.1" customHeight="1" thickBot="1" x14ac:dyDescent="0.25">
      <c r="A9" s="1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57" t="str">
        <f>IF(B9=1,"Mo",IF(B9=2,"Tue",IF(B9=3,"Wed",IF(B9=4,"Thu",IF(B9=5,"Fri",IF(B9=6,"Sat",IF(B9=7,"Sun","")))))))</f>
        <v>Sat</v>
      </c>
      <c r="E9" s="58">
        <f>+D7</f>
        <v>43862</v>
      </c>
      <c r="F9" s="13"/>
      <c r="G9" s="18"/>
      <c r="H9" s="100"/>
      <c r="I9" s="100"/>
      <c r="J9" s="13"/>
      <c r="K9" s="13"/>
      <c r="L9" s="14"/>
    </row>
    <row r="10" spans="1:15" ht="29.1" customHeight="1" thickBot="1" x14ac:dyDescent="0.25">
      <c r="A10" s="1" t="str">
        <f t="shared" si="0"/>
        <v/>
      </c>
      <c r="B10" s="8">
        <f t="shared" si="1"/>
        <v>7</v>
      </c>
      <c r="C10" s="15"/>
      <c r="D10" s="57" t="str">
        <f>IF(B10=1,"Mo",IF(B10=2,"Tue",IF(B10=3,"Wed",IF(B10=4,"Thu",IF(B10=5,"Fri",IF(B10=6,"Sat",IF(B10=7,"Sun","")))))))</f>
        <v>Sun</v>
      </c>
      <c r="E10" s="59">
        <f>+E9+1</f>
        <v>43863</v>
      </c>
      <c r="F10" s="18"/>
      <c r="G10" s="18"/>
      <c r="H10" s="96"/>
      <c r="I10" s="96"/>
      <c r="J10" s="18"/>
      <c r="K10" s="18"/>
      <c r="L10" s="19"/>
      <c r="N10" s="8" t="s">
        <v>73</v>
      </c>
      <c r="O10" s="46">
        <f>COUNTIF($G$9:$G$39, 9001)</f>
        <v>20</v>
      </c>
    </row>
    <row r="11" spans="1:15" ht="29.1" customHeight="1" thickBot="1" x14ac:dyDescent="0.25">
      <c r="A11" s="1">
        <f t="shared" si="0"/>
        <v>1</v>
      </c>
      <c r="B11" s="8">
        <f t="shared" si="1"/>
        <v>1</v>
      </c>
      <c r="C11" s="15"/>
      <c r="D11" s="57" t="str">
        <f>IF(B11=1,"Mo",IF(B11=2,"Tue",IF(B11=3,"Wed",IF(B11=4,"Thu",IF(B11=5,"Fri",IF(B11=6,"Sat",IF(B11=7,"Sun","")))))))</f>
        <v>Mo</v>
      </c>
      <c r="E11" s="59">
        <f t="shared" ref="E11:E36" si="2">+E10+1</f>
        <v>43864</v>
      </c>
      <c r="F11" s="18" t="s">
        <v>28</v>
      </c>
      <c r="G11" s="18">
        <v>9001</v>
      </c>
      <c r="H11" s="96" t="s">
        <v>94</v>
      </c>
      <c r="I11" s="96"/>
      <c r="J11" s="18" t="s">
        <v>72</v>
      </c>
      <c r="K11" s="18"/>
      <c r="L11" s="19">
        <v>8</v>
      </c>
      <c r="N11" s="8" t="s">
        <v>14</v>
      </c>
      <c r="O11" s="46">
        <f>COUNTIF($G$9:$G$39, 9003)</f>
        <v>0</v>
      </c>
    </row>
    <row r="12" spans="1:15" ht="29.1" customHeight="1" thickBot="1" x14ac:dyDescent="0.25">
      <c r="A12" s="1">
        <f t="shared" si="0"/>
        <v>1</v>
      </c>
      <c r="B12" s="8">
        <f t="shared" si="1"/>
        <v>2</v>
      </c>
      <c r="C12" s="15"/>
      <c r="D12" s="57" t="str">
        <f t="shared" ref="D12:D37" si="3">IF(B12=1,"Mo",IF(B12=2,"Tue",IF(B12=3,"Wed",IF(B12=4,"Thu",IF(B12=5,"Fri",IF(B12=6,"Sat",IF(B12=7,"Sun","")))))))</f>
        <v>Tue</v>
      </c>
      <c r="E12" s="59">
        <f t="shared" si="2"/>
        <v>43865</v>
      </c>
      <c r="F12" s="18" t="s">
        <v>28</v>
      </c>
      <c r="G12" s="18">
        <v>9001</v>
      </c>
      <c r="H12" s="96" t="s">
        <v>88</v>
      </c>
      <c r="I12" s="96"/>
      <c r="J12" s="18" t="s">
        <v>72</v>
      </c>
      <c r="K12" s="18"/>
      <c r="L12" s="19">
        <v>10</v>
      </c>
      <c r="N12" s="1" t="s">
        <v>15</v>
      </c>
      <c r="O12" s="46">
        <f>COUNTIF($G$9:$G$39, 9005)</f>
        <v>0</v>
      </c>
    </row>
    <row r="13" spans="1:15" ht="29.1" customHeight="1" thickBot="1" x14ac:dyDescent="0.25">
      <c r="A13" s="1">
        <f t="shared" si="0"/>
        <v>1</v>
      </c>
      <c r="B13" s="8">
        <f t="shared" si="1"/>
        <v>3</v>
      </c>
      <c r="C13" s="15"/>
      <c r="D13" s="57" t="str">
        <f t="shared" si="3"/>
        <v>Wed</v>
      </c>
      <c r="E13" s="59">
        <f t="shared" si="2"/>
        <v>43866</v>
      </c>
      <c r="F13" s="18" t="s">
        <v>28</v>
      </c>
      <c r="G13" s="18">
        <v>9001</v>
      </c>
      <c r="H13" s="96" t="s">
        <v>89</v>
      </c>
      <c r="I13" s="96"/>
      <c r="J13" s="18" t="s">
        <v>72</v>
      </c>
      <c r="K13" s="18"/>
      <c r="L13" s="19">
        <v>8</v>
      </c>
    </row>
    <row r="14" spans="1:15" ht="29.1" customHeight="1" thickBot="1" x14ac:dyDescent="0.25">
      <c r="A14" s="1">
        <f t="shared" si="0"/>
        <v>1</v>
      </c>
      <c r="B14" s="8">
        <f t="shared" si="1"/>
        <v>4</v>
      </c>
      <c r="C14" s="15"/>
      <c r="D14" s="57" t="str">
        <f t="shared" si="3"/>
        <v>Thu</v>
      </c>
      <c r="E14" s="59">
        <f t="shared" si="2"/>
        <v>43867</v>
      </c>
      <c r="F14" s="18" t="s">
        <v>28</v>
      </c>
      <c r="G14" s="18">
        <v>9001</v>
      </c>
      <c r="H14" s="96" t="s">
        <v>90</v>
      </c>
      <c r="I14" s="96"/>
      <c r="J14" s="18" t="s">
        <v>72</v>
      </c>
      <c r="K14" s="18"/>
      <c r="L14" s="19">
        <v>8</v>
      </c>
    </row>
    <row r="15" spans="1:15" ht="29.1" customHeight="1" thickBot="1" x14ac:dyDescent="0.25">
      <c r="A15" s="1">
        <f t="shared" si="0"/>
        <v>1</v>
      </c>
      <c r="B15" s="8">
        <f t="shared" si="1"/>
        <v>5</v>
      </c>
      <c r="C15" s="15"/>
      <c r="D15" s="57" t="str">
        <f t="shared" si="3"/>
        <v>Fri</v>
      </c>
      <c r="E15" s="59">
        <f t="shared" si="2"/>
        <v>43868</v>
      </c>
      <c r="F15" s="18" t="s">
        <v>28</v>
      </c>
      <c r="G15" s="18">
        <v>9001</v>
      </c>
      <c r="H15" s="96" t="s">
        <v>89</v>
      </c>
      <c r="I15" s="96"/>
      <c r="J15" s="18" t="s">
        <v>72</v>
      </c>
      <c r="K15" s="18"/>
      <c r="L15" s="19">
        <v>12</v>
      </c>
    </row>
    <row r="16" spans="1:15" ht="29.1" customHeight="1" thickBot="1" x14ac:dyDescent="0.25">
      <c r="A16" s="1" t="str">
        <f t="shared" si="0"/>
        <v/>
      </c>
      <c r="B16" s="8">
        <f t="shared" si="1"/>
        <v>6</v>
      </c>
      <c r="C16" s="15"/>
      <c r="D16" s="57" t="str">
        <f>IF(B16=1,"Mo",IF(B16=2,"Tue",IF(B16=3,"Wed",IF(B16=4,"Thu",IF(B16=5,"Fri",IF(B16=6,"Sat",IF(B16=7,"Sun","")))))))</f>
        <v>Sat</v>
      </c>
      <c r="E16" s="59">
        <f t="shared" si="2"/>
        <v>43869</v>
      </c>
      <c r="F16" s="18"/>
      <c r="G16" s="18"/>
      <c r="H16" s="96"/>
      <c r="I16" s="96"/>
      <c r="J16" s="18"/>
      <c r="K16" s="18"/>
      <c r="L16" s="19"/>
    </row>
    <row r="17" spans="1:12" ht="29.1" customHeight="1" thickBot="1" x14ac:dyDescent="0.25">
      <c r="A17" s="1" t="str">
        <f t="shared" si="0"/>
        <v/>
      </c>
      <c r="B17" s="8">
        <f t="shared" si="1"/>
        <v>7</v>
      </c>
      <c r="C17" s="15"/>
      <c r="D17" s="57" t="str">
        <f>IF(B17=1,"Mo",IF(B17=2,"Tue",IF(B17=3,"Wed",IF(B17=4,"Thu",IF(B17=5,"Fri",IF(B17=6,"Sat",IF(B17=7,"Sun","")))))))</f>
        <v>Sun</v>
      </c>
      <c r="E17" s="59">
        <f t="shared" si="2"/>
        <v>43870</v>
      </c>
      <c r="F17" s="18"/>
      <c r="G17" s="18"/>
      <c r="H17" s="96"/>
      <c r="I17" s="96"/>
      <c r="J17" s="18"/>
      <c r="K17" s="18"/>
      <c r="L17" s="19"/>
    </row>
    <row r="18" spans="1:12" ht="29.1" customHeight="1" thickBot="1" x14ac:dyDescent="0.25">
      <c r="A18" s="1">
        <f t="shared" si="0"/>
        <v>1</v>
      </c>
      <c r="B18" s="8">
        <f t="shared" si="1"/>
        <v>1</v>
      </c>
      <c r="C18" s="15"/>
      <c r="D18" s="57" t="str">
        <f>IF(B18=1,"Mo",IF(B18=2,"Tue",IF(B18=3,"Wed",IF(B18=4,"Thu",IF(B18=5,"Fri",IF(B18=6,"Sat",IF(B18=7,"Sun","")))))))</f>
        <v>Mo</v>
      </c>
      <c r="E18" s="59">
        <f t="shared" si="2"/>
        <v>43871</v>
      </c>
      <c r="F18" s="18" t="s">
        <v>28</v>
      </c>
      <c r="G18" s="18">
        <v>9001</v>
      </c>
      <c r="H18" s="96" t="s">
        <v>98</v>
      </c>
      <c r="I18" s="96"/>
      <c r="J18" s="18" t="s">
        <v>72</v>
      </c>
      <c r="K18" s="18"/>
      <c r="L18" s="19">
        <v>10</v>
      </c>
    </row>
    <row r="19" spans="1:12" ht="29.1" customHeight="1" thickBot="1" x14ac:dyDescent="0.25">
      <c r="A19" s="1">
        <f t="shared" si="0"/>
        <v>1</v>
      </c>
      <c r="B19" s="8">
        <f t="shared" si="1"/>
        <v>2</v>
      </c>
      <c r="C19" s="15"/>
      <c r="D19" s="57" t="str">
        <f t="shared" si="3"/>
        <v>Tue</v>
      </c>
      <c r="E19" s="59">
        <f t="shared" si="2"/>
        <v>43872</v>
      </c>
      <c r="F19" s="18" t="s">
        <v>28</v>
      </c>
      <c r="G19" s="18">
        <v>9001</v>
      </c>
      <c r="H19" s="96" t="s">
        <v>97</v>
      </c>
      <c r="I19" s="96"/>
      <c r="J19" s="18" t="s">
        <v>72</v>
      </c>
      <c r="K19" s="18"/>
      <c r="L19" s="19">
        <v>8</v>
      </c>
    </row>
    <row r="20" spans="1:12" ht="29.1" customHeight="1" thickBot="1" x14ac:dyDescent="0.25">
      <c r="A20" s="1">
        <f t="shared" si="0"/>
        <v>1</v>
      </c>
      <c r="B20" s="8">
        <f t="shared" si="1"/>
        <v>3</v>
      </c>
      <c r="C20" s="15"/>
      <c r="D20" s="57" t="str">
        <f t="shared" si="3"/>
        <v>Wed</v>
      </c>
      <c r="E20" s="59">
        <f t="shared" si="2"/>
        <v>43873</v>
      </c>
      <c r="F20" s="18" t="s">
        <v>28</v>
      </c>
      <c r="G20" s="18">
        <v>9001</v>
      </c>
      <c r="H20" s="96" t="s">
        <v>97</v>
      </c>
      <c r="I20" s="96"/>
      <c r="J20" s="18" t="s">
        <v>72</v>
      </c>
      <c r="K20" s="18"/>
      <c r="L20" s="19">
        <v>10</v>
      </c>
    </row>
    <row r="21" spans="1:12" ht="29.1" customHeight="1" thickBot="1" x14ac:dyDescent="0.25">
      <c r="A21" s="1">
        <f t="shared" si="0"/>
        <v>1</v>
      </c>
      <c r="B21" s="8">
        <f t="shared" si="1"/>
        <v>4</v>
      </c>
      <c r="C21" s="15"/>
      <c r="D21" s="57" t="str">
        <f t="shared" si="3"/>
        <v>Thu</v>
      </c>
      <c r="E21" s="59">
        <f t="shared" si="2"/>
        <v>43874</v>
      </c>
      <c r="F21" s="18" t="s">
        <v>28</v>
      </c>
      <c r="G21" s="18">
        <v>9001</v>
      </c>
      <c r="H21" s="96" t="s">
        <v>97</v>
      </c>
      <c r="I21" s="96"/>
      <c r="J21" s="18" t="s">
        <v>72</v>
      </c>
      <c r="K21" s="18"/>
      <c r="L21" s="19">
        <v>8</v>
      </c>
    </row>
    <row r="22" spans="1:12" ht="29.1" customHeight="1" thickBot="1" x14ac:dyDescent="0.25">
      <c r="A22" s="1">
        <f t="shared" si="0"/>
        <v>1</v>
      </c>
      <c r="B22" s="8">
        <f t="shared" si="1"/>
        <v>5</v>
      </c>
      <c r="C22" s="15"/>
      <c r="D22" s="57" t="str">
        <f t="shared" si="3"/>
        <v>Fri</v>
      </c>
      <c r="E22" s="59">
        <f t="shared" si="2"/>
        <v>43875</v>
      </c>
      <c r="F22" s="18" t="s">
        <v>28</v>
      </c>
      <c r="G22" s="18">
        <v>9001</v>
      </c>
      <c r="H22" s="96" t="s">
        <v>93</v>
      </c>
      <c r="I22" s="96"/>
      <c r="J22" s="18" t="s">
        <v>72</v>
      </c>
      <c r="K22" s="18"/>
      <c r="L22" s="19">
        <v>8</v>
      </c>
    </row>
    <row r="23" spans="1:12" ht="29.1" customHeight="1" thickBot="1" x14ac:dyDescent="0.25">
      <c r="A23" s="1" t="str">
        <f t="shared" si="0"/>
        <v/>
      </c>
      <c r="B23" s="8">
        <f t="shared" si="1"/>
        <v>6</v>
      </c>
      <c r="C23" s="15"/>
      <c r="D23" s="57" t="str">
        <f t="shared" si="3"/>
        <v>Sat</v>
      </c>
      <c r="E23" s="59">
        <f t="shared" si="2"/>
        <v>43876</v>
      </c>
      <c r="F23" s="18"/>
      <c r="G23" s="18"/>
      <c r="H23" s="96"/>
      <c r="I23" s="96"/>
      <c r="J23" s="18"/>
      <c r="K23" s="18"/>
      <c r="L23" s="19"/>
    </row>
    <row r="24" spans="1:12" ht="29.1" customHeight="1" thickBot="1" x14ac:dyDescent="0.25">
      <c r="A24" s="1" t="str">
        <f t="shared" si="0"/>
        <v/>
      </c>
      <c r="B24" s="8">
        <f t="shared" si="1"/>
        <v>7</v>
      </c>
      <c r="C24" s="15"/>
      <c r="D24" s="57" t="str">
        <f t="shared" si="3"/>
        <v>Sun</v>
      </c>
      <c r="E24" s="59">
        <f t="shared" si="2"/>
        <v>43877</v>
      </c>
      <c r="F24" s="18"/>
      <c r="G24" s="18"/>
      <c r="H24" s="96"/>
      <c r="I24" s="96"/>
      <c r="J24" s="18"/>
      <c r="K24" s="18"/>
      <c r="L24" s="19"/>
    </row>
    <row r="25" spans="1:12" ht="29.1" customHeight="1" thickBot="1" x14ac:dyDescent="0.25">
      <c r="A25" s="1">
        <f t="shared" si="0"/>
        <v>1</v>
      </c>
      <c r="B25" s="8">
        <f t="shared" si="1"/>
        <v>1</v>
      </c>
      <c r="C25" s="15"/>
      <c r="D25" s="57" t="str">
        <f t="shared" si="3"/>
        <v>Mo</v>
      </c>
      <c r="E25" s="59">
        <f t="shared" si="2"/>
        <v>43878</v>
      </c>
      <c r="F25" s="18" t="s">
        <v>28</v>
      </c>
      <c r="G25" s="18">
        <v>9001</v>
      </c>
      <c r="H25" s="96" t="s">
        <v>99</v>
      </c>
      <c r="I25" s="96"/>
      <c r="J25" s="18" t="s">
        <v>72</v>
      </c>
      <c r="K25" s="18"/>
      <c r="L25" s="19">
        <v>8</v>
      </c>
    </row>
    <row r="26" spans="1:12" ht="29.1" customHeight="1" thickBot="1" x14ac:dyDescent="0.25">
      <c r="A26" s="1">
        <f t="shared" si="0"/>
        <v>1</v>
      </c>
      <c r="B26" s="8">
        <f t="shared" si="1"/>
        <v>2</v>
      </c>
      <c r="C26" s="15"/>
      <c r="D26" s="57" t="str">
        <f t="shared" si="3"/>
        <v>Tue</v>
      </c>
      <c r="E26" s="59">
        <f t="shared" si="2"/>
        <v>43879</v>
      </c>
      <c r="F26" s="18" t="s">
        <v>28</v>
      </c>
      <c r="G26" s="18">
        <v>9001</v>
      </c>
      <c r="H26" s="96" t="s">
        <v>96</v>
      </c>
      <c r="I26" s="96"/>
      <c r="J26" s="18" t="s">
        <v>72</v>
      </c>
      <c r="K26" s="18"/>
      <c r="L26" s="19">
        <v>8</v>
      </c>
    </row>
    <row r="27" spans="1:12" ht="29.1" customHeight="1" thickBot="1" x14ac:dyDescent="0.25">
      <c r="A27" s="1">
        <f t="shared" si="0"/>
        <v>1</v>
      </c>
      <c r="B27" s="8">
        <f t="shared" si="1"/>
        <v>3</v>
      </c>
      <c r="C27" s="15"/>
      <c r="D27" s="57" t="str">
        <f t="shared" si="3"/>
        <v>Wed</v>
      </c>
      <c r="E27" s="59">
        <f t="shared" si="2"/>
        <v>43880</v>
      </c>
      <c r="F27" s="18" t="s">
        <v>28</v>
      </c>
      <c r="G27" s="18">
        <v>9001</v>
      </c>
      <c r="H27" s="96" t="s">
        <v>95</v>
      </c>
      <c r="I27" s="96"/>
      <c r="J27" s="18" t="s">
        <v>72</v>
      </c>
      <c r="K27" s="18"/>
      <c r="L27" s="19">
        <v>8</v>
      </c>
    </row>
    <row r="28" spans="1:12" ht="29.1" customHeight="1" thickBot="1" x14ac:dyDescent="0.25">
      <c r="A28" s="1">
        <f t="shared" si="0"/>
        <v>1</v>
      </c>
      <c r="B28" s="8">
        <f t="shared" si="1"/>
        <v>4</v>
      </c>
      <c r="C28" s="15"/>
      <c r="D28" s="57" t="str">
        <f t="shared" si="3"/>
        <v>Thu</v>
      </c>
      <c r="E28" s="59">
        <f t="shared" si="2"/>
        <v>43881</v>
      </c>
      <c r="F28" s="18" t="s">
        <v>28</v>
      </c>
      <c r="G28" s="18">
        <v>9001</v>
      </c>
      <c r="H28" s="96" t="s">
        <v>95</v>
      </c>
      <c r="I28" s="96"/>
      <c r="J28" s="18" t="s">
        <v>72</v>
      </c>
      <c r="K28" s="18"/>
      <c r="L28" s="19">
        <v>10</v>
      </c>
    </row>
    <row r="29" spans="1:12" ht="29.1" customHeight="1" thickBot="1" x14ac:dyDescent="0.25">
      <c r="A29" s="1">
        <f t="shared" si="0"/>
        <v>1</v>
      </c>
      <c r="B29" s="8">
        <f t="shared" si="1"/>
        <v>5</v>
      </c>
      <c r="C29" s="15"/>
      <c r="D29" s="57" t="str">
        <f t="shared" si="3"/>
        <v>Fri</v>
      </c>
      <c r="E29" s="59">
        <f t="shared" si="2"/>
        <v>43882</v>
      </c>
      <c r="F29" s="18" t="s">
        <v>28</v>
      </c>
      <c r="G29" s="18">
        <v>9001</v>
      </c>
      <c r="H29" s="96" t="s">
        <v>95</v>
      </c>
      <c r="I29" s="96"/>
      <c r="J29" s="18" t="s">
        <v>72</v>
      </c>
      <c r="K29" s="18"/>
      <c r="L29" s="19">
        <v>10</v>
      </c>
    </row>
    <row r="30" spans="1:12" ht="29.1" customHeight="1" thickBot="1" x14ac:dyDescent="0.25">
      <c r="A30" s="1" t="str">
        <f t="shared" si="0"/>
        <v/>
      </c>
      <c r="B30" s="8">
        <f t="shared" si="1"/>
        <v>6</v>
      </c>
      <c r="C30" s="15"/>
      <c r="D30" s="57" t="str">
        <f t="shared" si="3"/>
        <v>Sat</v>
      </c>
      <c r="E30" s="59">
        <f t="shared" si="2"/>
        <v>43883</v>
      </c>
      <c r="F30" s="18"/>
      <c r="G30" s="18"/>
      <c r="H30" s="96"/>
      <c r="I30" s="96"/>
      <c r="J30" s="18"/>
      <c r="K30" s="18"/>
      <c r="L30" s="19"/>
    </row>
    <row r="31" spans="1:12" ht="29.1" customHeight="1" thickBot="1" x14ac:dyDescent="0.25">
      <c r="A31" s="1" t="str">
        <f t="shared" si="0"/>
        <v/>
      </c>
      <c r="B31" s="8">
        <f t="shared" si="1"/>
        <v>7</v>
      </c>
      <c r="C31" s="15"/>
      <c r="D31" s="57" t="str">
        <f t="shared" si="3"/>
        <v>Sun</v>
      </c>
      <c r="E31" s="59">
        <f t="shared" si="2"/>
        <v>43884</v>
      </c>
      <c r="F31" s="18"/>
      <c r="G31" s="18"/>
      <c r="H31" s="96"/>
      <c r="I31" s="96"/>
      <c r="J31" s="18"/>
      <c r="K31" s="18"/>
      <c r="L31" s="19"/>
    </row>
    <row r="32" spans="1:12" ht="29.1" customHeight="1" thickBot="1" x14ac:dyDescent="0.25">
      <c r="A32" s="1">
        <f t="shared" si="0"/>
        <v>1</v>
      </c>
      <c r="B32" s="8">
        <f t="shared" si="1"/>
        <v>1</v>
      </c>
      <c r="C32" s="15"/>
      <c r="D32" s="57" t="str">
        <f t="shared" si="3"/>
        <v>Mo</v>
      </c>
      <c r="E32" s="59">
        <f t="shared" si="2"/>
        <v>43885</v>
      </c>
      <c r="F32" s="18" t="s">
        <v>28</v>
      </c>
      <c r="G32" s="18">
        <v>9001</v>
      </c>
      <c r="H32" s="96" t="s">
        <v>91</v>
      </c>
      <c r="I32" s="96"/>
      <c r="J32" s="18" t="s">
        <v>72</v>
      </c>
      <c r="K32" s="18"/>
      <c r="L32" s="19">
        <v>8</v>
      </c>
    </row>
    <row r="33" spans="1:12" ht="29.1" customHeight="1" thickBot="1" x14ac:dyDescent="0.25">
      <c r="A33" s="1">
        <f t="shared" si="0"/>
        <v>1</v>
      </c>
      <c r="B33" s="8">
        <f t="shared" si="1"/>
        <v>2</v>
      </c>
      <c r="C33" s="15"/>
      <c r="D33" s="57" t="str">
        <f t="shared" si="3"/>
        <v>Tue</v>
      </c>
      <c r="E33" s="59">
        <f t="shared" si="2"/>
        <v>43886</v>
      </c>
      <c r="F33" s="18" t="s">
        <v>28</v>
      </c>
      <c r="G33" s="18">
        <v>9001</v>
      </c>
      <c r="H33" s="96" t="s">
        <v>91</v>
      </c>
      <c r="I33" s="96"/>
      <c r="J33" s="18" t="s">
        <v>72</v>
      </c>
      <c r="K33" s="18"/>
      <c r="L33" s="19">
        <v>8</v>
      </c>
    </row>
    <row r="34" spans="1:12" ht="29.1" customHeight="1" thickBot="1" x14ac:dyDescent="0.25">
      <c r="A34" s="1">
        <f t="shared" si="0"/>
        <v>1</v>
      </c>
      <c r="B34" s="8">
        <f t="shared" si="1"/>
        <v>3</v>
      </c>
      <c r="C34" s="15"/>
      <c r="D34" s="57" t="str">
        <f t="shared" si="3"/>
        <v>Wed</v>
      </c>
      <c r="E34" s="59">
        <f t="shared" si="2"/>
        <v>43887</v>
      </c>
      <c r="F34" s="18" t="s">
        <v>28</v>
      </c>
      <c r="G34" s="18">
        <v>9001</v>
      </c>
      <c r="H34" s="96" t="s">
        <v>91</v>
      </c>
      <c r="I34" s="96"/>
      <c r="J34" s="18" t="s">
        <v>72</v>
      </c>
      <c r="K34" s="18"/>
      <c r="L34" s="19">
        <v>8</v>
      </c>
    </row>
    <row r="35" spans="1:12" ht="29.1" customHeight="1" thickBot="1" x14ac:dyDescent="0.25">
      <c r="A35" s="1">
        <f t="shared" si="0"/>
        <v>1</v>
      </c>
      <c r="B35" s="8">
        <f t="shared" si="1"/>
        <v>4</v>
      </c>
      <c r="C35" s="15"/>
      <c r="D35" s="57" t="str">
        <f t="shared" si="3"/>
        <v>Thu</v>
      </c>
      <c r="E35" s="59">
        <f t="shared" si="2"/>
        <v>43888</v>
      </c>
      <c r="F35" s="18" t="s">
        <v>28</v>
      </c>
      <c r="G35" s="18">
        <v>9001</v>
      </c>
      <c r="H35" s="96" t="s">
        <v>91</v>
      </c>
      <c r="I35" s="96"/>
      <c r="J35" s="18" t="s">
        <v>72</v>
      </c>
      <c r="K35" s="18"/>
      <c r="L35" s="19">
        <v>10</v>
      </c>
    </row>
    <row r="36" spans="1:12" ht="29.1" customHeight="1" thickBot="1" x14ac:dyDescent="0.25">
      <c r="A36" s="1">
        <f t="shared" si="0"/>
        <v>1</v>
      </c>
      <c r="B36" s="8">
        <f t="shared" si="1"/>
        <v>5</v>
      </c>
      <c r="C36" s="15"/>
      <c r="D36" s="57" t="str">
        <f t="shared" si="3"/>
        <v>Fri</v>
      </c>
      <c r="E36" s="59">
        <f t="shared" si="2"/>
        <v>43889</v>
      </c>
      <c r="F36" s="18" t="s">
        <v>28</v>
      </c>
      <c r="G36" s="18">
        <v>9001</v>
      </c>
      <c r="H36" s="96" t="s">
        <v>91</v>
      </c>
      <c r="I36" s="96"/>
      <c r="J36" s="18" t="s">
        <v>100</v>
      </c>
      <c r="K36" s="18"/>
      <c r="L36" s="19">
        <v>10</v>
      </c>
    </row>
    <row r="37" spans="1:12" ht="29.1" customHeight="1" thickBot="1" x14ac:dyDescent="0.25">
      <c r="A37" s="1" t="str">
        <f t="shared" si="0"/>
        <v/>
      </c>
      <c r="B37" s="8">
        <f>WEEKDAY(E36+1,2)</f>
        <v>6</v>
      </c>
      <c r="C37" s="15"/>
      <c r="D37" s="57" t="str">
        <f t="shared" si="3"/>
        <v>Sat</v>
      </c>
      <c r="E37" s="60">
        <f>IF(MONTH(E36+1)&gt;MONTH(E36),"",E36+1)</f>
        <v>43890</v>
      </c>
      <c r="F37" s="18"/>
      <c r="G37" s="18"/>
      <c r="H37" s="96"/>
      <c r="I37" s="96"/>
      <c r="J37" s="18"/>
      <c r="K37" s="18"/>
      <c r="L37" s="19"/>
    </row>
    <row r="38" spans="1:12" ht="29.1" customHeight="1" thickBot="1" x14ac:dyDescent="0.25">
      <c r="A38" s="1" t="str">
        <f t="shared" si="0"/>
        <v/>
      </c>
      <c r="B38" s="8">
        <f>WEEKDAY(E36+2,2)</f>
        <v>7</v>
      </c>
      <c r="C38" s="15"/>
      <c r="D38" s="57" t="str">
        <f t="shared" ref="D12:D39" si="4">IF(B38=1,"Mo",IF(B38=2,"Tue",IF(B38=3,"Wed",IF(B38=4,"Thu",IF(B38=5,"Fri",IF(B38=6,"Sat",IF(B38=7,"Sun","")))))))</f>
        <v>Sun</v>
      </c>
      <c r="E38" s="59" t="str">
        <f>IF(MONTH(E36+2)&gt;MONTH(E36),"",E36+2)</f>
        <v/>
      </c>
      <c r="F38" s="18"/>
      <c r="G38" s="18"/>
      <c r="H38" s="96"/>
      <c r="I38" s="96"/>
      <c r="J38" s="18"/>
      <c r="K38" s="18"/>
      <c r="L38" s="19"/>
    </row>
    <row r="39" spans="1:12" ht="29.1" customHeight="1" thickBot="1" x14ac:dyDescent="0.25">
      <c r="A39" s="1">
        <f t="shared" si="0"/>
        <v>1</v>
      </c>
      <c r="B39" s="8">
        <f>WEEKDAY(E36+3,2)</f>
        <v>1</v>
      </c>
      <c r="C39" s="15"/>
      <c r="D39" s="57" t="str">
        <f t="shared" si="4"/>
        <v>Mo</v>
      </c>
      <c r="E39" s="61" t="str">
        <f>IF(MONTH(E36+3)&gt;MONTH(E36),"",E36+3)</f>
        <v/>
      </c>
      <c r="F39" s="18"/>
      <c r="G39" s="18"/>
      <c r="H39" s="96"/>
      <c r="I39" s="96"/>
      <c r="J39" s="18"/>
      <c r="K39" s="18"/>
      <c r="L39" s="19"/>
    </row>
    <row r="40" spans="1:12" ht="30" customHeight="1" thickBot="1" x14ac:dyDescent="0.25">
      <c r="D40" s="62"/>
      <c r="E40" s="63"/>
      <c r="F40" s="64"/>
      <c r="G40" s="65"/>
      <c r="H40" s="64"/>
      <c r="I40" s="66" t="s">
        <v>1</v>
      </c>
      <c r="J40" s="67"/>
      <c r="K40" s="63"/>
      <c r="L40" s="68">
        <f>SUM(L9:L39)</f>
        <v>178</v>
      </c>
    </row>
    <row r="41" spans="1:12" ht="30" customHeight="1" thickBot="1" x14ac:dyDescent="0.25">
      <c r="D41" s="62"/>
      <c r="E41" s="63"/>
      <c r="F41" s="64"/>
      <c r="G41" s="64"/>
      <c r="H41" s="64"/>
      <c r="I41" s="66" t="s">
        <v>2</v>
      </c>
      <c r="J41" s="67"/>
      <c r="K41" s="63"/>
      <c r="L41" s="68">
        <f>SUM(L40/8)</f>
        <v>22.25</v>
      </c>
    </row>
  </sheetData>
  <mergeCells count="42">
    <mergeCell ref="D1:L1"/>
    <mergeCell ref="D5:E5"/>
    <mergeCell ref="J6:L6"/>
    <mergeCell ref="C7:C8"/>
    <mergeCell ref="D7:E8"/>
    <mergeCell ref="F7:F8"/>
    <mergeCell ref="G7:G8"/>
    <mergeCell ref="H7:I8"/>
    <mergeCell ref="J7:J8"/>
    <mergeCell ref="K7:K8"/>
    <mergeCell ref="H19:I19"/>
    <mergeCell ref="L7:L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198" priority="120" stopIfTrue="1">
      <formula>IF($A9=1,B9,)</formula>
    </cfRule>
    <cfRule type="expression" dxfId="197" priority="121" stopIfTrue="1">
      <formula>IF($A9="",B9,)</formula>
    </cfRule>
  </conditionalFormatting>
  <conditionalFormatting sqref="E38:E39">
    <cfRule type="expression" dxfId="195" priority="123" stopIfTrue="1">
      <formula>IF($A38&lt;&gt;1,B38,"")</formula>
    </cfRule>
  </conditionalFormatting>
  <conditionalFormatting sqref="D38:D39">
    <cfRule type="expression" dxfId="194" priority="124" stopIfTrue="1">
      <formula>IF($A38="",B38,)</formula>
    </cfRule>
  </conditionalFormatting>
  <conditionalFormatting sqref="G38">
    <cfRule type="expression" dxfId="171" priority="98" stopIfTrue="1">
      <formula>#REF!="Freelancer"</formula>
    </cfRule>
    <cfRule type="expression" dxfId="170" priority="99" stopIfTrue="1">
      <formula>#REF!="DTC Int. Staff"</formula>
    </cfRule>
  </conditionalFormatting>
  <conditionalFormatting sqref="G39">
    <cfRule type="expression" dxfId="169" priority="96" stopIfTrue="1">
      <formula>#REF!="Freelancer"</formula>
    </cfRule>
    <cfRule type="expression" dxfId="168" priority="97" stopIfTrue="1">
      <formula>#REF!="DTC Int. Staff"</formula>
    </cfRule>
  </conditionalFormatting>
  <conditionalFormatting sqref="E10:E37">
    <cfRule type="expression" dxfId="50" priority="48" stopIfTrue="1">
      <formula>IF($A10&lt;&gt;1,B10,"")</formula>
    </cfRule>
  </conditionalFormatting>
  <conditionalFormatting sqref="G36">
    <cfRule type="expression" dxfId="49" priority="1" stopIfTrue="1">
      <formula>#REF!="Freelancer"</formula>
    </cfRule>
    <cfRule type="expression" dxfId="48" priority="2" stopIfTrue="1">
      <formula>#REF!="DTC Int. Staff"</formula>
    </cfRule>
  </conditionalFormatting>
  <conditionalFormatting sqref="E9">
    <cfRule type="expression" dxfId="47" priority="47" stopIfTrue="1">
      <formula>IF($A9="",B9,"")</formula>
    </cfRule>
  </conditionalFormatting>
  <conditionalFormatting sqref="D9:D37">
    <cfRule type="expression" dxfId="46" priority="49" stopIfTrue="1">
      <formula>IF($A9="",B9,)</formula>
    </cfRule>
  </conditionalFormatting>
  <conditionalFormatting sqref="G9:G10">
    <cfRule type="expression" dxfId="45" priority="50" stopIfTrue="1">
      <formula>#REF!="Freelancer"</formula>
    </cfRule>
    <cfRule type="expression" dxfId="44" priority="51" stopIfTrue="1">
      <formula>#REF!="DTC Int. Staff"</formula>
    </cfRule>
  </conditionalFormatting>
  <conditionalFormatting sqref="G10">
    <cfRule type="expression" dxfId="43" priority="45" stopIfTrue="1">
      <formula>$F$5="Freelancer"</formula>
    </cfRule>
    <cfRule type="expression" dxfId="42" priority="46" stopIfTrue="1">
      <formula>$F$5="DTC Int. Staff"</formula>
    </cfRule>
  </conditionalFormatting>
  <conditionalFormatting sqref="G16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17">
    <cfRule type="expression" dxfId="39" priority="41" stopIfTrue="1">
      <formula>#REF!="Freelancer"</formula>
    </cfRule>
    <cfRule type="expression" dxfId="38" priority="42" stopIfTrue="1">
      <formula>#REF!="DTC Int. Staff"</formula>
    </cfRule>
  </conditionalFormatting>
  <conditionalFormatting sqref="G23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24">
    <cfRule type="expression" dxfId="35" priority="37" stopIfTrue="1">
      <formula>#REF!="Freelancer"</formula>
    </cfRule>
    <cfRule type="expression" dxfId="34" priority="38" stopIfTrue="1">
      <formula>#REF!="DTC Int. Staff"</formula>
    </cfRule>
  </conditionalFormatting>
  <conditionalFormatting sqref="G30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31">
    <cfRule type="expression" dxfId="31" priority="33" stopIfTrue="1">
      <formula>#REF!="Freelancer"</formula>
    </cfRule>
    <cfRule type="expression" dxfId="30" priority="34" stopIfTrue="1">
      <formula>#REF!="DTC Int. Staff"</formula>
    </cfRule>
  </conditionalFormatting>
  <conditionalFormatting sqref="G37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11:G12">
    <cfRule type="expression" dxfId="27" priority="29" stopIfTrue="1">
      <formula>#REF!="Freelancer"</formula>
    </cfRule>
    <cfRule type="expression" dxfId="26" priority="30" stopIfTrue="1">
      <formula>#REF!="DTC Int. Staff"</formula>
    </cfRule>
  </conditionalFormatting>
  <conditionalFormatting sqref="G13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14">
    <cfRule type="expression" dxfId="23" priority="25" stopIfTrue="1">
      <formula>#REF!="Freelancer"</formula>
    </cfRule>
    <cfRule type="expression" dxfId="22" priority="26" stopIfTrue="1">
      <formula>#REF!="DTC Int. Staff"</formula>
    </cfRule>
  </conditionalFormatting>
  <conditionalFormatting sqref="G15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18">
    <cfRule type="expression" dxfId="19" priority="21" stopIfTrue="1">
      <formula>#REF!="Freelancer"</formula>
    </cfRule>
    <cfRule type="expression" dxfId="18" priority="22" stopIfTrue="1">
      <formula>#REF!="DTC Int. Staff"</formula>
    </cfRule>
  </conditionalFormatting>
  <conditionalFormatting sqref="G19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20">
    <cfRule type="expression" dxfId="15" priority="17" stopIfTrue="1">
      <formula>#REF!="Freelancer"</formula>
    </cfRule>
    <cfRule type="expression" dxfId="14" priority="18" stopIfTrue="1">
      <formula>#REF!="DTC Int. Staff"</formula>
    </cfRule>
  </conditionalFormatting>
  <conditionalFormatting sqref="G21:G22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25:G29">
    <cfRule type="expression" dxfId="11" priority="13" stopIfTrue="1">
      <formula>#REF!="Freelancer"</formula>
    </cfRule>
    <cfRule type="expression" dxfId="10" priority="14" stopIfTrue="1">
      <formula>#REF!="DTC Int. Staff"</formula>
    </cfRule>
  </conditionalFormatting>
  <conditionalFormatting sqref="G25:G29">
    <cfRule type="expression" dxfId="9" priority="11" stopIfTrue="1">
      <formula>$F$5="Freelancer"</formula>
    </cfRule>
    <cfRule type="expression" dxfId="8" priority="12" stopIfTrue="1">
      <formula>$F$5="DTC Int. Staff"</formula>
    </cfRule>
  </conditionalFormatting>
  <conditionalFormatting sqref="G32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G33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34">
    <cfRule type="expression" dxfId="3" priority="5" stopIfTrue="1">
      <formula>#REF!="Freelancer"</formula>
    </cfRule>
    <cfRule type="expression" dxfId="2" priority="6" stopIfTrue="1">
      <formula>#REF!="DTC Int. Staff"</formula>
    </cfRule>
  </conditionalFormatting>
  <conditionalFormatting sqref="G35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9:F39" xr:uid="{ABE9EC35-6D10-41E3-8E18-8C6B8EF27B76}">
      <formula1>Project_Number</formula1>
    </dataValidation>
    <dataValidation type="list" allowBlank="1" showInputMessage="1" showErrorMessage="1" sqref="G9:G39" xr:uid="{0A086F5C-CFA7-4CC5-BD87-500AA33492BA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3053-EED2-4EDB-AB69-7868B974DD79}">
  <sheetPr>
    <pageSetUpPr fitToPage="1"/>
  </sheetPr>
  <dimension ref="A1:P41"/>
  <sheetViews>
    <sheetView showGridLines="0" topLeftCell="D11" zoomScale="70" zoomScaleNormal="70" workbookViewId="0">
      <selection activeCell="H21" sqref="H21:I2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115" t="s">
        <v>16</v>
      </c>
      <c r="E1" s="116"/>
      <c r="F1" s="116"/>
      <c r="G1" s="116"/>
      <c r="H1" s="116"/>
      <c r="I1" s="116"/>
      <c r="J1" s="116"/>
      <c r="K1" s="116"/>
      <c r="L1" s="116"/>
      <c r="M1" s="117"/>
    </row>
    <row r="2" spans="1:16" ht="13.5" customHeight="1" x14ac:dyDescent="0.2"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6" ht="19.5" customHeight="1" x14ac:dyDescent="0.2">
      <c r="D3" s="47" t="s">
        <v>0</v>
      </c>
      <c r="E3" s="48"/>
      <c r="F3" s="49" t="str">
        <f>'[1]Information-General Settings'!D4</f>
        <v>Maythavee</v>
      </c>
      <c r="G3" s="50"/>
      <c r="I3" s="51"/>
      <c r="J3" s="51"/>
      <c r="K3" s="52"/>
      <c r="L3" s="52"/>
      <c r="M3" s="52"/>
    </row>
    <row r="4" spans="1:16" ht="19.5" customHeight="1" x14ac:dyDescent="0.2">
      <c r="D4" s="51" t="s">
        <v>71</v>
      </c>
      <c r="E4" s="53"/>
      <c r="F4" s="49" t="str">
        <f>'[1]Information-General Settings'!D5</f>
        <v>Apirugnunchai</v>
      </c>
      <c r="G4" s="50"/>
      <c r="I4" s="51"/>
      <c r="J4" s="51"/>
      <c r="K4" s="52"/>
      <c r="L4" s="52"/>
      <c r="M4" s="52"/>
    </row>
    <row r="5" spans="1:16" ht="19.5" customHeight="1" x14ac:dyDescent="0.2">
      <c r="D5" s="118" t="s">
        <v>70</v>
      </c>
      <c r="E5" s="119"/>
      <c r="F5" s="49" t="str">
        <f>'[1]Information-General Settings'!D6</f>
        <v>TIME064</v>
      </c>
      <c r="G5" s="50"/>
      <c r="I5" s="51"/>
      <c r="J5" s="51"/>
      <c r="K5" s="52"/>
      <c r="L5" s="52"/>
      <c r="M5" s="52"/>
    </row>
    <row r="6" spans="1:16" ht="19.5" customHeight="1" thickBot="1" x14ac:dyDescent="0.25">
      <c r="E6" s="51"/>
      <c r="F6" s="51"/>
      <c r="G6" s="51"/>
      <c r="H6" s="54"/>
      <c r="J6" s="51"/>
      <c r="K6" s="120"/>
      <c r="L6" s="120"/>
      <c r="M6" s="120"/>
    </row>
    <row r="7" spans="1:16" ht="12.75" customHeight="1" x14ac:dyDescent="0.2">
      <c r="B7" s="1">
        <f>MONTH(E9)</f>
        <v>3</v>
      </c>
      <c r="C7" s="121"/>
      <c r="D7" s="89">
        <v>43891</v>
      </c>
      <c r="E7" s="90"/>
      <c r="F7" s="93" t="s">
        <v>6</v>
      </c>
      <c r="G7" s="93" t="s">
        <v>17</v>
      </c>
      <c r="H7" s="123" t="s">
        <v>5</v>
      </c>
      <c r="I7" s="124"/>
      <c r="J7" s="55"/>
      <c r="K7" s="113" t="s">
        <v>3</v>
      </c>
      <c r="L7" s="127" t="s">
        <v>10</v>
      </c>
      <c r="M7" s="113" t="s">
        <v>4</v>
      </c>
    </row>
    <row r="8" spans="1:16" ht="23.25" customHeight="1" thickBot="1" x14ac:dyDescent="0.25">
      <c r="C8" s="122"/>
      <c r="D8" s="91"/>
      <c r="E8" s="92"/>
      <c r="F8" s="94"/>
      <c r="G8" s="95"/>
      <c r="H8" s="125"/>
      <c r="I8" s="126"/>
      <c r="J8" s="56"/>
      <c r="K8" s="114"/>
      <c r="L8" s="128"/>
      <c r="M8" s="114"/>
    </row>
    <row r="9" spans="1:16" ht="29.1" customHeight="1" thickBot="1" x14ac:dyDescent="0.25">
      <c r="A9" s="1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57" t="str">
        <f>IF(B9=1,"Mo",IF(B9=2,"Tue",IF(B9=3,"Wed",IF(B9=4,"Thu",IF(B9=5,"Fri",IF(B9=6,"Sat",IF(B9=7,"Sun","")))))))</f>
        <v>Sun</v>
      </c>
      <c r="E9" s="58">
        <f>+D7</f>
        <v>43891</v>
      </c>
      <c r="F9" s="13"/>
      <c r="G9" s="18"/>
      <c r="H9" s="100"/>
      <c r="I9" s="100"/>
      <c r="J9" s="12"/>
      <c r="K9" s="13"/>
      <c r="L9" s="13"/>
      <c r="M9" s="14"/>
    </row>
    <row r="10" spans="1:16" ht="29.1" customHeight="1" thickBot="1" x14ac:dyDescent="0.25">
      <c r="A10" s="1">
        <f t="shared" si="0"/>
        <v>1</v>
      </c>
      <c r="B10" s="8">
        <f t="shared" si="1"/>
        <v>1</v>
      </c>
      <c r="C10" s="15"/>
      <c r="D10" s="57" t="str">
        <f>IF(B10=1,"Mo",IF(B10=2,"Tue",IF(B10=3,"Wed",IF(B10=4,"Thu",IF(B10=5,"Fri",IF(B10=6,"Sat",IF(B10=7,"Sun","")))))))</f>
        <v>Mo</v>
      </c>
      <c r="E10" s="59">
        <f>+E9+1</f>
        <v>43892</v>
      </c>
      <c r="F10" s="18" t="s">
        <v>28</v>
      </c>
      <c r="G10" s="18">
        <v>9001</v>
      </c>
      <c r="H10" s="96" t="s">
        <v>101</v>
      </c>
      <c r="I10" s="96"/>
      <c r="J10" s="17"/>
      <c r="K10" s="18" t="s">
        <v>92</v>
      </c>
      <c r="L10" s="18"/>
      <c r="M10" s="19">
        <v>10</v>
      </c>
      <c r="O10" s="8" t="s">
        <v>73</v>
      </c>
      <c r="P10" s="46">
        <f>COUNTIF($G$9:$G$39, 9001)</f>
        <v>13</v>
      </c>
    </row>
    <row r="11" spans="1:16" ht="29.1" customHeight="1" thickBot="1" x14ac:dyDescent="0.25">
      <c r="A11" s="1">
        <f t="shared" si="0"/>
        <v>1</v>
      </c>
      <c r="B11" s="8">
        <f t="shared" si="1"/>
        <v>2</v>
      </c>
      <c r="C11" s="15"/>
      <c r="D11" s="57" t="str">
        <f>IF(B11=1,"Mo",IF(B11=2,"Tue",IF(B11=3,"Wed",IF(B11=4,"Thu",IF(B11=5,"Fri",IF(B11=6,"Sat",IF(B11=7,"Sun","")))))))</f>
        <v>Tue</v>
      </c>
      <c r="E11" s="59">
        <f t="shared" ref="E11:E36" si="2">+E10+1</f>
        <v>43893</v>
      </c>
      <c r="F11" s="18" t="s">
        <v>28</v>
      </c>
      <c r="G11" s="18">
        <v>9001</v>
      </c>
      <c r="H11" s="96" t="s">
        <v>102</v>
      </c>
      <c r="I11" s="96"/>
      <c r="J11" s="17"/>
      <c r="K11" s="18" t="s">
        <v>92</v>
      </c>
      <c r="L11" s="18"/>
      <c r="M11" s="19">
        <v>8</v>
      </c>
      <c r="O11" s="8" t="s">
        <v>14</v>
      </c>
      <c r="P11" s="46">
        <f>COUNTIF($G$9:$G$39, 9003)</f>
        <v>0</v>
      </c>
    </row>
    <row r="12" spans="1:16" ht="29.1" customHeight="1" thickBot="1" x14ac:dyDescent="0.25">
      <c r="A12" s="1">
        <f t="shared" si="0"/>
        <v>1</v>
      </c>
      <c r="B12" s="8">
        <f t="shared" si="1"/>
        <v>3</v>
      </c>
      <c r="C12" s="15"/>
      <c r="D12" s="57" t="str">
        <f t="shared" ref="D12:D39" si="3">IF(B12=1,"Mo",IF(B12=2,"Tue",IF(B12=3,"Wed",IF(B12=4,"Thu",IF(B12=5,"Fri",IF(B12=6,"Sat",IF(B12=7,"Sun","")))))))</f>
        <v>Wed</v>
      </c>
      <c r="E12" s="59">
        <f t="shared" si="2"/>
        <v>43894</v>
      </c>
      <c r="F12" s="18" t="s">
        <v>28</v>
      </c>
      <c r="G12" s="18">
        <v>9001</v>
      </c>
      <c r="H12" s="96" t="s">
        <v>102</v>
      </c>
      <c r="I12" s="96"/>
      <c r="J12" s="17"/>
      <c r="K12" s="18" t="s">
        <v>92</v>
      </c>
      <c r="L12" s="18"/>
      <c r="M12" s="19">
        <v>8</v>
      </c>
      <c r="O12" s="1" t="s">
        <v>15</v>
      </c>
      <c r="P12" s="46">
        <f>COUNTIF($G$9:$G$39, 9005)</f>
        <v>0</v>
      </c>
    </row>
    <row r="13" spans="1:16" ht="29.1" customHeight="1" thickBot="1" x14ac:dyDescent="0.25">
      <c r="A13" s="1">
        <f t="shared" si="0"/>
        <v>1</v>
      </c>
      <c r="B13" s="8">
        <f t="shared" si="1"/>
        <v>4</v>
      </c>
      <c r="C13" s="15"/>
      <c r="D13" s="57" t="str">
        <f t="shared" si="3"/>
        <v>Thu</v>
      </c>
      <c r="E13" s="59">
        <f t="shared" si="2"/>
        <v>43895</v>
      </c>
      <c r="F13" s="18" t="s">
        <v>28</v>
      </c>
      <c r="G13" s="18">
        <v>9001</v>
      </c>
      <c r="H13" s="96" t="s">
        <v>102</v>
      </c>
      <c r="I13" s="96"/>
      <c r="J13" s="17"/>
      <c r="K13" s="18" t="s">
        <v>92</v>
      </c>
      <c r="L13" s="18"/>
      <c r="M13" s="19">
        <v>12</v>
      </c>
    </row>
    <row r="14" spans="1:16" ht="29.1" customHeight="1" thickBot="1" x14ac:dyDescent="0.25">
      <c r="A14" s="1">
        <f t="shared" si="0"/>
        <v>1</v>
      </c>
      <c r="B14" s="8">
        <f t="shared" si="1"/>
        <v>5</v>
      </c>
      <c r="C14" s="15"/>
      <c r="D14" s="57" t="str">
        <f t="shared" si="3"/>
        <v>Fri</v>
      </c>
      <c r="E14" s="59">
        <f t="shared" si="2"/>
        <v>43896</v>
      </c>
      <c r="F14" s="18" t="s">
        <v>28</v>
      </c>
      <c r="G14" s="18">
        <v>9001</v>
      </c>
      <c r="H14" s="96" t="s">
        <v>102</v>
      </c>
      <c r="I14" s="96"/>
      <c r="J14" s="17"/>
      <c r="K14" s="18" t="s">
        <v>92</v>
      </c>
      <c r="L14" s="18"/>
      <c r="M14" s="19">
        <v>12</v>
      </c>
    </row>
    <row r="15" spans="1:16" ht="29.1" customHeight="1" thickBot="1" x14ac:dyDescent="0.25">
      <c r="A15" s="1" t="str">
        <f t="shared" si="0"/>
        <v/>
      </c>
      <c r="B15" s="8">
        <f t="shared" si="1"/>
        <v>6</v>
      </c>
      <c r="C15" s="15"/>
      <c r="D15" s="57" t="str">
        <f t="shared" si="3"/>
        <v>Sat</v>
      </c>
      <c r="E15" s="59">
        <f t="shared" si="2"/>
        <v>43897</v>
      </c>
      <c r="F15" s="18"/>
      <c r="G15" s="18"/>
      <c r="H15" s="96"/>
      <c r="I15" s="96"/>
      <c r="J15" s="17"/>
      <c r="K15" s="18"/>
      <c r="L15" s="18"/>
      <c r="M15" s="19"/>
    </row>
    <row r="16" spans="1:16" ht="29.1" customHeight="1" thickBot="1" x14ac:dyDescent="0.25">
      <c r="A16" s="1" t="str">
        <f t="shared" si="0"/>
        <v/>
      </c>
      <c r="B16" s="8">
        <f t="shared" si="1"/>
        <v>7</v>
      </c>
      <c r="C16" s="15"/>
      <c r="D16" s="57" t="str">
        <f>IF(B16=1,"Mo",IF(B16=2,"Tue",IF(B16=3,"Wed",IF(B16=4,"Thu",IF(B16=5,"Fri",IF(B16=6,"Sat",IF(B16=7,"Sun","")))))))</f>
        <v>Sun</v>
      </c>
      <c r="E16" s="59">
        <f t="shared" si="2"/>
        <v>43898</v>
      </c>
      <c r="F16" s="18"/>
      <c r="G16" s="18"/>
      <c r="H16" s="96"/>
      <c r="I16" s="96"/>
      <c r="J16" s="17"/>
      <c r="K16" s="18"/>
      <c r="L16" s="18"/>
      <c r="M16" s="19"/>
    </row>
    <row r="17" spans="1:13" ht="29.1" customHeight="1" thickBot="1" x14ac:dyDescent="0.25">
      <c r="A17" s="1">
        <f t="shared" si="0"/>
        <v>1</v>
      </c>
      <c r="B17" s="8">
        <f t="shared" si="1"/>
        <v>1</v>
      </c>
      <c r="C17" s="15"/>
      <c r="D17" s="57" t="str">
        <f>IF(B17=1,"Mo",IF(B17=2,"Tue",IF(B17=3,"Wed",IF(B17=4,"Thu",IF(B17=5,"Fri",IF(B17=6,"Sat",IF(B17=7,"Sun","")))))))</f>
        <v>Mo</v>
      </c>
      <c r="E17" s="59">
        <f t="shared" si="2"/>
        <v>43899</v>
      </c>
      <c r="F17" s="18" t="s">
        <v>28</v>
      </c>
      <c r="G17" s="18">
        <v>9001</v>
      </c>
      <c r="H17" s="96" t="s">
        <v>102</v>
      </c>
      <c r="I17" s="96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1">
        <f t="shared" si="0"/>
        <v>1</v>
      </c>
      <c r="B18" s="8">
        <f t="shared" si="1"/>
        <v>2</v>
      </c>
      <c r="C18" s="15"/>
      <c r="D18" s="57" t="str">
        <f>IF(B18=1,"Mo",IF(B18=2,"Tue",IF(B18=3,"Wed",IF(B18=4,"Thu",IF(B18=5,"Fri",IF(B18=6,"Sat",IF(B18=7,"Sun","")))))))</f>
        <v>Tue</v>
      </c>
      <c r="E18" s="59">
        <f t="shared" si="2"/>
        <v>43900</v>
      </c>
      <c r="F18" s="18" t="s">
        <v>28</v>
      </c>
      <c r="G18" s="18">
        <v>9001</v>
      </c>
      <c r="H18" s="96" t="s">
        <v>102</v>
      </c>
      <c r="I18" s="96"/>
      <c r="J18" s="17"/>
      <c r="K18" s="18" t="s">
        <v>72</v>
      </c>
      <c r="L18" s="18"/>
      <c r="M18" s="19">
        <v>12</v>
      </c>
    </row>
    <row r="19" spans="1:13" ht="29.1" customHeight="1" thickBot="1" x14ac:dyDescent="0.25">
      <c r="A19" s="1">
        <f t="shared" si="0"/>
        <v>1</v>
      </c>
      <c r="B19" s="8">
        <f t="shared" si="1"/>
        <v>3</v>
      </c>
      <c r="C19" s="15"/>
      <c r="D19" s="57" t="str">
        <f t="shared" si="3"/>
        <v>Wed</v>
      </c>
      <c r="E19" s="59">
        <f t="shared" si="2"/>
        <v>43901</v>
      </c>
      <c r="F19" s="18" t="s">
        <v>28</v>
      </c>
      <c r="G19" s="18">
        <v>9001</v>
      </c>
      <c r="H19" s="96" t="s">
        <v>102</v>
      </c>
      <c r="I19" s="96"/>
      <c r="J19" s="17"/>
      <c r="K19" s="18" t="s">
        <v>72</v>
      </c>
      <c r="L19" s="18"/>
      <c r="M19" s="19">
        <v>14</v>
      </c>
    </row>
    <row r="20" spans="1:13" ht="29.1" customHeight="1" thickBot="1" x14ac:dyDescent="0.25">
      <c r="A20" s="1">
        <f t="shared" si="0"/>
        <v>1</v>
      </c>
      <c r="B20" s="8">
        <f t="shared" si="1"/>
        <v>4</v>
      </c>
      <c r="C20" s="15"/>
      <c r="D20" s="57" t="str">
        <f t="shared" si="3"/>
        <v>Thu</v>
      </c>
      <c r="E20" s="59">
        <f t="shared" si="2"/>
        <v>43902</v>
      </c>
      <c r="F20" s="18" t="s">
        <v>28</v>
      </c>
      <c r="G20" s="18">
        <v>9001</v>
      </c>
      <c r="H20" s="96" t="s">
        <v>102</v>
      </c>
      <c r="I20" s="96"/>
      <c r="J20" s="17"/>
      <c r="K20" s="18" t="s">
        <v>72</v>
      </c>
      <c r="L20" s="18"/>
      <c r="M20" s="19">
        <v>10</v>
      </c>
    </row>
    <row r="21" spans="1:13" ht="29.1" customHeight="1" thickBot="1" x14ac:dyDescent="0.25">
      <c r="A21" s="1">
        <f t="shared" si="0"/>
        <v>1</v>
      </c>
      <c r="B21" s="8">
        <f t="shared" si="1"/>
        <v>5</v>
      </c>
      <c r="C21" s="15"/>
      <c r="D21" s="57" t="str">
        <f t="shared" si="3"/>
        <v>Fri</v>
      </c>
      <c r="E21" s="59">
        <f t="shared" si="2"/>
        <v>43903</v>
      </c>
      <c r="F21" s="18" t="s">
        <v>28</v>
      </c>
      <c r="G21" s="18">
        <v>9001</v>
      </c>
      <c r="H21" s="96"/>
      <c r="I21" s="96"/>
      <c r="J21" s="17"/>
      <c r="K21" s="18" t="s">
        <v>72</v>
      </c>
      <c r="L21" s="18"/>
      <c r="M21" s="19"/>
    </row>
    <row r="22" spans="1:13" ht="29.1" customHeight="1" thickBot="1" x14ac:dyDescent="0.25">
      <c r="A22" s="1" t="str">
        <f t="shared" si="0"/>
        <v/>
      </c>
      <c r="B22" s="8">
        <f t="shared" si="1"/>
        <v>6</v>
      </c>
      <c r="C22" s="15"/>
      <c r="D22" s="57" t="str">
        <f t="shared" si="3"/>
        <v>Sat</v>
      </c>
      <c r="E22" s="59">
        <f t="shared" si="2"/>
        <v>43904</v>
      </c>
      <c r="F22" s="18"/>
      <c r="G22" s="18"/>
      <c r="H22" s="96"/>
      <c r="I22" s="96"/>
      <c r="J22" s="17"/>
      <c r="K22" s="18"/>
      <c r="L22" s="18"/>
      <c r="M22" s="19"/>
    </row>
    <row r="23" spans="1:13" ht="29.1" customHeight="1" thickBot="1" x14ac:dyDescent="0.25">
      <c r="A23" s="1" t="str">
        <f t="shared" si="0"/>
        <v/>
      </c>
      <c r="B23" s="8">
        <f t="shared" si="1"/>
        <v>7</v>
      </c>
      <c r="C23" s="15"/>
      <c r="D23" s="57" t="str">
        <f t="shared" si="3"/>
        <v>Sun</v>
      </c>
      <c r="E23" s="59">
        <f t="shared" si="2"/>
        <v>43905</v>
      </c>
      <c r="F23" s="18"/>
      <c r="G23" s="18"/>
      <c r="H23" s="96"/>
      <c r="I23" s="96"/>
      <c r="J23" s="17"/>
      <c r="K23" s="18"/>
      <c r="L23" s="18"/>
      <c r="M23" s="19"/>
    </row>
    <row r="24" spans="1:13" ht="29.1" customHeight="1" thickBot="1" x14ac:dyDescent="0.25">
      <c r="A24" s="1">
        <f t="shared" si="0"/>
        <v>1</v>
      </c>
      <c r="B24" s="8">
        <f t="shared" si="1"/>
        <v>1</v>
      </c>
      <c r="C24" s="15"/>
      <c r="D24" s="57" t="str">
        <f t="shared" si="3"/>
        <v>Mo</v>
      </c>
      <c r="E24" s="59">
        <f t="shared" si="2"/>
        <v>43906</v>
      </c>
      <c r="F24" s="18"/>
      <c r="G24" s="18"/>
      <c r="H24" s="96"/>
      <c r="I24" s="96"/>
      <c r="J24" s="17"/>
      <c r="K24" s="18"/>
      <c r="L24" s="18"/>
      <c r="M24" s="19"/>
    </row>
    <row r="25" spans="1:13" ht="29.1" customHeight="1" thickBot="1" x14ac:dyDescent="0.25">
      <c r="A25" s="1">
        <f t="shared" si="0"/>
        <v>1</v>
      </c>
      <c r="B25" s="8">
        <f t="shared" si="1"/>
        <v>2</v>
      </c>
      <c r="C25" s="15"/>
      <c r="D25" s="57" t="str">
        <f t="shared" si="3"/>
        <v>Tue</v>
      </c>
      <c r="E25" s="59">
        <f t="shared" si="2"/>
        <v>43907</v>
      </c>
      <c r="F25" s="18"/>
      <c r="G25" s="18"/>
      <c r="H25" s="96"/>
      <c r="I25" s="96"/>
      <c r="J25" s="17"/>
      <c r="K25" s="18"/>
      <c r="L25" s="18"/>
      <c r="M25" s="19"/>
    </row>
    <row r="26" spans="1:13" ht="29.1" customHeight="1" thickBot="1" x14ac:dyDescent="0.25">
      <c r="A26" s="1">
        <f t="shared" si="0"/>
        <v>1</v>
      </c>
      <c r="B26" s="8">
        <f t="shared" si="1"/>
        <v>3</v>
      </c>
      <c r="C26" s="15"/>
      <c r="D26" s="57" t="str">
        <f t="shared" si="3"/>
        <v>Wed</v>
      </c>
      <c r="E26" s="59">
        <f t="shared" si="2"/>
        <v>43908</v>
      </c>
      <c r="F26" s="18"/>
      <c r="G26" s="18"/>
      <c r="H26" s="96"/>
      <c r="I26" s="96"/>
      <c r="J26" s="17"/>
      <c r="K26" s="18"/>
      <c r="L26" s="18"/>
      <c r="M26" s="19"/>
    </row>
    <row r="27" spans="1:13" ht="29.1" customHeight="1" thickBot="1" x14ac:dyDescent="0.25">
      <c r="A27" s="1">
        <f t="shared" si="0"/>
        <v>1</v>
      </c>
      <c r="B27" s="8">
        <f t="shared" si="1"/>
        <v>4</v>
      </c>
      <c r="C27" s="15"/>
      <c r="D27" s="57" t="str">
        <f t="shared" si="3"/>
        <v>Thu</v>
      </c>
      <c r="E27" s="59">
        <f t="shared" si="2"/>
        <v>43909</v>
      </c>
      <c r="F27" s="18"/>
      <c r="G27" s="18"/>
      <c r="H27" s="96"/>
      <c r="I27" s="96"/>
      <c r="J27" s="17"/>
      <c r="K27" s="18"/>
      <c r="L27" s="18"/>
      <c r="M27" s="19"/>
    </row>
    <row r="28" spans="1:13" ht="29.1" customHeight="1" thickBot="1" x14ac:dyDescent="0.25">
      <c r="A28" s="1">
        <f t="shared" si="0"/>
        <v>1</v>
      </c>
      <c r="B28" s="8">
        <f t="shared" si="1"/>
        <v>5</v>
      </c>
      <c r="C28" s="15"/>
      <c r="D28" s="57" t="str">
        <f t="shared" si="3"/>
        <v>Fri</v>
      </c>
      <c r="E28" s="59">
        <f t="shared" si="2"/>
        <v>43910</v>
      </c>
      <c r="F28" s="18" t="s">
        <v>28</v>
      </c>
      <c r="G28" s="18">
        <v>9001</v>
      </c>
      <c r="H28" s="96" t="s">
        <v>103</v>
      </c>
      <c r="I28" s="96"/>
      <c r="J28" s="17"/>
      <c r="K28" s="18" t="s">
        <v>75</v>
      </c>
      <c r="L28" s="18"/>
      <c r="M28" s="19">
        <v>8</v>
      </c>
    </row>
    <row r="29" spans="1:13" ht="29.1" customHeight="1" thickBot="1" x14ac:dyDescent="0.25">
      <c r="A29" s="1" t="str">
        <f t="shared" si="0"/>
        <v/>
      </c>
      <c r="B29" s="8">
        <f t="shared" si="1"/>
        <v>6</v>
      </c>
      <c r="C29" s="15"/>
      <c r="D29" s="57" t="str">
        <f t="shared" si="3"/>
        <v>Sat</v>
      </c>
      <c r="E29" s="59">
        <f t="shared" si="2"/>
        <v>43911</v>
      </c>
      <c r="F29" s="18"/>
      <c r="G29" s="18"/>
      <c r="H29" s="96"/>
      <c r="I29" s="96"/>
      <c r="J29" s="17"/>
      <c r="K29" s="18"/>
      <c r="L29" s="18"/>
      <c r="M29" s="19"/>
    </row>
    <row r="30" spans="1:13" ht="29.1" customHeight="1" thickBot="1" x14ac:dyDescent="0.25">
      <c r="A30" s="1" t="str">
        <f t="shared" si="0"/>
        <v/>
      </c>
      <c r="B30" s="8">
        <f t="shared" si="1"/>
        <v>7</v>
      </c>
      <c r="C30" s="15"/>
      <c r="D30" s="57" t="str">
        <f t="shared" si="3"/>
        <v>Sun</v>
      </c>
      <c r="E30" s="59">
        <f t="shared" si="2"/>
        <v>43912</v>
      </c>
      <c r="F30" s="18"/>
      <c r="G30" s="18"/>
      <c r="H30" s="96"/>
      <c r="I30" s="96"/>
      <c r="J30" s="17"/>
      <c r="K30" s="18"/>
      <c r="L30" s="18"/>
      <c r="M30" s="19"/>
    </row>
    <row r="31" spans="1:13" ht="29.1" customHeight="1" thickBot="1" x14ac:dyDescent="0.25">
      <c r="A31" s="1">
        <f t="shared" si="0"/>
        <v>1</v>
      </c>
      <c r="B31" s="8">
        <f t="shared" si="1"/>
        <v>1</v>
      </c>
      <c r="C31" s="15"/>
      <c r="D31" s="57" t="str">
        <f t="shared" si="3"/>
        <v>Mo</v>
      </c>
      <c r="E31" s="59">
        <f t="shared" si="2"/>
        <v>43913</v>
      </c>
      <c r="F31" s="18"/>
      <c r="G31" s="18"/>
      <c r="H31" s="96"/>
      <c r="I31" s="96"/>
      <c r="J31" s="17"/>
      <c r="K31" s="18"/>
      <c r="L31" s="18"/>
      <c r="M31" s="19"/>
    </row>
    <row r="32" spans="1:13" ht="29.1" customHeight="1" thickBot="1" x14ac:dyDescent="0.25">
      <c r="A32" s="1">
        <f t="shared" si="0"/>
        <v>1</v>
      </c>
      <c r="B32" s="8">
        <f t="shared" si="1"/>
        <v>2</v>
      </c>
      <c r="C32" s="15"/>
      <c r="D32" s="57" t="str">
        <f t="shared" si="3"/>
        <v>Tue</v>
      </c>
      <c r="E32" s="59">
        <f t="shared" si="2"/>
        <v>43914</v>
      </c>
      <c r="F32" s="18" t="s">
        <v>28</v>
      </c>
      <c r="G32" s="18">
        <v>9001</v>
      </c>
      <c r="H32" s="96" t="s">
        <v>103</v>
      </c>
      <c r="I32" s="96"/>
      <c r="J32" s="17"/>
      <c r="K32" s="18" t="s">
        <v>75</v>
      </c>
      <c r="L32" s="18"/>
      <c r="M32" s="19">
        <v>8</v>
      </c>
    </row>
    <row r="33" spans="1:13" ht="29.1" customHeight="1" thickBot="1" x14ac:dyDescent="0.25">
      <c r="A33" s="1">
        <f t="shared" si="0"/>
        <v>1</v>
      </c>
      <c r="B33" s="8">
        <f t="shared" si="1"/>
        <v>3</v>
      </c>
      <c r="C33" s="15"/>
      <c r="D33" s="57" t="str">
        <f t="shared" si="3"/>
        <v>Wed</v>
      </c>
      <c r="E33" s="59">
        <f t="shared" si="2"/>
        <v>43915</v>
      </c>
      <c r="F33" s="18" t="s">
        <v>28</v>
      </c>
      <c r="G33" s="18">
        <v>9001</v>
      </c>
      <c r="H33" s="96" t="s">
        <v>103</v>
      </c>
      <c r="I33" s="96"/>
      <c r="J33" s="17"/>
      <c r="K33" s="18" t="s">
        <v>75</v>
      </c>
      <c r="L33" s="18"/>
      <c r="M33" s="19">
        <v>8</v>
      </c>
    </row>
    <row r="34" spans="1:13" ht="29.1" customHeight="1" thickBot="1" x14ac:dyDescent="0.25">
      <c r="A34" s="1">
        <f t="shared" si="0"/>
        <v>1</v>
      </c>
      <c r="B34" s="8">
        <f t="shared" si="1"/>
        <v>4</v>
      </c>
      <c r="C34" s="15"/>
      <c r="D34" s="57" t="str">
        <f t="shared" si="3"/>
        <v>Thu</v>
      </c>
      <c r="E34" s="59">
        <f t="shared" si="2"/>
        <v>43916</v>
      </c>
      <c r="F34" s="18"/>
      <c r="G34" s="18"/>
      <c r="H34" s="96"/>
      <c r="I34" s="96"/>
      <c r="J34" s="17"/>
      <c r="K34" s="18"/>
      <c r="L34" s="18"/>
      <c r="M34" s="19"/>
    </row>
    <row r="35" spans="1:13" ht="29.1" customHeight="1" thickBot="1" x14ac:dyDescent="0.25">
      <c r="A35" s="1">
        <f t="shared" si="0"/>
        <v>1</v>
      </c>
      <c r="B35" s="8">
        <f t="shared" si="1"/>
        <v>5</v>
      </c>
      <c r="C35" s="15"/>
      <c r="D35" s="57" t="str">
        <f t="shared" si="3"/>
        <v>Fri</v>
      </c>
      <c r="E35" s="59">
        <f t="shared" si="2"/>
        <v>43917</v>
      </c>
      <c r="F35" s="18"/>
      <c r="G35" s="18"/>
      <c r="H35" s="96"/>
      <c r="I35" s="96"/>
      <c r="J35" s="17"/>
      <c r="K35" s="18"/>
      <c r="L35" s="18"/>
      <c r="M35" s="19"/>
    </row>
    <row r="36" spans="1:13" ht="29.1" customHeight="1" thickBot="1" x14ac:dyDescent="0.25">
      <c r="A36" s="1" t="str">
        <f t="shared" si="0"/>
        <v/>
      </c>
      <c r="B36" s="8">
        <f t="shared" si="1"/>
        <v>6</v>
      </c>
      <c r="C36" s="15"/>
      <c r="D36" s="57" t="str">
        <f t="shared" si="3"/>
        <v>Sat</v>
      </c>
      <c r="E36" s="59">
        <f t="shared" si="2"/>
        <v>43918</v>
      </c>
      <c r="F36" s="18"/>
      <c r="G36" s="18"/>
      <c r="H36" s="96"/>
      <c r="I36" s="96"/>
      <c r="J36" s="17"/>
      <c r="K36" s="18"/>
      <c r="L36" s="18"/>
      <c r="M36" s="19"/>
    </row>
    <row r="37" spans="1:13" ht="29.1" customHeight="1" thickBot="1" x14ac:dyDescent="0.25">
      <c r="A37" s="1" t="str">
        <f t="shared" si="0"/>
        <v/>
      </c>
      <c r="B37" s="8">
        <f>WEEKDAY(E36+1,2)</f>
        <v>7</v>
      </c>
      <c r="C37" s="15"/>
      <c r="D37" s="57" t="str">
        <f t="shared" si="3"/>
        <v>Sun</v>
      </c>
      <c r="E37" s="60">
        <f>IF(MONTH(E36+1)&gt;MONTH(E36),"",E36+1)</f>
        <v>43919</v>
      </c>
      <c r="F37" s="18"/>
      <c r="G37" s="18"/>
      <c r="H37" s="96"/>
      <c r="I37" s="96"/>
      <c r="J37" s="17"/>
      <c r="K37" s="18"/>
      <c r="L37" s="18"/>
      <c r="M37" s="19"/>
    </row>
    <row r="38" spans="1:13" ht="29.1" customHeight="1" thickBot="1" x14ac:dyDescent="0.25">
      <c r="A38" s="1">
        <f t="shared" si="0"/>
        <v>1</v>
      </c>
      <c r="B38" s="8">
        <f>WEEKDAY(E36+2,2)</f>
        <v>1</v>
      </c>
      <c r="C38" s="15"/>
      <c r="D38" s="57" t="str">
        <f t="shared" si="3"/>
        <v>Mo</v>
      </c>
      <c r="E38" s="59">
        <f>IF(MONTH(E36+2)&gt;MONTH(E36),"",E36+2)</f>
        <v>43920</v>
      </c>
      <c r="F38" s="18"/>
      <c r="G38" s="18"/>
      <c r="H38" s="96"/>
      <c r="I38" s="96"/>
      <c r="J38" s="17"/>
      <c r="K38" s="18"/>
      <c r="L38" s="18"/>
      <c r="M38" s="19"/>
    </row>
    <row r="39" spans="1:13" ht="29.1" customHeight="1" thickBot="1" x14ac:dyDescent="0.25">
      <c r="A39" s="1">
        <f t="shared" si="0"/>
        <v>1</v>
      </c>
      <c r="B39" s="8">
        <f>WEEKDAY(E36+3,2)</f>
        <v>2</v>
      </c>
      <c r="C39" s="15"/>
      <c r="D39" s="57" t="str">
        <f t="shared" si="3"/>
        <v>Tue</v>
      </c>
      <c r="E39" s="61">
        <f>IF(MONTH(E36+3)&gt;MONTH(E36),"",E36+3)</f>
        <v>43921</v>
      </c>
      <c r="F39" s="18"/>
      <c r="G39" s="18"/>
      <c r="H39" s="96"/>
      <c r="I39" s="96"/>
      <c r="J39" s="17"/>
      <c r="K39" s="18"/>
      <c r="L39" s="18"/>
      <c r="M39" s="19"/>
    </row>
    <row r="40" spans="1:13" ht="30" customHeight="1" thickBot="1" x14ac:dyDescent="0.25">
      <c r="D40" s="62"/>
      <c r="E40" s="63"/>
      <c r="F40" s="64"/>
      <c r="G40" s="65"/>
      <c r="H40" s="64"/>
      <c r="I40" s="66" t="s">
        <v>1</v>
      </c>
      <c r="J40" s="67"/>
      <c r="K40" s="67"/>
      <c r="L40" s="63"/>
      <c r="M40" s="68">
        <f>SUM(M9:M39)</f>
        <v>118</v>
      </c>
    </row>
    <row r="41" spans="1:13" ht="30" customHeight="1" thickBot="1" x14ac:dyDescent="0.25">
      <c r="D41" s="62"/>
      <c r="E41" s="63"/>
      <c r="F41" s="64"/>
      <c r="G41" s="64"/>
      <c r="H41" s="64"/>
      <c r="I41" s="66" t="s">
        <v>2</v>
      </c>
      <c r="J41" s="67"/>
      <c r="K41" s="67"/>
      <c r="L41" s="63"/>
      <c r="M41" s="68">
        <f>SUM(M40/8)</f>
        <v>14.75</v>
      </c>
    </row>
  </sheetData>
  <mergeCells count="42"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  <mergeCell ref="H19:I19"/>
    <mergeCell ref="M7:M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8:I38"/>
    <mergeCell ref="H39:I39"/>
    <mergeCell ref="H32:I32"/>
    <mergeCell ref="H33:I33"/>
    <mergeCell ref="H34:I34"/>
    <mergeCell ref="H35:I35"/>
    <mergeCell ref="H36:I36"/>
    <mergeCell ref="H37:I37"/>
  </mergeCells>
  <conditionalFormatting sqref="C9:C39">
    <cfRule type="expression" dxfId="123" priority="67" stopIfTrue="1">
      <formula>IF($A9=1,B9,)</formula>
    </cfRule>
    <cfRule type="expression" dxfId="122" priority="68" stopIfTrue="1">
      <formula>IF($A9="",B9,)</formula>
    </cfRule>
  </conditionalFormatting>
  <conditionalFormatting sqref="E9">
    <cfRule type="expression" dxfId="121" priority="69" stopIfTrue="1">
      <formula>IF($A9="",B9,"")</formula>
    </cfRule>
  </conditionalFormatting>
  <conditionalFormatting sqref="E10:E39">
    <cfRule type="expression" dxfId="120" priority="70" stopIfTrue="1">
      <formula>IF($A10&lt;&gt;1,B10,"")</formula>
    </cfRule>
  </conditionalFormatting>
  <conditionalFormatting sqref="D9:D39">
    <cfRule type="expression" dxfId="119" priority="71" stopIfTrue="1">
      <formula>IF($A9="",B9,)</formula>
    </cfRule>
  </conditionalFormatting>
  <conditionalFormatting sqref="G9">
    <cfRule type="expression" dxfId="118" priority="72" stopIfTrue="1">
      <formula>#REF!="Freelancer"</formula>
    </cfRule>
    <cfRule type="expression" dxfId="117" priority="73" stopIfTrue="1">
      <formula>#REF!="DTC Int. Staff"</formula>
    </cfRule>
  </conditionalFormatting>
  <conditionalFormatting sqref="G16">
    <cfRule type="expression" dxfId="116" priority="65" stopIfTrue="1">
      <formula>#REF!="Freelancer"</formula>
    </cfRule>
    <cfRule type="expression" dxfId="115" priority="66" stopIfTrue="1">
      <formula>#REF!="DTC Int. Staff"</formula>
    </cfRule>
  </conditionalFormatting>
  <conditionalFormatting sqref="G22">
    <cfRule type="expression" dxfId="114" priority="63" stopIfTrue="1">
      <formula>#REF!="Freelancer"</formula>
    </cfRule>
    <cfRule type="expression" dxfId="113" priority="64" stopIfTrue="1">
      <formula>#REF!="DTC Int. Staff"</formula>
    </cfRule>
  </conditionalFormatting>
  <conditionalFormatting sqref="G23">
    <cfRule type="expression" dxfId="112" priority="61" stopIfTrue="1">
      <formula>#REF!="Freelancer"</formula>
    </cfRule>
    <cfRule type="expression" dxfId="111" priority="62" stopIfTrue="1">
      <formula>#REF!="DTC Int. Staff"</formula>
    </cfRule>
  </conditionalFormatting>
  <conditionalFormatting sqref="G24">
    <cfRule type="expression" dxfId="110" priority="59" stopIfTrue="1">
      <formula>#REF!="Freelancer"</formula>
    </cfRule>
    <cfRule type="expression" dxfId="109" priority="60" stopIfTrue="1">
      <formula>#REF!="DTC Int. Staff"</formula>
    </cfRule>
  </conditionalFormatting>
  <conditionalFormatting sqref="G25">
    <cfRule type="expression" dxfId="108" priority="57" stopIfTrue="1">
      <formula>#REF!="Freelancer"</formula>
    </cfRule>
    <cfRule type="expression" dxfId="107" priority="58" stopIfTrue="1">
      <formula>#REF!="DTC Int. Staff"</formula>
    </cfRule>
  </conditionalFormatting>
  <conditionalFormatting sqref="G30">
    <cfRule type="expression" dxfId="106" priority="55" stopIfTrue="1">
      <formula>#REF!="Freelancer"</formula>
    </cfRule>
    <cfRule type="expression" dxfId="105" priority="56" stopIfTrue="1">
      <formula>#REF!="DTC Int. Staff"</formula>
    </cfRule>
  </conditionalFormatting>
  <conditionalFormatting sqref="G31">
    <cfRule type="expression" dxfId="104" priority="53" stopIfTrue="1">
      <formula>#REF!="Freelancer"</formula>
    </cfRule>
    <cfRule type="expression" dxfId="103" priority="54" stopIfTrue="1">
      <formula>#REF!="DTC Int. Staff"</formula>
    </cfRule>
  </conditionalFormatting>
  <conditionalFormatting sqref="G37">
    <cfRule type="expression" dxfId="102" priority="51" stopIfTrue="1">
      <formula>#REF!="Freelancer"</formula>
    </cfRule>
    <cfRule type="expression" dxfId="101" priority="52" stopIfTrue="1">
      <formula>#REF!="DTC Int. Staff"</formula>
    </cfRule>
  </conditionalFormatting>
  <conditionalFormatting sqref="G38">
    <cfRule type="expression" dxfId="100" priority="49" stopIfTrue="1">
      <formula>#REF!="Freelancer"</formula>
    </cfRule>
    <cfRule type="expression" dxfId="99" priority="50" stopIfTrue="1">
      <formula>#REF!="DTC Int. Staff"</formula>
    </cfRule>
  </conditionalFormatting>
  <conditionalFormatting sqref="G39">
    <cfRule type="expression" dxfId="98" priority="47" stopIfTrue="1">
      <formula>#REF!="Freelancer"</formula>
    </cfRule>
    <cfRule type="expression" dxfId="97" priority="48" stopIfTrue="1">
      <formula>#REF!="DTC Int. Staff"</formula>
    </cfRule>
  </conditionalFormatting>
  <conditionalFormatting sqref="G15">
    <cfRule type="expression" dxfId="96" priority="45" stopIfTrue="1">
      <formula>#REF!="Freelancer"</formula>
    </cfRule>
    <cfRule type="expression" dxfId="95" priority="46" stopIfTrue="1">
      <formula>#REF!="DTC Int. Staff"</formula>
    </cfRule>
  </conditionalFormatting>
  <conditionalFormatting sqref="G26">
    <cfRule type="expression" dxfId="94" priority="43" stopIfTrue="1">
      <formula>#REF!="Freelancer"</formula>
    </cfRule>
    <cfRule type="expression" dxfId="93" priority="44" stopIfTrue="1">
      <formula>#REF!="DTC Int. Staff"</formula>
    </cfRule>
  </conditionalFormatting>
  <conditionalFormatting sqref="G26">
    <cfRule type="expression" dxfId="92" priority="41" stopIfTrue="1">
      <formula>$F$5="Freelancer"</formula>
    </cfRule>
    <cfRule type="expression" dxfId="91" priority="42" stopIfTrue="1">
      <formula>$F$5="DTC Int. Staff"</formula>
    </cfRule>
  </conditionalFormatting>
  <conditionalFormatting sqref="G27">
    <cfRule type="expression" dxfId="90" priority="39" stopIfTrue="1">
      <formula>#REF!="Freelancer"</formula>
    </cfRule>
    <cfRule type="expression" dxfId="89" priority="40" stopIfTrue="1">
      <formula>#REF!="DTC Int. Staff"</formula>
    </cfRule>
  </conditionalFormatting>
  <conditionalFormatting sqref="G27">
    <cfRule type="expression" dxfId="88" priority="37" stopIfTrue="1">
      <formula>$F$5="Freelancer"</formula>
    </cfRule>
    <cfRule type="expression" dxfId="87" priority="38" stopIfTrue="1">
      <formula>$F$5="DTC Int. Staff"</formula>
    </cfRule>
  </conditionalFormatting>
  <conditionalFormatting sqref="G29">
    <cfRule type="expression" dxfId="86" priority="35" stopIfTrue="1">
      <formula>#REF!="Freelancer"</formula>
    </cfRule>
    <cfRule type="expression" dxfId="85" priority="36" stopIfTrue="1">
      <formula>#REF!="DTC Int. Staff"</formula>
    </cfRule>
  </conditionalFormatting>
  <conditionalFormatting sqref="G29">
    <cfRule type="expression" dxfId="84" priority="33" stopIfTrue="1">
      <formula>$F$5="Freelancer"</formula>
    </cfRule>
    <cfRule type="expression" dxfId="83" priority="34" stopIfTrue="1">
      <formula>$F$5="DTC Int. Staff"</formula>
    </cfRule>
  </conditionalFormatting>
  <conditionalFormatting sqref="G34">
    <cfRule type="expression" dxfId="82" priority="31" stopIfTrue="1">
      <formula>#REF!="Freelancer"</formula>
    </cfRule>
    <cfRule type="expression" dxfId="81" priority="32" stopIfTrue="1">
      <formula>#REF!="DTC Int. Staff"</formula>
    </cfRule>
  </conditionalFormatting>
  <conditionalFormatting sqref="G35">
    <cfRule type="expression" dxfId="80" priority="29" stopIfTrue="1">
      <formula>#REF!="Freelancer"</formula>
    </cfRule>
    <cfRule type="expression" dxfId="79" priority="30" stopIfTrue="1">
      <formula>#REF!="DTC Int. Staff"</formula>
    </cfRule>
  </conditionalFormatting>
  <conditionalFormatting sqref="G36">
    <cfRule type="expression" dxfId="78" priority="27" stopIfTrue="1">
      <formula>#REF!="Freelancer"</formula>
    </cfRule>
    <cfRule type="expression" dxfId="77" priority="28" stopIfTrue="1">
      <formula>#REF!="DTC Int. Staff"</formula>
    </cfRule>
  </conditionalFormatting>
  <conditionalFormatting sqref="G10">
    <cfRule type="expression" dxfId="76" priority="25" stopIfTrue="1">
      <formula>#REF!="Freelancer"</formula>
    </cfRule>
    <cfRule type="expression" dxfId="75" priority="26" stopIfTrue="1">
      <formula>#REF!="DTC Int. Staff"</formula>
    </cfRule>
  </conditionalFormatting>
  <conditionalFormatting sqref="G11">
    <cfRule type="expression" dxfId="74" priority="23" stopIfTrue="1">
      <formula>#REF!="Freelancer"</formula>
    </cfRule>
    <cfRule type="expression" dxfId="73" priority="24" stopIfTrue="1">
      <formula>#REF!="DTC Int. Staff"</formula>
    </cfRule>
  </conditionalFormatting>
  <conditionalFormatting sqref="G12">
    <cfRule type="expression" dxfId="72" priority="21" stopIfTrue="1">
      <formula>#REF!="Freelancer"</formula>
    </cfRule>
    <cfRule type="expression" dxfId="71" priority="22" stopIfTrue="1">
      <formula>#REF!="DTC Int. Staff"</formula>
    </cfRule>
  </conditionalFormatting>
  <conditionalFormatting sqref="G13">
    <cfRule type="expression" dxfId="70" priority="19" stopIfTrue="1">
      <formula>#REF!="Freelancer"</formula>
    </cfRule>
    <cfRule type="expression" dxfId="69" priority="20" stopIfTrue="1">
      <formula>#REF!="DTC Int. Staff"</formula>
    </cfRule>
  </conditionalFormatting>
  <conditionalFormatting sqref="G14">
    <cfRule type="expression" dxfId="68" priority="17" stopIfTrue="1">
      <formula>#REF!="Freelancer"</formula>
    </cfRule>
    <cfRule type="expression" dxfId="67" priority="18" stopIfTrue="1">
      <formula>#REF!="DTC Int. Staff"</formula>
    </cfRule>
  </conditionalFormatting>
  <conditionalFormatting sqref="G17">
    <cfRule type="expression" dxfId="66" priority="15" stopIfTrue="1">
      <formula>#REF!="Freelancer"</formula>
    </cfRule>
    <cfRule type="expression" dxfId="65" priority="16" stopIfTrue="1">
      <formula>#REF!="DTC Int. Staff"</formula>
    </cfRule>
  </conditionalFormatting>
  <conditionalFormatting sqref="G18">
    <cfRule type="expression" dxfId="64" priority="13" stopIfTrue="1">
      <formula>#REF!="Freelancer"</formula>
    </cfRule>
    <cfRule type="expression" dxfId="63" priority="14" stopIfTrue="1">
      <formula>#REF!="DTC Int. Staff"</formula>
    </cfRule>
  </conditionalFormatting>
  <conditionalFormatting sqref="G28">
    <cfRule type="expression" dxfId="62" priority="11" stopIfTrue="1">
      <formula>#REF!="Freelancer"</formula>
    </cfRule>
    <cfRule type="expression" dxfId="61" priority="12" stopIfTrue="1">
      <formula>#REF!="DTC Int. Staff"</formula>
    </cfRule>
  </conditionalFormatting>
  <conditionalFormatting sqref="G32">
    <cfRule type="expression" dxfId="60" priority="9" stopIfTrue="1">
      <formula>#REF!="Freelancer"</formula>
    </cfRule>
    <cfRule type="expression" dxfId="59" priority="10" stopIfTrue="1">
      <formula>#REF!="DTC Int. Staff"</formula>
    </cfRule>
  </conditionalFormatting>
  <conditionalFormatting sqref="G33">
    <cfRule type="expression" dxfId="58" priority="7" stopIfTrue="1">
      <formula>#REF!="Freelancer"</formula>
    </cfRule>
    <cfRule type="expression" dxfId="57" priority="8" stopIfTrue="1">
      <formula>#REF!="DTC Int. Staff"</formula>
    </cfRule>
  </conditionalFormatting>
  <conditionalFormatting sqref="G19">
    <cfRule type="expression" dxfId="56" priority="5" stopIfTrue="1">
      <formula>#REF!="Freelancer"</formula>
    </cfRule>
    <cfRule type="expression" dxfId="55" priority="6" stopIfTrue="1">
      <formula>#REF!="DTC Int. Staff"</formula>
    </cfRule>
  </conditionalFormatting>
  <conditionalFormatting sqref="G20">
    <cfRule type="expression" dxfId="54" priority="3" stopIfTrue="1">
      <formula>#REF!="Freelancer"</formula>
    </cfRule>
    <cfRule type="expression" dxfId="53" priority="4" stopIfTrue="1">
      <formula>#REF!="DTC Int. Staff"</formula>
    </cfRule>
  </conditionalFormatting>
  <conditionalFormatting sqref="G21">
    <cfRule type="expression" dxfId="52" priority="1" stopIfTrue="1">
      <formula>#REF!="Freelancer"</formula>
    </cfRule>
    <cfRule type="expression" dxfId="51" priority="2" stopIfTrue="1">
      <formula>#REF!="DTC Int. Staff"</formula>
    </cfRule>
  </conditionalFormatting>
  <dataValidations count="2">
    <dataValidation type="list" allowBlank="1" showInputMessage="1" showErrorMessage="1" sqref="G9:G39" xr:uid="{09C80705-C9F3-4309-91CF-969CA3B125EE}">
      <formula1>SAP_Booking_Number</formula1>
    </dataValidation>
    <dataValidation type="list" allowBlank="1" showInputMessage="1" showErrorMessage="1" sqref="F9:F39" xr:uid="{F6FEE898-3626-4271-BD20-8FEFB244DE9F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13" sqref="B13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Information-General Settings</vt:lpstr>
      <vt:lpstr>Jan</vt:lpstr>
      <vt:lpstr>Feb</vt:lpstr>
      <vt:lpstr>March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Borilove</cp:lastModifiedBy>
  <dcterms:created xsi:type="dcterms:W3CDTF">2006-02-12T14:53:28Z</dcterms:created>
  <dcterms:modified xsi:type="dcterms:W3CDTF">2020-07-23T18:20:39Z</dcterms:modified>
</cp:coreProperties>
</file>