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89C7CB53-05D3-4754-8E9F-876B6D4F0207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38" i="34" l="1"/>
  <c r="E38" i="34"/>
  <c r="B14" i="34"/>
  <c r="D13" i="34"/>
  <c r="A13" i="34"/>
  <c r="E39" i="34" l="1"/>
  <c r="B39" i="34"/>
  <c r="D38" i="34"/>
  <c r="A38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<sst xmlns="http://schemas.openxmlformats.org/spreadsheetml/2006/main" count="229" uniqueCount="180">
  <si>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</si>
  <si>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</si>
  <si>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</si>
  <si>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</si>
  <si>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</si>
  <si>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</si>
  <si>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</si>
  <si>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</si>
  <si>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</si>
  <si>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</si>
  <si>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</si>
  <si>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</si>
  <si>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</si>
  <si>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</si>
  <si>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</si>
  <si>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</si>
  <si>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</si>
  <si>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</si>
  <si>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</si>
  <si>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</si>
  <si>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</si>
  <si>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</si>
  <si>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</si>
  <si>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</si>
  <si>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</si>
  <si>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</si>
  <si>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</si>
  <si>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</si>
  <si>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</si>
  <si>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</si>
  <si>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</si>
  <si>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</si>
  <si>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</si>
  <si>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</si>
  <si>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</si>
  <si>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</si>
  <si>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</si>
  <si>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</si>
  <si>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</si>
  <si>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</si>
  <si>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</si>
  <si>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</si>
  <si>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</si>
  <si>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</si>
  <si>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</si>
  <si>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</si>
  <si>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</si>
  <si>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</si>
  <si>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</si>
  <si>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</si>
  <si>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</si>
  <si>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</si>
  <si>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</si>
  <si>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</si>
  <si>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</si>
  <si>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</si>
  <si>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</si>
  <si>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</si>
  <si>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</si>
  <si>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</si>
  <si>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</si>
  <si>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</si>
  <si>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</si>
  <si>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</si>
  <si>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</si>
  <si>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</si>
  <si>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</si>
  <si>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</si>
  <si>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</si>
  <si>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</si>
  <si>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</si>
  <si>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</si>
  <si>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</si>
  <si>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</si>
  <si>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</si>
  <si>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</si>
  <si>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</si>
  <si>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</si>
  <si>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</si>
  <si>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</si>
  <si>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</si>
  <si>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</si>
  <si>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</si>
  <si>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</si>
  <si>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</si>
  <si>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</si>
  <si>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</si>
  <si>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</si>
  <si>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</si>
  <si>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</si>
  <si>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</si>
  <si>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</si>
  <si>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</si>
  <si>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</si>
  <si>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</si>
  <si>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</si>
  <si>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</si>
  <si>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</si>
  <si>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</si>
  <si>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</si>
  <si>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</si>
  <si>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</si>
  <si>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</si>
  <si>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</si>
  <si>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</si>
  <si>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</si>
  <si>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</si>
  <si>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</si>
  <si>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</si>
  <si>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</si>
  <si>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</si>
  <si>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</si>
  <si>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</si>
  <si>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</si>
  <si>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</si>
  <si>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</si>
  <si>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</si>
  <si>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</si>
  <si>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</si>
  <si>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</si>
  <si>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</si>
  <si>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</si>
  <si>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</si>
  <si>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</si>
  <si>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</si>
  <si>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</si>
  <si>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</si>
  <si>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</si>
  <si>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</si>
  <si>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</si>
  <si>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</si>
  <si>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</si>
  <si>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</si>
  <si>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</si>
  <si>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</si>
  <si>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</si>
  <si>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</si>
  <si>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</si>
  <si>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</si>
  <si>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</si>
  <si>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</si>
  <si>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</si>
  <si>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</si>
  <si>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</si>
  <si>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</si>
  <si>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</si>
  <si>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TIME-202035/TIME-201950</t>
  </si>
  <si>
    <t>Re-write  กตป combine report  on some topic, such as Exec. Sum, Survey, Focus group and public hearing</t>
  </si>
  <si>
    <t>Home</t>
  </si>
  <si>
    <t>Re-write  กตป combine report  for recommendation, 4x case of TV and miscellaneous</t>
  </si>
  <si>
    <t>Assit Ness for กตป combine report and meeting in the team for new proposal Competitiveness and Regulatory Reform</t>
  </si>
  <si>
    <t>Finalize MUX final report and delivery to the client. Discuss with กตป and preparing final report, then delivery.</t>
  </si>
  <si>
    <t>TIME-201907/TIME-201946</t>
  </si>
  <si>
    <t>Review กตป TV and edited as client comment. Discuss and guide for new 3x TOR</t>
  </si>
  <si>
    <t>Went to NBTC นส. To brief and explain regarding some concern topic, review and edited cost model and report</t>
  </si>
  <si>
    <t>NBTC/TIME</t>
  </si>
  <si>
    <t>Improve cost model and report as client commnet.</t>
  </si>
  <si>
    <t>Edited and improved MUX report. Finalized กตป TV Progress report, print x10 and coordinate Dr.Red</t>
  </si>
  <si>
    <t>Adjust cost model, review whole report, discuss with team and improve as client needed.</t>
  </si>
  <si>
    <t>Prepare for the OTT proposal and prove reading the combine report of NBTC Audit Performance &amp; TV</t>
  </si>
  <si>
    <t>Finalize MUX Interim report (3rd edited version). Discuss with กตป and Dr.Red for money flow.</t>
  </si>
  <si>
    <t>Edied interrim report and cost model, discuss with team and prepare for Final report</t>
  </si>
  <si>
    <t>Finalize &amp; Delivery Interim report (2nd edited version),</t>
  </si>
  <si>
    <t>Planning for draft ร่างประกาศ and keep edite some comment for Final report. Preparing content for กตป TV report</t>
  </si>
  <si>
    <t>Discuss with team CIPP and 4 case incident. Coordinated with client for 3 new TOR</t>
  </si>
  <si>
    <t>BOT</t>
  </si>
  <si>
    <t xml:space="preserve">Analysis TV incident, finding resource, fact and design report story. Coordinate กตป for new 3 TOR  </t>
  </si>
  <si>
    <t>Drafting new 3 TOR, Wrting TV กตป report</t>
  </si>
  <si>
    <t>Wrting TV กตป report</t>
  </si>
  <si>
    <t>Wrting TV กตป report and finalize draft new 3 TOR to client.</t>
  </si>
  <si>
    <t>Conclude and discuss with team, findinng implication and recommendation.</t>
  </si>
  <si>
    <t>Wrting TV กตป report. Discuss with NBTC team for OTT subscription purchasing order.</t>
  </si>
  <si>
    <t>Wrting TV กตป report. Prepare document for OTT subscription PO.</t>
  </si>
  <si>
    <t>TIME-201946/TIME-202024</t>
  </si>
  <si>
    <t>Natchanon</t>
  </si>
  <si>
    <t>Chakranont</t>
  </si>
  <si>
    <t>TIME081</t>
  </si>
  <si>
    <t>Finalize กตป TV report.</t>
  </si>
  <si>
    <t>Revise cost model and report as client commnet.</t>
  </si>
  <si>
    <t>Meeting in the team for Huawei Proposal. Review กตป combine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</si>
</sst>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1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7" sqref="D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.5" thickBot="1" x14ac:dyDescent="0.25">
      <c r="B3" s="70"/>
      <c r="C3" s="71"/>
      <c r="D3" s="71"/>
      <c r="E3" s="71"/>
      <c r="F3" s="71"/>
      <c r="G3" s="71"/>
      <c r="H3" s="72"/>
      <c r="I3" s="49"/>
      <c r="J3" s="49"/>
    </row>
    <row r="4" spans="2:10" x14ac:dyDescent="0.2">
      <c r="B4" s="73" t="s">
        <v>12</v>
      </c>
      <c r="C4" s="74"/>
      <c r="D4" s="73" t="s">
        <v>174</v>
      </c>
      <c r="E4" s="75"/>
      <c r="F4" s="75"/>
      <c r="G4" s="75"/>
      <c r="H4" s="74"/>
      <c r="I4" s="50"/>
      <c r="J4" s="50"/>
    </row>
    <row r="5" spans="2:10" x14ac:dyDescent="0.2">
      <c r="B5" s="58" t="s">
        <v>66</v>
      </c>
      <c r="C5" s="60"/>
      <c r="D5" s="58" t="s">
        <v>175</v>
      </c>
      <c r="E5" s="59"/>
      <c r="F5" s="59"/>
      <c r="G5" s="59"/>
      <c r="H5" s="60"/>
      <c r="I5" s="50"/>
      <c r="J5" s="50"/>
    </row>
    <row r="6" spans="2:10" x14ac:dyDescent="0.2">
      <c r="B6" s="58" t="s">
        <v>67</v>
      </c>
      <c r="C6" s="60"/>
      <c r="D6" s="58" t="s">
        <v>176</v>
      </c>
      <c r="E6" s="59"/>
      <c r="F6" s="59"/>
      <c r="G6" s="59"/>
      <c r="H6" s="60"/>
      <c r="I6" s="50"/>
      <c r="J6" s="50"/>
    </row>
    <row r="7" spans="2:10" ht="13.5" thickBot="1" x14ac:dyDescent="0.25">
      <c r="I7" s="50"/>
      <c r="J7" s="50"/>
    </row>
    <row r="8" spans="2:10" x14ac:dyDescent="0.2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.5" thickBot="1" x14ac:dyDescent="0.25">
      <c r="B9" s="64"/>
      <c r="C9" s="65"/>
      <c r="D9" s="65"/>
      <c r="E9" s="65"/>
      <c r="F9" s="65"/>
      <c r="G9" s="65"/>
      <c r="H9" s="66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M16" sqref="M16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8" t="s">
        <v>15</v>
      </c>
      <c r="E1" s="99"/>
      <c r="F1" s="99"/>
      <c r="G1" s="99"/>
      <c r="H1" s="99"/>
      <c r="I1" s="99"/>
      <c r="J1" s="99"/>
      <c r="K1" s="99"/>
      <c r="L1" s="99"/>
      <c r="M1" s="100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Natchanon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Chakranont</v>
      </c>
      <c r="G4" s="33"/>
      <c r="I4" s="3"/>
      <c r="J4" s="3"/>
      <c r="K4" s="39"/>
      <c r="L4" s="39"/>
      <c r="M4" s="39"/>
    </row>
    <row r="5" spans="1:16" ht="19.5" customHeight="1" x14ac:dyDescent="0.2">
      <c r="D5" s="101" t="s">
        <v>68</v>
      </c>
      <c r="E5" s="102"/>
      <c r="F5" s="38" t="str">
        <f>'Information-General Settings'!D6</f>
        <v>TIME081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9"/>
      <c r="L6" s="89"/>
      <c r="M6" s="89"/>
    </row>
    <row r="7" spans="1:16" ht="12.75" customHeight="1" x14ac:dyDescent="0.2">
      <c r="B7" s="1">
        <f>MONTH(E9)</f>
        <v>3</v>
      </c>
      <c r="C7" s="79"/>
      <c r="D7" s="81">
        <v>43891</v>
      </c>
      <c r="E7" s="82"/>
      <c r="F7" s="85" t="s">
        <v>6</v>
      </c>
      <c r="G7" s="85" t="s">
        <v>16</v>
      </c>
      <c r="H7" s="94" t="s">
        <v>5</v>
      </c>
      <c r="I7" s="95"/>
      <c r="J7" s="5"/>
      <c r="K7" s="90" t="s">
        <v>3</v>
      </c>
      <c r="L7" s="92" t="s">
        <v>10</v>
      </c>
      <c r="M7" s="90" t="s">
        <v>4</v>
      </c>
    </row>
    <row r="8" spans="1:16" ht="23.25" customHeight="1" thickBot="1" x14ac:dyDescent="0.25">
      <c r="C8" s="80"/>
      <c r="D8" s="83"/>
      <c r="E8" s="84"/>
      <c r="F8" s="86"/>
      <c r="G8" s="87"/>
      <c r="H8" s="96"/>
      <c r="I8" s="97"/>
      <c r="J8" s="6"/>
      <c r="K8" s="91"/>
      <c r="L8" s="93"/>
      <c r="M8" s="91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57" t="s">
        <v>48</v>
      </c>
      <c r="G10" s="18">
        <v>9001</v>
      </c>
      <c r="H10" s="77" t="s">
        <v>161</v>
      </c>
      <c r="I10" s="77"/>
      <c r="J10" s="17"/>
      <c r="K10" s="18" t="s">
        <v>70</v>
      </c>
      <c r="L10" s="18"/>
      <c r="M10" s="19">
        <v>10</v>
      </c>
      <c r="O10" s="8" t="s">
        <v>71</v>
      </c>
      <c r="P10" s="2">
        <f>COUNTIF($G$9:$G$39, 9001)</f>
        <v>24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57" t="s">
        <v>48</v>
      </c>
      <c r="G11" s="57">
        <v>9001</v>
      </c>
      <c r="H11" s="77" t="s">
        <v>156</v>
      </c>
      <c r="I11" s="77"/>
      <c r="K11" s="57" t="s">
        <v>70</v>
      </c>
      <c r="L11" s="18"/>
      <c r="M11" s="19">
        <v>10</v>
      </c>
      <c r="O11" s="8" t="s">
        <v>13</v>
      </c>
      <c r="P11" s="2">
        <f>COUNTIF($G$9:$G$39,9003)+COUNTIF($G$9:$G$39,9004)</f>
        <v>1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48</v>
      </c>
      <c r="G12" s="18">
        <v>9001</v>
      </c>
      <c r="H12" s="77" t="s">
        <v>162</v>
      </c>
      <c r="I12" s="77"/>
      <c r="J12" s="17"/>
      <c r="K12" s="57" t="s">
        <v>70</v>
      </c>
      <c r="L12" s="18"/>
      <c r="M12" s="19">
        <v>11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57" t="s">
        <v>152</v>
      </c>
      <c r="G13" s="57">
        <v>9001</v>
      </c>
      <c r="H13" s="77" t="s">
        <v>163</v>
      </c>
      <c r="I13" s="77"/>
      <c r="J13" s="17"/>
      <c r="K13" s="57" t="s">
        <v>70</v>
      </c>
      <c r="L13" s="18"/>
      <c r="M13" s="19">
        <v>9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57" t="s">
        <v>34</v>
      </c>
      <c r="G14" s="57">
        <v>9001</v>
      </c>
      <c r="H14" s="77" t="s">
        <v>164</v>
      </c>
      <c r="I14" s="77"/>
      <c r="J14" s="17"/>
      <c r="K14" s="57" t="s">
        <v>70</v>
      </c>
      <c r="L14" s="18"/>
      <c r="M14" s="19">
        <v>14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7"/>
      <c r="I15" s="77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7"/>
      <c r="I16" s="77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57" t="s">
        <v>34</v>
      </c>
      <c r="G17" s="57">
        <v>9001</v>
      </c>
      <c r="H17" s="77" t="s">
        <v>166</v>
      </c>
      <c r="I17" s="77"/>
      <c r="J17" s="17"/>
      <c r="K17" s="57" t="s">
        <v>70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57" t="s">
        <v>34</v>
      </c>
      <c r="G18" s="57">
        <v>9001</v>
      </c>
      <c r="H18" s="77" t="s">
        <v>167</v>
      </c>
      <c r="I18" s="77"/>
      <c r="J18" s="17"/>
      <c r="K18" s="57" t="s">
        <v>70</v>
      </c>
      <c r="L18" s="18"/>
      <c r="M18" s="19">
        <v>10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57" t="s">
        <v>173</v>
      </c>
      <c r="G19" s="57">
        <v>9001</v>
      </c>
      <c r="H19" s="88" t="s">
        <v>172</v>
      </c>
      <c r="I19" s="88"/>
      <c r="J19" s="17"/>
      <c r="K19" s="57" t="s">
        <v>70</v>
      </c>
      <c r="L19" s="18"/>
      <c r="M19" s="19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57" t="s">
        <v>34</v>
      </c>
      <c r="G20" s="57">
        <v>9001</v>
      </c>
      <c r="H20" s="77" t="s">
        <v>169</v>
      </c>
      <c r="I20" s="77"/>
      <c r="J20" s="17"/>
      <c r="K20" s="57" t="s">
        <v>70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57" t="s">
        <v>173</v>
      </c>
      <c r="G21" s="57">
        <v>9001</v>
      </c>
      <c r="H21" s="88" t="s">
        <v>171</v>
      </c>
      <c r="I21" s="88"/>
      <c r="J21" s="17"/>
      <c r="K21" s="57" t="s">
        <v>70</v>
      </c>
      <c r="L21" s="18"/>
      <c r="M21" s="19">
        <v>9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57" t="s">
        <v>34</v>
      </c>
      <c r="G22" s="57">
        <v>9001</v>
      </c>
      <c r="H22" s="88" t="s">
        <v>168</v>
      </c>
      <c r="I22" s="88"/>
      <c r="J22" s="17"/>
      <c r="K22" s="18" t="s">
        <v>165</v>
      </c>
      <c r="L22" s="18"/>
      <c r="M22" s="19">
        <v>6</v>
      </c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7"/>
      <c r="I23" s="77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57" t="s">
        <v>173</v>
      </c>
      <c r="G24" s="57">
        <v>9001</v>
      </c>
      <c r="H24" s="77" t="s">
        <v>177</v>
      </c>
      <c r="I24" s="77"/>
      <c r="J24" s="17"/>
      <c r="K24" s="57" t="s">
        <v>70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57" t="s">
        <v>34</v>
      </c>
      <c r="G25" s="57">
        <v>9001</v>
      </c>
      <c r="H25" s="77" t="s">
        <v>170</v>
      </c>
      <c r="I25" s="77"/>
      <c r="J25" s="17"/>
      <c r="K25" s="57" t="s">
        <v>70</v>
      </c>
      <c r="L25" s="18"/>
      <c r="M25" s="19">
        <v>12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48</v>
      </c>
      <c r="G26" s="18">
        <v>9001</v>
      </c>
      <c r="H26" s="77" t="s">
        <v>154</v>
      </c>
      <c r="I26" s="77"/>
      <c r="J26" s="17"/>
      <c r="K26" s="18" t="s">
        <v>155</v>
      </c>
      <c r="L26" s="18"/>
      <c r="M26" s="19">
        <v>11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48</v>
      </c>
      <c r="G27" s="18">
        <v>9001</v>
      </c>
      <c r="H27" s="77" t="s">
        <v>178</v>
      </c>
      <c r="I27" s="77"/>
      <c r="J27" s="17"/>
      <c r="K27" s="57" t="s">
        <v>70</v>
      </c>
      <c r="L27" s="18"/>
      <c r="M27" s="19">
        <v>11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48</v>
      </c>
      <c r="G28" s="18">
        <v>9001</v>
      </c>
      <c r="H28" s="77" t="s">
        <v>160</v>
      </c>
      <c r="I28" s="77"/>
      <c r="J28" s="17"/>
      <c r="K28" s="18" t="s">
        <v>70</v>
      </c>
      <c r="L28" s="18"/>
      <c r="M28" s="19">
        <v>14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7"/>
      <c r="I29" s="77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7"/>
      <c r="I30" s="77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48</v>
      </c>
      <c r="G31" s="18">
        <v>9001</v>
      </c>
      <c r="H31" s="77" t="s">
        <v>157</v>
      </c>
      <c r="I31" s="77"/>
      <c r="J31" s="17"/>
      <c r="K31" s="18" t="s">
        <v>70</v>
      </c>
      <c r="L31" s="18"/>
      <c r="M31" s="19">
        <v>12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48</v>
      </c>
      <c r="G32" s="18">
        <v>9001</v>
      </c>
      <c r="H32" s="77" t="s">
        <v>158</v>
      </c>
      <c r="I32" s="77"/>
      <c r="J32" s="17"/>
      <c r="K32" s="18" t="s">
        <v>148</v>
      </c>
      <c r="L32" s="18"/>
      <c r="M32" s="19">
        <v>14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152</v>
      </c>
      <c r="G33" s="18">
        <v>9001</v>
      </c>
      <c r="H33" s="77" t="s">
        <v>151</v>
      </c>
      <c r="I33" s="77"/>
      <c r="J33" s="17"/>
      <c r="K33" s="18" t="s">
        <v>148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34</v>
      </c>
      <c r="G34" s="18">
        <v>9001</v>
      </c>
      <c r="H34" s="77" t="s">
        <v>153</v>
      </c>
      <c r="I34" s="77"/>
      <c r="J34" s="17"/>
      <c r="K34" s="18" t="s">
        <v>148</v>
      </c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34</v>
      </c>
      <c r="G35" s="18">
        <v>9001</v>
      </c>
      <c r="H35" s="76" t="s">
        <v>159</v>
      </c>
      <c r="I35" s="77"/>
      <c r="J35" s="17"/>
      <c r="K35" s="18" t="s">
        <v>148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44" t="s">
        <v>28</v>
      </c>
      <c r="G36" s="18">
        <v>9001</v>
      </c>
      <c r="H36" s="77" t="s">
        <v>150</v>
      </c>
      <c r="I36" s="77"/>
      <c r="J36" s="17"/>
      <c r="K36" s="18" t="s">
        <v>148</v>
      </c>
      <c r="L36" s="18"/>
      <c r="M36" s="19">
        <v>8</v>
      </c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 t="s">
        <v>28</v>
      </c>
      <c r="G37" s="18">
        <v>9001</v>
      </c>
      <c r="H37" s="78" t="s">
        <v>149</v>
      </c>
      <c r="I37" s="77"/>
      <c r="J37" s="17"/>
      <c r="K37" s="18" t="s">
        <v>148</v>
      </c>
      <c r="L37" s="18"/>
      <c r="M37" s="19">
        <v>5</v>
      </c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28</v>
      </c>
      <c r="G38" s="18">
        <v>9001</v>
      </c>
      <c r="H38" s="78" t="s">
        <v>147</v>
      </c>
      <c r="I38" s="77"/>
      <c r="J38" s="17"/>
      <c r="K38" s="18" t="s">
        <v>148</v>
      </c>
      <c r="L38" s="18"/>
      <c r="M38" s="19">
        <v>9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146</v>
      </c>
      <c r="G39" s="44">
        <v>9003</v>
      </c>
      <c r="H39" s="78" t="s">
        <v>179</v>
      </c>
      <c r="I39" s="77"/>
      <c r="J39" s="17"/>
      <c r="K39" s="18" t="s">
        <v>148</v>
      </c>
      <c r="L39" s="18"/>
      <c r="M39" s="19">
        <v>10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241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30.125</v>
      </c>
    </row>
  </sheetData>
  <mergeCells count="41">
    <mergeCell ref="D1:M1"/>
    <mergeCell ref="H34:I34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35:I35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</mergeCells>
  <phoneticPr fontId="0" type="noConversion"/>
  <conditionalFormatting sqref="C9:C37">
    <cfRule type="expression" dxfId="148" priority="2195" stopIfTrue="1">
      <formula>IF($A9=1,B9,)</formula>
    </cfRule>
    <cfRule type="expression" dxfId="147" priority="2196" stopIfTrue="1">
      <formula>IF($A9="",B9,)</formula>
    </cfRule>
  </conditionalFormatting>
  <conditionalFormatting sqref="E9">
    <cfRule type="expression" dxfId="146" priority="2197" stopIfTrue="1">
      <formula>IF($A9="",B9,"")</formula>
    </cfRule>
  </conditionalFormatting>
  <conditionalFormatting sqref="E10:E37">
    <cfRule type="expression" dxfId="145" priority="2198" stopIfTrue="1">
      <formula>IF($A10&lt;&gt;1,B10,"")</formula>
    </cfRule>
  </conditionalFormatting>
  <conditionalFormatting sqref="D9:D37">
    <cfRule type="expression" dxfId="144" priority="2199" stopIfTrue="1">
      <formula>IF($A9="",B9,)</formula>
    </cfRule>
  </conditionalFormatting>
  <conditionalFormatting sqref="G9:G10 G30 G12:G21 G23">
    <cfRule type="expression" dxfId="143" priority="2200" stopIfTrue="1">
      <formula>#REF!="Freelancer"</formula>
    </cfRule>
    <cfRule type="expression" dxfId="142" priority="2201" stopIfTrue="1">
      <formula>#REF!="DTC Int. Staff"</formula>
    </cfRule>
  </conditionalFormatting>
  <conditionalFormatting sqref="G23 G30 G12 G15:G19">
    <cfRule type="expression" dxfId="141" priority="2193" stopIfTrue="1">
      <formula>$F$5="Freelancer"</formula>
    </cfRule>
    <cfRule type="expression" dxfId="140" priority="2194" stopIfTrue="1">
      <formula>$F$5="DTC Int. Staff"</formula>
    </cfRule>
  </conditionalFormatting>
  <conditionalFormatting sqref="G10">
    <cfRule type="expression" dxfId="139" priority="143" stopIfTrue="1">
      <formula>#REF!="Freelancer"</formula>
    </cfRule>
    <cfRule type="expression" dxfId="138" priority="144" stopIfTrue="1">
      <formula>#REF!="DTC Int. Staff"</formula>
    </cfRule>
  </conditionalFormatting>
  <conditionalFormatting sqref="G10">
    <cfRule type="expression" dxfId="137" priority="141" stopIfTrue="1">
      <formula>$F$5="Freelancer"</formula>
    </cfRule>
    <cfRule type="expression" dxfId="136" priority="142" stopIfTrue="1">
      <formula>$F$5="DTC Int. Staff"</formula>
    </cfRule>
  </conditionalFormatting>
  <conditionalFormatting sqref="C38">
    <cfRule type="expression" dxfId="135" priority="133" stopIfTrue="1">
      <formula>IF($A38=1,B38,)</formula>
    </cfRule>
    <cfRule type="expression" dxfId="134" priority="134" stopIfTrue="1">
      <formula>IF($A38="",B38,)</formula>
    </cfRule>
  </conditionalFormatting>
  <conditionalFormatting sqref="E38">
    <cfRule type="expression" dxfId="133" priority="135" stopIfTrue="1">
      <formula>IF($A38&lt;&gt;1,B38,"")</formula>
    </cfRule>
  </conditionalFormatting>
  <conditionalFormatting sqref="D38">
    <cfRule type="expression" dxfId="132" priority="136" stopIfTrue="1">
      <formula>IF($A38="",B38,)</formula>
    </cfRule>
  </conditionalFormatting>
  <conditionalFormatting sqref="C39">
    <cfRule type="expression" dxfId="131" priority="129" stopIfTrue="1">
      <formula>IF($A39=1,B39,)</formula>
    </cfRule>
    <cfRule type="expression" dxfId="130" priority="130" stopIfTrue="1">
      <formula>IF($A39="",B39,)</formula>
    </cfRule>
  </conditionalFormatting>
  <conditionalFormatting sqref="E39">
    <cfRule type="expression" dxfId="129" priority="131" stopIfTrue="1">
      <formula>IF($A39&lt;&gt;1,B39,"")</formula>
    </cfRule>
  </conditionalFormatting>
  <conditionalFormatting sqref="D39">
    <cfRule type="expression" dxfId="128" priority="132" stopIfTrue="1">
      <formula>IF($A39="",B39,)</formula>
    </cfRule>
  </conditionalFormatting>
  <conditionalFormatting sqref="G38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38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38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37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37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37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36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36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36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33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33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3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34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4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34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35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3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3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31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31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31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32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32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2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8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8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28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26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2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7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7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7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2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2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29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4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4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3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9 F9:F39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D5" sqref="D5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2020-04-03T07:12:00Z</dcterms:modified>
</cp:coreProperties>
</file>