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472135B-0555-41E1-AEE2-7F56024A4574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34" l="1"/>
  <c r="E29" i="34"/>
  <c r="B29" i="34" s="1"/>
  <c r="A29" i="34" l="1"/>
  <c r="D29" i="34"/>
  <c r="P12" i="34"/>
  <c r="P10" i="34"/>
  <c r="P11" i="34"/>
  <c r="M42" i="34" l="1"/>
  <c r="E9" i="34" l="1"/>
  <c r="E10" i="34" s="1"/>
  <c r="E11" i="34" s="1"/>
  <c r="E12" i="34" s="1"/>
  <c r="E13" i="34" s="1"/>
  <c r="E15" i="34" l="1"/>
  <c r="E16" i="34" s="1"/>
  <c r="E17" i="34" s="1"/>
  <c r="E18" i="34" s="1"/>
  <c r="E19" i="34" s="1"/>
  <c r="E20" i="34" s="1"/>
  <c r="E21" i="34" s="1"/>
  <c r="E22" i="34" s="1"/>
  <c r="E14" i="34"/>
  <c r="B14" i="34" s="1"/>
  <c r="B7" i="34"/>
  <c r="B9" i="34"/>
  <c r="D9" i="34" s="1"/>
  <c r="M43" i="34"/>
  <c r="D14" i="34" l="1"/>
  <c r="A14" i="34"/>
  <c r="A9" i="34"/>
  <c r="B10" i="34"/>
  <c r="D10" i="34" l="1"/>
  <c r="A10" i="34"/>
  <c r="B11" i="34"/>
  <c r="E23" i="34"/>
  <c r="E24" i="34" s="1"/>
  <c r="E25" i="34" s="1"/>
  <c r="E26" i="34" s="1"/>
  <c r="B12" i="34"/>
  <c r="E27" i="34" l="1"/>
  <c r="B28" i="34" s="1"/>
  <c r="D11" i="34"/>
  <c r="A11" i="34"/>
  <c r="D12" i="34"/>
  <c r="A12" i="34"/>
  <c r="B13" i="34"/>
  <c r="A28" i="34" l="1"/>
  <c r="D28" i="34"/>
  <c r="E30" i="34"/>
  <c r="E31" i="34" s="1"/>
  <c r="E32" i="34" s="1"/>
  <c r="E33" i="34" s="1"/>
  <c r="E34" i="34" s="1"/>
  <c r="E35" i="34" s="1"/>
  <c r="E36" i="34" s="1"/>
  <c r="E37" i="34" s="1"/>
  <c r="E38" i="34" s="1"/>
  <c r="E39" i="34" s="1"/>
  <c r="B40" i="34" s="1"/>
  <c r="B15" i="34"/>
  <c r="D13" i="34"/>
  <c r="A13" i="34"/>
  <c r="E40" i="34" l="1"/>
  <c r="B41" i="34" s="1"/>
  <c r="D40" i="34"/>
  <c r="A40" i="34"/>
  <c r="D15" i="34"/>
  <c r="A15" i="34"/>
  <c r="B16" i="34"/>
  <c r="E41" i="34" l="1"/>
  <c r="D41" i="34"/>
  <c r="A41" i="34"/>
  <c r="D16" i="34"/>
  <c r="A16" i="34"/>
  <c r="B17" i="34"/>
  <c r="D17" i="34" s="1"/>
  <c r="A17" i="34" l="1"/>
  <c r="B18" i="34"/>
  <c r="D18" i="34" s="1"/>
  <c r="A18" i="34" l="1"/>
  <c r="B19" i="34"/>
  <c r="D19" i="34" s="1"/>
  <c r="B20" i="34" l="1"/>
  <c r="A19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D26" i="34" l="1"/>
  <c r="A26" i="34"/>
  <c r="B27" i="34"/>
  <c r="D27" i="34" l="1"/>
  <c r="A27" i="34"/>
  <c r="B30" i="34" l="1"/>
  <c r="D30" i="34" l="1"/>
  <c r="A30" i="34"/>
  <c r="B31" i="34"/>
  <c r="D31" i="34" l="1"/>
  <c r="A31" i="34"/>
  <c r="B32" i="34"/>
  <c r="D32" i="34" l="1"/>
  <c r="A32" i="34"/>
  <c r="B33" i="34"/>
  <c r="D33" i="34" l="1"/>
  <c r="A33" i="34"/>
  <c r="B34" i="34"/>
  <c r="B35" i="34" l="1"/>
  <c r="D34" i="34"/>
  <c r="A34" i="34"/>
  <c r="D35" i="34" l="1"/>
  <c r="A35" i="34"/>
  <c r="B36" i="34"/>
  <c r="D36" i="34" l="1"/>
  <c r="A36" i="34"/>
  <c r="B37" i="34"/>
  <c r="B38" i="34" l="1"/>
  <c r="B39" i="34"/>
  <c r="D37" i="34"/>
  <c r="A37" i="34"/>
  <c r="D38" i="34" l="1"/>
  <c r="A38" i="34"/>
  <c r="D39" i="34"/>
  <c r="A39" i="34"/>
</calcChain>
</file>

<file path=xl/sharedStrings.xml><?xml version="1.0" encoding="utf-8"?>
<sst xmlns="http://schemas.openxmlformats.org/spreadsheetml/2006/main" count="233" uniqueCount="174">
  <si>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</si>
  <si>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</si>
  <si>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</si>
  <si>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</si>
  <si>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</si>
  <si>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</si>
  <si>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</si>
  <si>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</si>
  <si>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</si>
  <si>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</si>
  <si>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</si>
  <si>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</si>
  <si>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</si>
  <si>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</si>
  <si>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</si>
  <si>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</si>
  <si>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</si>
  <si>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</si>
  <si>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</si>
  <si>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</si>
  <si>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</si>
  <si>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</si>
  <si>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</si>
  <si>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</si>
  <si>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</si>
  <si>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</si>
  <si>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</si>
  <si>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</si>
  <si>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</si>
  <si>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</si>
  <si>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</si>
  <si>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</si>
  <si>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</si>
  <si>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</si>
  <si>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</si>
  <si>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</si>
  <si>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</si>
  <si>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</si>
  <si>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</si>
  <si>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</si>
  <si>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</si>
  <si>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</si>
  <si>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</si>
  <si>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</si>
  <si>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</si>
  <si>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</si>
  <si>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</si>
  <si>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</si>
  <si>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</si>
  <si>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</si>
  <si>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</si>
  <si>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</si>
  <si>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</si>
  <si>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</si>
  <si>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</si>
  <si>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</si>
  <si>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</si>
  <si>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</si>
  <si>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</si>
  <si>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</si>
  <si>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</si>
  <si>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</si>
  <si>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</si>
  <si>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</si>
  <si>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</si>
  <si>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</si>
  <si>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</si>
  <si>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</si>
  <si>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</si>
  <si>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</si>
  <si>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</si>
  <si>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</si>
  <si>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</si>
  <si>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</si>
  <si>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</si>
  <si>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</si>
  <si>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</si>
  <si>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</si>
  <si>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</si>
  <si>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</si>
  <si>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</si>
  <si>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</si>
  <si>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</si>
  <si>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</si>
  <si>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</si>
  <si>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</si>
  <si>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</si>
  <si>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</si>
  <si>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</si>
  <si>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</si>
  <si>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</si>
  <si>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</si>
  <si>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</si>
  <si>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</si>
  <si>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</si>
  <si>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</si>
  <si>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</si>
  <si>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</si>
  <si>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</si>
  <si>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</si>
  <si>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</si>
  <si>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</si>
  <si>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</si>
  <si>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</si>
  <si>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</si>
  <si>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</si>
  <si>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</si>
  <si>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</si>
  <si>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</si>
  <si>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</si>
  <si>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</si>
  <si>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</si>
  <si>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</si>
  <si>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</si>
  <si>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</si>
  <si>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</si>
  <si>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</si>
  <si>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</si>
  <si>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</si>
  <si>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</si>
  <si>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</si>
  <si>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</si>
  <si>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</si>
  <si>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</si>
  <si>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</si>
  <si>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</si>
  <si>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</si>
  <si>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</si>
  <si>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</si>
  <si>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</si>
  <si>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</si>
  <si>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</si>
  <si>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</si>
  <si>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</si>
  <si>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</si>
  <si>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</si>
  <si>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</si>
  <si>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</si>
  <si>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</si>
  <si>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</si>
  <si>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</si>
  <si>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</si>
  <si>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</si>
  <si>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</si>
  <si>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</si>
  <si>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</si>
  <si>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</si>
  <si>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</si>
  <si>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</si>
  <si>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NIA</t>
  </si>
  <si>
    <t>NIA work shop with Client</t>
  </si>
  <si>
    <t>NIA Update meeting</t>
  </si>
  <si>
    <t>NIA data collection</t>
  </si>
  <si>
    <t>OIC project planning and preparation</t>
  </si>
  <si>
    <t>OIC work plan 3 preparation</t>
  </si>
  <si>
    <t>WFH</t>
  </si>
  <si>
    <t>NIA data prepapation for sending email</t>
  </si>
  <si>
    <t>NIA data collecting and Meeting</t>
  </si>
  <si>
    <t>NIA resending Email to all project cordinators</t>
  </si>
  <si>
    <t>MIL introduction and WP2 part</t>
  </si>
  <si>
    <t>NIA data collection and fill forms/model</t>
  </si>
  <si>
    <t>OIC Update Meeting</t>
  </si>
  <si>
    <t>Past NIA 2019 project cross check and revision</t>
  </si>
  <si>
    <t>draft email and question for sending out</t>
  </si>
  <si>
    <t>Data and question review and discussion, Platform test</t>
  </si>
  <si>
    <t>NIA IOP question discuss and role play</t>
  </si>
  <si>
    <t>MIL organizational chart slides and cv additional words</t>
  </si>
  <si>
    <t>TIME-202022</t>
  </si>
  <si>
    <t>Laksami</t>
  </si>
  <si>
    <t>Pracharktam</t>
  </si>
  <si>
    <t>084</t>
  </si>
  <si>
    <t xml:space="preserve">ONDE masterplan and actionplan reports delivery to Client, NIA </t>
  </si>
  <si>
    <t>ONDE</t>
  </si>
  <si>
    <t>NIA data collecting, prepapation and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</si>
</sst>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4" xfId="0" applyFont="1" applyBorder="1" applyAlignment="1" applyProtection="1">
      <alignment horizontal="center" vertical="center"/>
      <protection locked="0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8" xfId="0" applyFont="1" applyBorder="1" applyAlignment="1">
      <alignment horizontal="left" wrapText="1"/>
    </xf>
    <xf numFmtId="0" fontId="8" fillId="0" borderId="39" xfId="0" applyFont="1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1" fillId="0" borderId="38" xfId="0" applyFont="1" applyBorder="1" applyAlignment="1">
      <alignment wrapText="1"/>
    </xf>
    <xf numFmtId="0" fontId="7" fillId="0" borderId="23" xfId="0" quotePrefix="1" applyFont="1" applyBorder="1" applyAlignment="1" applyProtection="1">
      <alignment horizontal="left"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7" fillId="0" borderId="41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28" workbookViewId="0">
      <selection activeCell="D4" sqref="D4:H4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 x14ac:dyDescent="0.25">
      <c r="I1" s="48"/>
      <c r="J1" s="48"/>
    </row>
    <row r="2" spans="2:10" ht="16.5" customHeight="1" x14ac:dyDescent="0.2">
      <c r="B2" s="67" t="s">
        <v>9</v>
      </c>
      <c r="C2" s="68"/>
      <c r="D2" s="68"/>
      <c r="E2" s="68"/>
      <c r="F2" s="68"/>
      <c r="G2" s="68"/>
      <c r="H2" s="69"/>
      <c r="I2" s="48"/>
      <c r="J2" s="48"/>
    </row>
    <row r="3" spans="2:10" ht="13.5" thickBot="1" x14ac:dyDescent="0.25">
      <c r="B3" s="70"/>
      <c r="C3" s="71"/>
      <c r="D3" s="71"/>
      <c r="E3" s="71"/>
      <c r="F3" s="71"/>
      <c r="G3" s="71"/>
      <c r="H3" s="72"/>
      <c r="I3" s="49"/>
      <c r="J3" s="49"/>
    </row>
    <row r="4" spans="2:10" x14ac:dyDescent="0.2">
      <c r="B4" s="73" t="s">
        <v>12</v>
      </c>
      <c r="C4" s="74"/>
      <c r="D4" s="73" t="s">
        <v>66</v>
      </c>
      <c r="E4" s="75"/>
      <c r="F4" s="75"/>
      <c r="G4" s="75"/>
      <c r="H4" s="74"/>
      <c r="I4" s="50"/>
      <c r="J4" s="50"/>
    </row>
    <row r="5" spans="2:10" x14ac:dyDescent="0.2">
      <c r="B5" s="58" t="s">
        <v>69</v>
      </c>
      <c r="C5" s="60"/>
      <c r="D5" s="58" t="s">
        <v>67</v>
      </c>
      <c r="E5" s="59"/>
      <c r="F5" s="59"/>
      <c r="G5" s="59"/>
      <c r="H5" s="60"/>
      <c r="I5" s="50"/>
      <c r="J5" s="50"/>
    </row>
    <row r="6" spans="2:10" x14ac:dyDescent="0.2">
      <c r="B6" s="58" t="s">
        <v>70</v>
      </c>
      <c r="C6" s="60"/>
      <c r="D6" s="58" t="s">
        <v>68</v>
      </c>
      <c r="E6" s="59"/>
      <c r="F6" s="59"/>
      <c r="G6" s="59"/>
      <c r="H6" s="60"/>
      <c r="I6" s="50"/>
      <c r="J6" s="50"/>
    </row>
    <row r="7" spans="2:10" ht="13.5" thickBot="1" x14ac:dyDescent="0.25">
      <c r="I7" s="50"/>
      <c r="J7" s="50"/>
    </row>
    <row r="8" spans="2:10" x14ac:dyDescent="0.2">
      <c r="B8" s="61" t="s">
        <v>11</v>
      </c>
      <c r="C8" s="62"/>
      <c r="D8" s="62"/>
      <c r="E8" s="62"/>
      <c r="F8" s="62"/>
      <c r="G8" s="62"/>
      <c r="H8" s="63"/>
      <c r="I8" s="50"/>
      <c r="J8" s="50"/>
    </row>
    <row r="9" spans="2:10" ht="13.5" thickBot="1" x14ac:dyDescent="0.25">
      <c r="B9" s="64"/>
      <c r="C9" s="65"/>
      <c r="D9" s="65"/>
      <c r="E9" s="65"/>
      <c r="F9" s="65"/>
      <c r="G9" s="65"/>
      <c r="H9" s="66"/>
      <c r="I9" s="50"/>
      <c r="J9" s="50"/>
    </row>
    <row r="10" spans="2:10" x14ac:dyDescent="0.2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 x14ac:dyDescent="0.2">
      <c r="I34" s="52">
        <v>9002</v>
      </c>
      <c r="J34" s="56" t="s">
        <v>147</v>
      </c>
    </row>
    <row r="35" spans="9:10" x14ac:dyDescent="0.2">
      <c r="I35" s="53" t="s">
        <v>144</v>
      </c>
      <c r="J35" s="54"/>
    </row>
    <row r="36" spans="9:10" x14ac:dyDescent="0.2">
      <c r="I36" s="54"/>
      <c r="J36" s="54"/>
    </row>
    <row r="37" spans="9:10" x14ac:dyDescent="0.2">
      <c r="I37" s="54"/>
      <c r="J37" s="54"/>
    </row>
    <row r="38" spans="9:10" x14ac:dyDescent="0.2">
      <c r="I38" s="55"/>
      <c r="J38" s="55"/>
    </row>
    <row r="39" spans="9:10" x14ac:dyDescent="0.2">
      <c r="I39" s="52">
        <v>9004</v>
      </c>
      <c r="J39" s="56" t="s">
        <v>148</v>
      </c>
    </row>
    <row r="40" spans="9:10" ht="33.75" x14ac:dyDescent="0.2">
      <c r="I40" s="53" t="s">
        <v>146</v>
      </c>
      <c r="J40" s="54"/>
    </row>
    <row r="41" spans="9:10" x14ac:dyDescent="0.2">
      <c r="I41" s="54"/>
      <c r="J41" s="54"/>
    </row>
    <row r="42" spans="9:10" x14ac:dyDescent="0.2">
      <c r="I42" s="54"/>
      <c r="J42" s="54"/>
    </row>
    <row r="43" spans="9:10" x14ac:dyDescent="0.2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3"/>
  <sheetViews>
    <sheetView showGridLines="0" tabSelected="1" topLeftCell="D1" zoomScale="70" zoomScaleNormal="70" workbookViewId="0">
      <selection activeCell="O10" sqref="O10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76" t="s">
        <v>15</v>
      </c>
      <c r="E1" s="77"/>
      <c r="F1" s="77"/>
      <c r="G1" s="77"/>
      <c r="H1" s="77"/>
      <c r="I1" s="77"/>
      <c r="J1" s="77"/>
      <c r="K1" s="77"/>
      <c r="L1" s="77"/>
      <c r="M1" s="78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8" t="s">
        <v>168</v>
      </c>
      <c r="G3" s="33"/>
      <c r="I3" s="3"/>
      <c r="J3" s="3"/>
      <c r="K3" s="39"/>
      <c r="L3" s="39"/>
      <c r="M3" s="39"/>
    </row>
    <row r="4" spans="1:16" ht="19.5" customHeight="1" x14ac:dyDescent="0.2">
      <c r="D4" s="3" t="s">
        <v>72</v>
      </c>
      <c r="E4" s="29"/>
      <c r="F4" s="38" t="s">
        <v>169</v>
      </c>
      <c r="G4" s="33"/>
      <c r="I4" s="3"/>
      <c r="J4" s="3"/>
      <c r="K4" s="39"/>
      <c r="L4" s="39"/>
      <c r="M4" s="39"/>
    </row>
    <row r="5" spans="1:16" ht="19.5" customHeight="1" x14ac:dyDescent="0.2">
      <c r="D5" s="81" t="s">
        <v>71</v>
      </c>
      <c r="E5" s="82"/>
      <c r="F5" s="57" t="s">
        <v>170</v>
      </c>
      <c r="G5" s="33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83"/>
      <c r="L6" s="83"/>
      <c r="M6" s="83"/>
    </row>
    <row r="7" spans="1:16" ht="12.75" customHeight="1" x14ac:dyDescent="0.2">
      <c r="B7" s="1">
        <f>MONTH(E9)</f>
        <v>3</v>
      </c>
      <c r="C7" s="92"/>
      <c r="D7" s="94">
        <v>43891</v>
      </c>
      <c r="E7" s="95"/>
      <c r="F7" s="98" t="s">
        <v>6</v>
      </c>
      <c r="G7" s="98" t="s">
        <v>16</v>
      </c>
      <c r="H7" s="88" t="s">
        <v>5</v>
      </c>
      <c r="I7" s="89"/>
      <c r="J7" s="5"/>
      <c r="K7" s="84" t="s">
        <v>3</v>
      </c>
      <c r="L7" s="86" t="s">
        <v>10</v>
      </c>
      <c r="M7" s="84" t="s">
        <v>4</v>
      </c>
    </row>
    <row r="8" spans="1:16" ht="23.25" customHeight="1" thickBot="1" x14ac:dyDescent="0.25">
      <c r="C8" s="93"/>
      <c r="D8" s="96"/>
      <c r="E8" s="97"/>
      <c r="F8" s="99"/>
      <c r="G8" s="100"/>
      <c r="H8" s="90"/>
      <c r="I8" s="91"/>
      <c r="J8" s="6"/>
      <c r="K8" s="85"/>
      <c r="L8" s="87"/>
      <c r="M8" s="85"/>
    </row>
    <row r="9" spans="1:16" ht="29.1" customHeight="1" thickBot="1" x14ac:dyDescent="0.25">
      <c r="A9" s="7" t="str">
        <f t="shared" ref="A9:A39" si="0">IF(OR(C9="f",C9="u",C9="F",C9="U"),"",IF(OR(B9=1,B9=2,B9=3,B9=4,B9=5),1,""))</f>
        <v/>
      </c>
      <c r="B9" s="8">
        <f t="shared" ref="B9:B38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44" t="s">
        <v>95</v>
      </c>
      <c r="G10" s="18">
        <v>9001</v>
      </c>
      <c r="H10" s="79" t="s">
        <v>157</v>
      </c>
      <c r="I10" s="79"/>
      <c r="J10" s="17"/>
      <c r="K10" s="18" t="s">
        <v>149</v>
      </c>
      <c r="L10" s="18"/>
      <c r="M10" s="19">
        <v>8</v>
      </c>
      <c r="O10" s="8" t="s">
        <v>74</v>
      </c>
      <c r="P10" s="2">
        <f>COUNTIF($G$9:$G$41, 9001)</f>
        <v>23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8" si="2">+E10+1</f>
        <v>43893</v>
      </c>
      <c r="F11" s="44" t="s">
        <v>95</v>
      </c>
      <c r="G11" s="18">
        <v>9001</v>
      </c>
      <c r="H11" s="79" t="s">
        <v>162</v>
      </c>
      <c r="I11" s="79"/>
      <c r="K11" s="18" t="s">
        <v>73</v>
      </c>
      <c r="L11" s="18"/>
      <c r="M11" s="19">
        <v>8</v>
      </c>
      <c r="O11" s="8" t="s">
        <v>13</v>
      </c>
      <c r="P11" s="2">
        <f>COUNTIF($G$9:$G$41,9003)+COUNTIF($G$9:$G$41,9004)</f>
        <v>2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9" si="3">IF(B12=1,"Mo",IF(B12=2,"Tue",IF(B12=3,"Wed",IF(B12=4,"Thu",IF(B12=5,"Fri",IF(B12=6,"Sat",IF(B12=7,"Sun","")))))))</f>
        <v>Wed</v>
      </c>
      <c r="E12" s="16">
        <f t="shared" si="2"/>
        <v>43894</v>
      </c>
      <c r="F12" s="44" t="s">
        <v>95</v>
      </c>
      <c r="G12" s="18">
        <v>9001</v>
      </c>
      <c r="H12" s="79" t="s">
        <v>163</v>
      </c>
      <c r="I12" s="79"/>
      <c r="J12" s="17"/>
      <c r="K12" s="18" t="s">
        <v>73</v>
      </c>
      <c r="L12" s="18"/>
      <c r="M12" s="19">
        <v>8</v>
      </c>
      <c r="O12" s="1" t="s">
        <v>14</v>
      </c>
      <c r="P12" s="2">
        <f>COUNTIF($G$9:$G$41,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44" t="s">
        <v>95</v>
      </c>
      <c r="G13" s="18">
        <v>9001</v>
      </c>
      <c r="H13" s="79" t="s">
        <v>164</v>
      </c>
      <c r="I13" s="79"/>
      <c r="J13" s="17"/>
      <c r="K13" s="18" t="s">
        <v>73</v>
      </c>
      <c r="L13" s="18"/>
      <c r="M13" s="19">
        <v>8</v>
      </c>
    </row>
    <row r="14" spans="1:16" ht="29.1" customHeight="1" thickBot="1" x14ac:dyDescent="0.25">
      <c r="A14" s="7">
        <f t="shared" ref="A14" si="4">IF(OR(C14="f",C14="u",C14="F",C14="U"),"",IF(OR(B14=1,B14=2,B14=3,B14=4,B14=5),1,""))</f>
        <v>1</v>
      </c>
      <c r="B14" s="8">
        <f t="shared" ref="B14" si="5">WEEKDAY(E14,2)</f>
        <v>5</v>
      </c>
      <c r="C14" s="15"/>
      <c r="D14" s="10" t="str">
        <f t="shared" ref="D14" si="6">IF(B14=1,"Mo",IF(B14=2,"Tue",IF(B14=3,"Wed",IF(B14=4,"Thu",IF(B14=5,"Fri",IF(B14=6,"Sat",IF(B14=7,"Sun","")))))))</f>
        <v>Fri</v>
      </c>
      <c r="E14" s="16">
        <f t="shared" si="2"/>
        <v>43896</v>
      </c>
      <c r="F14" s="44" t="s">
        <v>95</v>
      </c>
      <c r="G14" s="18">
        <v>9001</v>
      </c>
      <c r="H14" s="79" t="s">
        <v>171</v>
      </c>
      <c r="I14" s="79"/>
      <c r="J14" s="17"/>
      <c r="K14" s="18" t="s">
        <v>172</v>
      </c>
      <c r="L14" s="18"/>
      <c r="M14" s="19">
        <v>2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>+E13+1</f>
        <v>43896</v>
      </c>
      <c r="F15" s="44" t="s">
        <v>95</v>
      </c>
      <c r="G15" s="18">
        <v>9001</v>
      </c>
      <c r="H15" s="79" t="s">
        <v>173</v>
      </c>
      <c r="I15" s="79"/>
      <c r="J15" s="17"/>
      <c r="K15" s="18" t="s">
        <v>73</v>
      </c>
      <c r="L15" s="18"/>
      <c r="M15" s="19">
        <v>6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 t="shared" si="3"/>
        <v>Sat</v>
      </c>
      <c r="E16" s="16">
        <f>+E15+1</f>
        <v>43897</v>
      </c>
      <c r="F16" s="44"/>
      <c r="G16" s="18"/>
      <c r="H16" s="79"/>
      <c r="I16" s="79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43898</v>
      </c>
      <c r="F17" s="18"/>
      <c r="G17" s="18"/>
      <c r="H17" s="79"/>
      <c r="I17" s="79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43899</v>
      </c>
      <c r="F18" s="44" t="s">
        <v>95</v>
      </c>
      <c r="G18" s="18">
        <v>9001</v>
      </c>
      <c r="H18" s="80" t="s">
        <v>156</v>
      </c>
      <c r="I18" s="80"/>
      <c r="J18" s="17"/>
      <c r="K18" s="18" t="s">
        <v>73</v>
      </c>
      <c r="L18" s="18"/>
      <c r="M18" s="19">
        <v>8</v>
      </c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>IF(B19=1,"Mo",IF(B19=2,"Tue",IF(B19=3,"Wed",IF(B19=4,"Thu",IF(B19=5,"Fri",IF(B19=6,"Sat",IF(B19=7,"Sun","")))))))</f>
        <v>Tue</v>
      </c>
      <c r="E19" s="16">
        <f t="shared" si="2"/>
        <v>43900</v>
      </c>
      <c r="F19" s="44" t="s">
        <v>95</v>
      </c>
      <c r="G19" s="18">
        <v>9001</v>
      </c>
      <c r="H19" s="79" t="s">
        <v>165</v>
      </c>
      <c r="I19" s="79"/>
      <c r="J19" s="17"/>
      <c r="K19" s="18" t="s">
        <v>73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43901</v>
      </c>
      <c r="F20" s="44" t="s">
        <v>95</v>
      </c>
      <c r="G20" s="18">
        <v>9001</v>
      </c>
      <c r="H20" s="101" t="s">
        <v>158</v>
      </c>
      <c r="I20" s="101"/>
      <c r="J20" s="17"/>
      <c r="K20" s="18" t="s">
        <v>73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43902</v>
      </c>
      <c r="F21" s="44" t="s">
        <v>95</v>
      </c>
      <c r="G21" s="18">
        <v>9001</v>
      </c>
      <c r="H21" s="79" t="s">
        <v>150</v>
      </c>
      <c r="I21" s="79"/>
      <c r="J21" s="17"/>
      <c r="K21" s="18" t="s">
        <v>149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43903</v>
      </c>
      <c r="F22" s="44" t="s">
        <v>95</v>
      </c>
      <c r="G22" s="18">
        <v>9001</v>
      </c>
      <c r="H22" s="79" t="s">
        <v>160</v>
      </c>
      <c r="I22" s="79"/>
      <c r="J22" s="17"/>
      <c r="K22" s="18" t="s">
        <v>73</v>
      </c>
      <c r="L22" s="18"/>
      <c r="M22" s="19">
        <v>8</v>
      </c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43904</v>
      </c>
      <c r="F23" s="18"/>
      <c r="G23" s="18"/>
      <c r="H23" s="79"/>
      <c r="I23" s="79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43905</v>
      </c>
      <c r="F24" s="18"/>
      <c r="G24" s="18"/>
      <c r="H24" s="79"/>
      <c r="I24" s="79"/>
      <c r="J24" s="17"/>
      <c r="K24" s="18" t="s">
        <v>73</v>
      </c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43906</v>
      </c>
      <c r="F25" s="44" t="s">
        <v>95</v>
      </c>
      <c r="G25" s="18">
        <v>9001</v>
      </c>
      <c r="H25" s="79" t="s">
        <v>160</v>
      </c>
      <c r="I25" s="79"/>
      <c r="J25" s="17"/>
      <c r="K25" s="18" t="s">
        <v>73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43907</v>
      </c>
      <c r="F26" s="44" t="s">
        <v>95</v>
      </c>
      <c r="G26" s="18">
        <v>9001</v>
      </c>
      <c r="H26" s="79" t="s">
        <v>151</v>
      </c>
      <c r="I26" s="79"/>
      <c r="J26" s="17"/>
      <c r="K26" s="18" t="s">
        <v>73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>+E26+1</f>
        <v>43908</v>
      </c>
      <c r="F27" s="44" t="s">
        <v>24</v>
      </c>
      <c r="G27" s="18">
        <v>9001</v>
      </c>
      <c r="H27" s="79" t="s">
        <v>161</v>
      </c>
      <c r="I27" s="79"/>
      <c r="J27" s="17"/>
      <c r="K27" s="18" t="s">
        <v>73</v>
      </c>
      <c r="L27" s="18"/>
      <c r="M27" s="19">
        <v>1</v>
      </c>
    </row>
    <row r="28" spans="1:13" ht="29.1" customHeight="1" thickBot="1" x14ac:dyDescent="0.25">
      <c r="A28" s="7">
        <f t="shared" ref="A28" si="7">IF(OR(C28="f",C28="u",C28="F",C28="U"),"",IF(OR(B28=1,B28=2,B28=3,B28=4,B28=5),1,""))</f>
        <v>1</v>
      </c>
      <c r="B28" s="8">
        <f t="shared" ref="B28" si="8">WEEKDAY(E28,2)</f>
        <v>3</v>
      </c>
      <c r="C28" s="15"/>
      <c r="D28" s="10" t="str">
        <f t="shared" ref="D28" si="9">IF(B28=1,"Mo",IF(B28=2,"Tue",IF(B28=3,"Wed",IF(B28=4,"Thu",IF(B28=5,"Fri",IF(B28=6,"Sat",IF(B28=7,"Sun","")))))))</f>
        <v>Wed</v>
      </c>
      <c r="E28" s="16">
        <f>+E26+1</f>
        <v>43908</v>
      </c>
      <c r="F28" s="44" t="s">
        <v>24</v>
      </c>
      <c r="G28" s="18">
        <v>9001</v>
      </c>
      <c r="H28" s="102" t="s">
        <v>152</v>
      </c>
      <c r="I28" s="79"/>
      <c r="J28" s="17"/>
      <c r="K28" s="18" t="s">
        <v>73</v>
      </c>
      <c r="L28" s="18"/>
      <c r="M28" s="19">
        <v>6</v>
      </c>
    </row>
    <row r="29" spans="1:13" ht="29.1" customHeight="1" thickBot="1" x14ac:dyDescent="0.25">
      <c r="A29" s="7">
        <f t="shared" si="0"/>
        <v>1</v>
      </c>
      <c r="B29" s="8">
        <f t="shared" si="1"/>
        <v>4</v>
      </c>
      <c r="C29" s="15"/>
      <c r="D29" s="10" t="str">
        <f t="shared" si="3"/>
        <v>Thu</v>
      </c>
      <c r="E29" s="16">
        <f>+E27+1</f>
        <v>43909</v>
      </c>
      <c r="F29" s="44" t="s">
        <v>95</v>
      </c>
      <c r="G29" s="18">
        <v>9001</v>
      </c>
      <c r="H29" s="102" t="s">
        <v>152</v>
      </c>
      <c r="I29" s="79"/>
      <c r="J29" s="17"/>
      <c r="K29" s="18" t="s">
        <v>73</v>
      </c>
      <c r="L29" s="18"/>
      <c r="M29" s="19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5</v>
      </c>
      <c r="C30" s="15"/>
      <c r="D30" s="10" t="str">
        <f t="shared" si="3"/>
        <v>Fri</v>
      </c>
      <c r="E30" s="16">
        <f t="shared" si="2"/>
        <v>43910</v>
      </c>
      <c r="F30" s="44" t="s">
        <v>167</v>
      </c>
      <c r="G30" s="18">
        <v>9004</v>
      </c>
      <c r="H30" s="79" t="s">
        <v>159</v>
      </c>
      <c r="I30" s="79"/>
      <c r="J30" s="17"/>
      <c r="K30" s="18" t="s">
        <v>73</v>
      </c>
      <c r="L30" s="18"/>
      <c r="M30" s="19">
        <v>8</v>
      </c>
    </row>
    <row r="31" spans="1:13" ht="29.1" customHeight="1" thickBot="1" x14ac:dyDescent="0.25">
      <c r="A31" s="7" t="str">
        <f t="shared" si="0"/>
        <v/>
      </c>
      <c r="B31" s="8">
        <f t="shared" si="1"/>
        <v>6</v>
      </c>
      <c r="C31" s="15"/>
      <c r="D31" s="10" t="str">
        <f t="shared" si="3"/>
        <v>Sat</v>
      </c>
      <c r="E31" s="16">
        <f t="shared" si="2"/>
        <v>43911</v>
      </c>
      <c r="F31" s="44"/>
      <c r="G31" s="18"/>
      <c r="H31" s="79"/>
      <c r="I31" s="79"/>
      <c r="J31" s="17"/>
      <c r="K31" s="18"/>
      <c r="L31" s="18"/>
      <c r="M31" s="19"/>
    </row>
    <row r="32" spans="1:13" ht="29.1" customHeight="1" thickBot="1" x14ac:dyDescent="0.25">
      <c r="A32" s="7" t="str">
        <f t="shared" si="0"/>
        <v/>
      </c>
      <c r="B32" s="8">
        <f t="shared" si="1"/>
        <v>7</v>
      </c>
      <c r="C32" s="15"/>
      <c r="D32" s="10" t="str">
        <f t="shared" si="3"/>
        <v>Sun</v>
      </c>
      <c r="E32" s="16">
        <f t="shared" si="2"/>
        <v>43912</v>
      </c>
      <c r="F32" s="44" t="s">
        <v>167</v>
      </c>
      <c r="G32" s="18">
        <v>9004</v>
      </c>
      <c r="H32" s="79" t="s">
        <v>166</v>
      </c>
      <c r="I32" s="79"/>
      <c r="J32" s="17"/>
      <c r="K32" s="18" t="s">
        <v>155</v>
      </c>
      <c r="L32" s="18"/>
      <c r="M32" s="19">
        <v>7</v>
      </c>
    </row>
    <row r="33" spans="1:13" ht="29.1" customHeight="1" thickBot="1" x14ac:dyDescent="0.25">
      <c r="A33" s="7">
        <f t="shared" si="0"/>
        <v>1</v>
      </c>
      <c r="B33" s="8">
        <f t="shared" si="1"/>
        <v>1</v>
      </c>
      <c r="C33" s="15"/>
      <c r="D33" s="10" t="str">
        <f t="shared" si="3"/>
        <v>Mo</v>
      </c>
      <c r="E33" s="16">
        <f t="shared" si="2"/>
        <v>43913</v>
      </c>
      <c r="F33" s="44" t="s">
        <v>95</v>
      </c>
      <c r="G33" s="18">
        <v>9001</v>
      </c>
      <c r="H33" s="79" t="s">
        <v>160</v>
      </c>
      <c r="I33" s="79"/>
      <c r="J33" s="17"/>
      <c r="K33" s="18" t="s">
        <v>73</v>
      </c>
      <c r="L33" s="18"/>
      <c r="M33" s="19">
        <v>9</v>
      </c>
    </row>
    <row r="34" spans="1:13" ht="29.1" customHeight="1" thickBot="1" x14ac:dyDescent="0.25">
      <c r="A34" s="7">
        <f t="shared" si="0"/>
        <v>1</v>
      </c>
      <c r="B34" s="8">
        <f t="shared" si="1"/>
        <v>2</v>
      </c>
      <c r="C34" s="15"/>
      <c r="D34" s="10" t="str">
        <f t="shared" si="3"/>
        <v>Tue</v>
      </c>
      <c r="E34" s="16">
        <f t="shared" si="2"/>
        <v>43914</v>
      </c>
      <c r="F34" s="44" t="s">
        <v>95</v>
      </c>
      <c r="G34" s="18">
        <v>9001</v>
      </c>
      <c r="H34" s="79" t="s">
        <v>160</v>
      </c>
      <c r="I34" s="79"/>
      <c r="J34" s="17"/>
      <c r="K34" s="18" t="s">
        <v>155</v>
      </c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3</v>
      </c>
      <c r="C35" s="15"/>
      <c r="D35" s="10" t="str">
        <f t="shared" si="3"/>
        <v>Wed</v>
      </c>
      <c r="E35" s="16">
        <f t="shared" si="2"/>
        <v>43915</v>
      </c>
      <c r="F35" s="44" t="s">
        <v>95</v>
      </c>
      <c r="G35" s="18">
        <v>9001</v>
      </c>
      <c r="H35" s="79" t="s">
        <v>160</v>
      </c>
      <c r="I35" s="79"/>
      <c r="J35" s="17"/>
      <c r="K35" s="18" t="s">
        <v>155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4</v>
      </c>
      <c r="C36" s="15"/>
      <c r="D36" s="10" t="str">
        <f t="shared" si="3"/>
        <v>Thu</v>
      </c>
      <c r="E36" s="16">
        <f t="shared" si="2"/>
        <v>43916</v>
      </c>
      <c r="F36" s="44" t="s">
        <v>95</v>
      </c>
      <c r="G36" s="18">
        <v>9001</v>
      </c>
      <c r="H36" s="79" t="s">
        <v>160</v>
      </c>
      <c r="I36" s="79"/>
      <c r="J36" s="17"/>
      <c r="K36" s="18" t="s">
        <v>155</v>
      </c>
      <c r="L36" s="18"/>
      <c r="M36" s="19">
        <v>8</v>
      </c>
    </row>
    <row r="37" spans="1:13" ht="29.1" customHeight="1" thickBot="1" x14ac:dyDescent="0.25">
      <c r="A37" s="7">
        <f t="shared" si="0"/>
        <v>1</v>
      </c>
      <c r="B37" s="8">
        <f t="shared" si="1"/>
        <v>5</v>
      </c>
      <c r="C37" s="15"/>
      <c r="D37" s="10" t="str">
        <f t="shared" si="3"/>
        <v>Fri</v>
      </c>
      <c r="E37" s="16">
        <f t="shared" si="2"/>
        <v>43917</v>
      </c>
      <c r="F37" s="44" t="s">
        <v>95</v>
      </c>
      <c r="G37" s="18">
        <v>9001</v>
      </c>
      <c r="H37" s="79" t="s">
        <v>160</v>
      </c>
      <c r="I37" s="79"/>
      <c r="J37" s="17"/>
      <c r="K37" s="18" t="s">
        <v>155</v>
      </c>
      <c r="L37" s="18"/>
      <c r="M37" s="19">
        <v>8</v>
      </c>
    </row>
    <row r="38" spans="1:13" ht="29.1" customHeight="1" thickBot="1" x14ac:dyDescent="0.25">
      <c r="A38" s="7" t="str">
        <f t="shared" si="0"/>
        <v/>
      </c>
      <c r="B38" s="8">
        <f t="shared" si="1"/>
        <v>6</v>
      </c>
      <c r="C38" s="15"/>
      <c r="D38" s="10" t="str">
        <f t="shared" si="3"/>
        <v>Sat</v>
      </c>
      <c r="E38" s="16">
        <f t="shared" si="2"/>
        <v>43918</v>
      </c>
      <c r="F38" s="18"/>
      <c r="G38" s="18"/>
      <c r="H38" s="79"/>
      <c r="I38" s="79"/>
      <c r="J38" s="17"/>
      <c r="K38" s="18"/>
      <c r="L38" s="18"/>
      <c r="M38" s="19"/>
    </row>
    <row r="39" spans="1:13" ht="29.1" customHeight="1" thickBot="1" x14ac:dyDescent="0.25">
      <c r="A39" s="7" t="str">
        <f t="shared" si="0"/>
        <v/>
      </c>
      <c r="B39" s="8">
        <f>WEEKDAY(E38+1,2)</f>
        <v>7</v>
      </c>
      <c r="C39" s="15"/>
      <c r="D39" s="10" t="str">
        <f t="shared" si="3"/>
        <v>Sun</v>
      </c>
      <c r="E39" s="20">
        <f>IF(MONTH(E38+1)&gt;MONTH(E38),"",E38+1)</f>
        <v>43919</v>
      </c>
      <c r="F39" s="44"/>
      <c r="G39" s="44"/>
      <c r="H39" s="80"/>
      <c r="I39" s="79"/>
      <c r="J39" s="17"/>
      <c r="K39" s="18"/>
      <c r="L39" s="18"/>
      <c r="M39" s="19"/>
    </row>
    <row r="40" spans="1:13" ht="29.1" customHeight="1" thickBot="1" x14ac:dyDescent="0.25">
      <c r="A40" s="7">
        <f t="shared" ref="A40" si="10">IF(OR(C40="f",C40="u",C40="F",C40="U"),"",IF(OR(B40=1,B40=2,B40=3,B40=4,B40=5),1,""))</f>
        <v>1</v>
      </c>
      <c r="B40" s="8">
        <f>WEEKDAY(E39+1,2)</f>
        <v>1</v>
      </c>
      <c r="C40" s="15"/>
      <c r="D40" s="10" t="str">
        <f t="shared" ref="D40" si="11">IF(B40=1,"Mo",IF(B40=2,"Tue",IF(B40=3,"Wed",IF(B40=4,"Thu",IF(B40=5,"Fri",IF(B40=6,"Sat",IF(B40=7,"Sun","")))))))</f>
        <v>Mo</v>
      </c>
      <c r="E40" s="20">
        <f>IF(MONTH(E39+1)&gt;MONTH(E39),"",E39+1)</f>
        <v>43920</v>
      </c>
      <c r="F40" s="44" t="s">
        <v>24</v>
      </c>
      <c r="G40" s="18">
        <v>9001</v>
      </c>
      <c r="H40" s="80" t="s">
        <v>153</v>
      </c>
      <c r="I40" s="79"/>
      <c r="J40" s="17"/>
      <c r="K40" s="18" t="s">
        <v>73</v>
      </c>
      <c r="L40" s="18"/>
      <c r="M40" s="19">
        <v>8</v>
      </c>
    </row>
    <row r="41" spans="1:13" ht="29.1" customHeight="1" thickBot="1" x14ac:dyDescent="0.25">
      <c r="A41" s="7">
        <f t="shared" ref="A41" si="12">IF(OR(C41="f",C41="u",C41="F",C41="U"),"",IF(OR(B41=1,B41=2,B41=3,B41=4,B41=5),1,""))</f>
        <v>1</v>
      </c>
      <c r="B41" s="8">
        <f>WEEKDAY(E40+1,2)</f>
        <v>2</v>
      </c>
      <c r="C41" s="15"/>
      <c r="D41" s="10" t="str">
        <f t="shared" ref="D41" si="13">IF(B41=1,"Mo",IF(B41=2,"Tue",IF(B41=3,"Wed",IF(B41=4,"Thu",IF(B41=5,"Fri",IF(B41=6,"Sat",IF(B41=7,"Sun","")))))))</f>
        <v>Tue</v>
      </c>
      <c r="E41" s="20">
        <f>IF(MONTH(E40+1)&gt;MONTH(E40),"",E40+1)</f>
        <v>43921</v>
      </c>
      <c r="F41" s="44" t="s">
        <v>24</v>
      </c>
      <c r="G41" s="18">
        <v>9001</v>
      </c>
      <c r="H41" s="80" t="s">
        <v>154</v>
      </c>
      <c r="I41" s="79"/>
      <c r="J41" s="17"/>
      <c r="K41" s="18" t="s">
        <v>155</v>
      </c>
      <c r="L41" s="18"/>
      <c r="M41" s="19">
        <v>8</v>
      </c>
    </row>
    <row r="42" spans="1:13" ht="30" customHeight="1" thickBot="1" x14ac:dyDescent="0.25">
      <c r="D42" s="21"/>
      <c r="E42" s="23"/>
      <c r="F42" s="45"/>
      <c r="G42" s="46"/>
      <c r="H42" s="47"/>
      <c r="I42" s="43" t="s">
        <v>1</v>
      </c>
      <c r="J42" s="25"/>
      <c r="K42" s="25"/>
      <c r="L42" s="22"/>
      <c r="M42" s="26">
        <f>SUM(M9:M41)</f>
        <v>183</v>
      </c>
    </row>
    <row r="43" spans="1:13" ht="30" customHeight="1" thickBot="1" x14ac:dyDescent="0.25">
      <c r="D43" s="21"/>
      <c r="E43" s="22"/>
      <c r="F43" s="34"/>
      <c r="G43" s="34"/>
      <c r="H43" s="34"/>
      <c r="I43" s="24" t="s">
        <v>2</v>
      </c>
      <c r="J43" s="25"/>
      <c r="K43" s="25"/>
      <c r="L43" s="22"/>
      <c r="M43" s="26">
        <f>SUM(M42/8)</f>
        <v>22.875</v>
      </c>
    </row>
  </sheetData>
  <mergeCells count="43">
    <mergeCell ref="H28:I28"/>
    <mergeCell ref="H40:I40"/>
    <mergeCell ref="H41:I41"/>
    <mergeCell ref="C7:C8"/>
    <mergeCell ref="D7:E8"/>
    <mergeCell ref="F7:F8"/>
    <mergeCell ref="G7:G8"/>
    <mergeCell ref="H22:I22"/>
    <mergeCell ref="H20:I20"/>
    <mergeCell ref="H15:I15"/>
    <mergeCell ref="H16:I16"/>
    <mergeCell ref="H17:I17"/>
    <mergeCell ref="H27:I27"/>
    <mergeCell ref="H34:I34"/>
    <mergeCell ref="H29:I29"/>
    <mergeCell ref="H31:I31"/>
    <mergeCell ref="H30:I30"/>
    <mergeCell ref="K6:M6"/>
    <mergeCell ref="H18:I18"/>
    <mergeCell ref="H19:I19"/>
    <mergeCell ref="K7:K8"/>
    <mergeCell ref="L7:L8"/>
    <mergeCell ref="H7:I8"/>
    <mergeCell ref="H13:I13"/>
    <mergeCell ref="M7:M8"/>
    <mergeCell ref="H11:I11"/>
    <mergeCell ref="H14:I14"/>
    <mergeCell ref="D1:M1"/>
    <mergeCell ref="H36:I36"/>
    <mergeCell ref="H37:I37"/>
    <mergeCell ref="H38:I38"/>
    <mergeCell ref="H39:I39"/>
    <mergeCell ref="H21:I21"/>
    <mergeCell ref="H12:I12"/>
    <mergeCell ref="H32:I32"/>
    <mergeCell ref="H33:I33"/>
    <mergeCell ref="H23:I23"/>
    <mergeCell ref="H24:I24"/>
    <mergeCell ref="H10:I10"/>
    <mergeCell ref="H35:I35"/>
    <mergeCell ref="H25:I25"/>
    <mergeCell ref="H26:I26"/>
    <mergeCell ref="D5:E5"/>
  </mergeCells>
  <phoneticPr fontId="0" type="noConversion"/>
  <conditionalFormatting sqref="C9:C13 C15:C27 C29:C39">
    <cfRule type="expression" dxfId="86" priority="2117" stopIfTrue="1">
      <formula>IF($A9=1,B9,)</formula>
    </cfRule>
    <cfRule type="expression" dxfId="85" priority="2118" stopIfTrue="1">
      <formula>IF($A9="",B9,)</formula>
    </cfRule>
  </conditionalFormatting>
  <conditionalFormatting sqref="E9">
    <cfRule type="expression" dxfId="84" priority="2119" stopIfTrue="1">
      <formula>IF($A9="",B9,"")</formula>
    </cfRule>
  </conditionalFormatting>
  <conditionalFormatting sqref="E10:E13 E15:E27 E29:E39">
    <cfRule type="expression" dxfId="83" priority="2120" stopIfTrue="1">
      <formula>IF($A10&lt;&gt;1,B10,"")</formula>
    </cfRule>
  </conditionalFormatting>
  <conditionalFormatting sqref="D9:D13 D15:D27 D29:D39">
    <cfRule type="expression" dxfId="82" priority="2121" stopIfTrue="1">
      <formula>IF($A9="",B9,)</formula>
    </cfRule>
  </conditionalFormatting>
  <conditionalFormatting sqref="G9:G13 G15:G27 G29:G38">
    <cfRule type="expression" dxfId="81" priority="2122" stopIfTrue="1">
      <formula>#REF!="Freelancer"</formula>
    </cfRule>
    <cfRule type="expression" dxfId="80" priority="2123" stopIfTrue="1">
      <formula>#REF!="DTC Int. Staff"</formula>
    </cfRule>
  </conditionalFormatting>
  <conditionalFormatting sqref="G12 G16:G20 G23:G27 G31:G38">
    <cfRule type="expression" dxfId="79" priority="2115" stopIfTrue="1">
      <formula>$F$5="Freelancer"</formula>
    </cfRule>
    <cfRule type="expression" dxfId="78" priority="2116" stopIfTrue="1">
      <formula>$F$5="DTC Int. Staff"</formula>
    </cfRule>
  </conditionalFormatting>
  <conditionalFormatting sqref="G10:G13 G15">
    <cfRule type="expression" dxfId="77" priority="65" stopIfTrue="1">
      <formula>#REF!="Freelancer"</formula>
    </cfRule>
    <cfRule type="expression" dxfId="76" priority="66" stopIfTrue="1">
      <formula>#REF!="DTC Int. Staff"</formula>
    </cfRule>
  </conditionalFormatting>
  <conditionalFormatting sqref="G10:G13 G15">
    <cfRule type="expression" dxfId="75" priority="63" stopIfTrue="1">
      <formula>$F$5="Freelancer"</formula>
    </cfRule>
    <cfRule type="expression" dxfId="74" priority="64" stopIfTrue="1">
      <formula>$F$5="DTC Int. Staff"</formula>
    </cfRule>
  </conditionalFormatting>
  <conditionalFormatting sqref="G11">
    <cfRule type="expression" dxfId="73" priority="61" stopIfTrue="1">
      <formula>#REF!="Freelancer"</formula>
    </cfRule>
    <cfRule type="expression" dxfId="72" priority="62" stopIfTrue="1">
      <formula>#REF!="DTC Int. Staff"</formula>
    </cfRule>
  </conditionalFormatting>
  <conditionalFormatting sqref="G11">
    <cfRule type="expression" dxfId="71" priority="59" stopIfTrue="1">
      <formula>$F$5="Freelancer"</formula>
    </cfRule>
    <cfRule type="expression" dxfId="70" priority="60" stopIfTrue="1">
      <formula>$F$5="DTC Int. Staff"</formula>
    </cfRule>
  </conditionalFormatting>
  <conditionalFormatting sqref="C40">
    <cfRule type="expression" dxfId="69" priority="55" stopIfTrue="1">
      <formula>IF($A40=1,B40,)</formula>
    </cfRule>
    <cfRule type="expression" dxfId="68" priority="56" stopIfTrue="1">
      <formula>IF($A40="",B40,)</formula>
    </cfRule>
  </conditionalFormatting>
  <conditionalFormatting sqref="E40">
    <cfRule type="expression" dxfId="67" priority="57" stopIfTrue="1">
      <formula>IF($A40&lt;&gt;1,B40,"")</formula>
    </cfRule>
  </conditionalFormatting>
  <conditionalFormatting sqref="D40">
    <cfRule type="expression" dxfId="66" priority="58" stopIfTrue="1">
      <formula>IF($A40="",B40,)</formula>
    </cfRule>
  </conditionalFormatting>
  <conditionalFormatting sqref="C41">
    <cfRule type="expression" dxfId="65" priority="51" stopIfTrue="1">
      <formula>IF($A41=1,B41,)</formula>
    </cfRule>
    <cfRule type="expression" dxfId="64" priority="52" stopIfTrue="1">
      <formula>IF($A41="",B41,)</formula>
    </cfRule>
  </conditionalFormatting>
  <conditionalFormatting sqref="E41">
    <cfRule type="expression" dxfId="63" priority="53" stopIfTrue="1">
      <formula>IF($A41&lt;&gt;1,B41,"")</formula>
    </cfRule>
  </conditionalFormatting>
  <conditionalFormatting sqref="D41">
    <cfRule type="expression" dxfId="62" priority="54" stopIfTrue="1">
      <formula>IF($A41="",B41,)</formula>
    </cfRule>
  </conditionalFormatting>
  <conditionalFormatting sqref="G18">
    <cfRule type="expression" dxfId="61" priority="49" stopIfTrue="1">
      <formula>#REF!="Freelancer"</formula>
    </cfRule>
    <cfRule type="expression" dxfId="60" priority="50" stopIfTrue="1">
      <formula>#REF!="DTC Int. Staff"</formula>
    </cfRule>
  </conditionalFormatting>
  <conditionalFormatting sqref="G18">
    <cfRule type="expression" dxfId="59" priority="47" stopIfTrue="1">
      <formula>$F$5="Freelancer"</formula>
    </cfRule>
    <cfRule type="expression" dxfId="58" priority="48" stopIfTrue="1">
      <formula>$F$5="DTC Int. Staff"</formula>
    </cfRule>
  </conditionalFormatting>
  <conditionalFormatting sqref="G19:G22">
    <cfRule type="expression" dxfId="57" priority="45" stopIfTrue="1">
      <formula>#REF!="Freelancer"</formula>
    </cfRule>
    <cfRule type="expression" dxfId="56" priority="46" stopIfTrue="1">
      <formula>#REF!="DTC Int. Staff"</formula>
    </cfRule>
  </conditionalFormatting>
  <conditionalFormatting sqref="G19:G22">
    <cfRule type="expression" dxfId="55" priority="43" stopIfTrue="1">
      <formula>$F$5="Freelancer"</formula>
    </cfRule>
    <cfRule type="expression" dxfId="54" priority="44" stopIfTrue="1">
      <formula>$F$5="DTC Int. Staff"</formula>
    </cfRule>
  </conditionalFormatting>
  <conditionalFormatting sqref="G25">
    <cfRule type="expression" dxfId="53" priority="41" stopIfTrue="1">
      <formula>#REF!="Freelancer"</formula>
    </cfRule>
    <cfRule type="expression" dxfId="52" priority="42" stopIfTrue="1">
      <formula>#REF!="DTC Int. Staff"</formula>
    </cfRule>
  </conditionalFormatting>
  <conditionalFormatting sqref="G25">
    <cfRule type="expression" dxfId="51" priority="39" stopIfTrue="1">
      <formula>$F$5="Freelancer"</formula>
    </cfRule>
    <cfRule type="expression" dxfId="50" priority="40" stopIfTrue="1">
      <formula>$F$5="DTC Int. Staff"</formula>
    </cfRule>
  </conditionalFormatting>
  <conditionalFormatting sqref="G26:G27 G29:G30">
    <cfRule type="expression" dxfId="49" priority="37" stopIfTrue="1">
      <formula>#REF!="Freelancer"</formula>
    </cfRule>
    <cfRule type="expression" dxfId="48" priority="38" stopIfTrue="1">
      <formula>#REF!="DTC Int. Staff"</formula>
    </cfRule>
  </conditionalFormatting>
  <conditionalFormatting sqref="G26:G27 G29:G30">
    <cfRule type="expression" dxfId="47" priority="35" stopIfTrue="1">
      <formula>$F$5="Freelancer"</formula>
    </cfRule>
    <cfRule type="expression" dxfId="46" priority="36" stopIfTrue="1">
      <formula>$F$5="DTC Int. Staff"</formula>
    </cfRule>
  </conditionalFormatting>
  <conditionalFormatting sqref="G33:G37">
    <cfRule type="expression" dxfId="45" priority="33" stopIfTrue="1">
      <formula>#REF!="Freelancer"</formula>
    </cfRule>
    <cfRule type="expression" dxfId="44" priority="34" stopIfTrue="1">
      <formula>#REF!="DTC Int. Staff"</formula>
    </cfRule>
  </conditionalFormatting>
  <conditionalFormatting sqref="G33:G37">
    <cfRule type="expression" dxfId="43" priority="31" stopIfTrue="1">
      <formula>$F$5="Freelancer"</formula>
    </cfRule>
    <cfRule type="expression" dxfId="42" priority="32" stopIfTrue="1">
      <formula>$F$5="DTC Int. Staff"</formula>
    </cfRule>
  </conditionalFormatting>
  <conditionalFormatting sqref="G40:G41">
    <cfRule type="expression" dxfId="41" priority="29" stopIfTrue="1">
      <formula>#REF!="Freelancer"</formula>
    </cfRule>
    <cfRule type="expression" dxfId="40" priority="30" stopIfTrue="1">
      <formula>#REF!="DTC Int. Staff"</formula>
    </cfRule>
  </conditionalFormatting>
  <conditionalFormatting sqref="G40:G41">
    <cfRule type="expression" dxfId="39" priority="27" stopIfTrue="1">
      <formula>$F$5="Freelancer"</formula>
    </cfRule>
    <cfRule type="expression" dxfId="38" priority="28" stopIfTrue="1">
      <formula>$F$5="DTC Int. Staff"</formula>
    </cfRule>
  </conditionalFormatting>
  <conditionalFormatting sqref="G40:G41">
    <cfRule type="expression" dxfId="37" priority="25" stopIfTrue="1">
      <formula>#REF!="Freelancer"</formula>
    </cfRule>
    <cfRule type="expression" dxfId="36" priority="26" stopIfTrue="1">
      <formula>#REF!="DTC Int. Staff"</formula>
    </cfRule>
  </conditionalFormatting>
  <conditionalFormatting sqref="G40:G41">
    <cfRule type="expression" dxfId="35" priority="23" stopIfTrue="1">
      <formula>$F$5="Freelancer"</formula>
    </cfRule>
    <cfRule type="expression" dxfId="34" priority="24" stopIfTrue="1">
      <formula>$F$5="DTC Int. Staff"</formula>
    </cfRule>
  </conditionalFormatting>
  <conditionalFormatting sqref="C14">
    <cfRule type="expression" dxfId="33" priority="17" stopIfTrue="1">
      <formula>IF($A14=1,B14,)</formula>
    </cfRule>
    <cfRule type="expression" dxfId="32" priority="18" stopIfTrue="1">
      <formula>IF($A14="",B14,)</formula>
    </cfRule>
  </conditionalFormatting>
  <conditionalFormatting sqref="E14">
    <cfRule type="expression" dxfId="31" priority="19" stopIfTrue="1">
      <formula>IF($A14&lt;&gt;1,B14,"")</formula>
    </cfRule>
  </conditionalFormatting>
  <conditionalFormatting sqref="D14">
    <cfRule type="expression" dxfId="30" priority="20" stopIfTrue="1">
      <formula>IF($A14="",B14,)</formula>
    </cfRule>
  </conditionalFormatting>
  <conditionalFormatting sqref="G14">
    <cfRule type="expression" dxfId="29" priority="21" stopIfTrue="1">
      <formula>#REF!="Freelancer"</formula>
    </cfRule>
    <cfRule type="expression" dxfId="28" priority="22" stopIfTrue="1">
      <formula>#REF!="DTC Int. Staff"</formula>
    </cfRule>
  </conditionalFormatting>
  <conditionalFormatting sqref="G14">
    <cfRule type="expression" dxfId="27" priority="15" stopIfTrue="1">
      <formula>#REF!="Freelancer"</formula>
    </cfRule>
    <cfRule type="expression" dxfId="26" priority="16" stopIfTrue="1">
      <formula>#REF!="DTC Int. Staff"</formula>
    </cfRule>
  </conditionalFormatting>
  <conditionalFormatting sqref="G14">
    <cfRule type="expression" dxfId="25" priority="13" stopIfTrue="1">
      <formula>$F$5="Freelancer"</formula>
    </cfRule>
    <cfRule type="expression" dxfId="24" priority="14" stopIfTrue="1">
      <formula>$F$5="DTC Int. Staff"</formula>
    </cfRule>
  </conditionalFormatting>
  <conditionalFormatting sqref="C28">
    <cfRule type="expression" dxfId="23" priority="7" stopIfTrue="1">
      <formula>IF($A28=1,B28,)</formula>
    </cfRule>
    <cfRule type="expression" dxfId="22" priority="8" stopIfTrue="1">
      <formula>IF($A28="",B28,)</formula>
    </cfRule>
  </conditionalFormatting>
  <conditionalFormatting sqref="E28">
    <cfRule type="expression" dxfId="21" priority="9" stopIfTrue="1">
      <formula>IF($A28&lt;&gt;1,B28,"")</formula>
    </cfRule>
  </conditionalFormatting>
  <conditionalFormatting sqref="D28">
    <cfRule type="expression" dxfId="20" priority="10" stopIfTrue="1">
      <formula>IF($A28="",B28,)</formula>
    </cfRule>
  </conditionalFormatting>
  <conditionalFormatting sqref="G28">
    <cfRule type="expression" dxfId="19" priority="11" stopIfTrue="1">
      <formula>#REF!="Freelancer"</formula>
    </cfRule>
    <cfRule type="expression" dxfId="18" priority="12" stopIfTrue="1">
      <formula>#REF!="DTC Int. Staff"</formula>
    </cfRule>
  </conditionalFormatting>
  <conditionalFormatting sqref="G28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28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28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dataValidations count="2">
    <dataValidation type="list" allowBlank="1" showInputMessage="1" showErrorMessage="1" sqref="G39 F9:F41" xr:uid="{00000000-0002-0000-0100-000000000000}">
      <formula1>Project_Number</formula1>
    </dataValidation>
    <dataValidation type="list" allowBlank="1" showInputMessage="1" showErrorMessage="1" sqref="G40:G41 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B8" sqref="B8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">
      <c r="A2" s="30" t="s">
        <v>125</v>
      </c>
      <c r="B2" s="30" t="s">
        <v>126</v>
      </c>
      <c r="D2" s="31">
        <v>9001</v>
      </c>
      <c r="E2" s="30" t="s">
        <v>75</v>
      </c>
    </row>
    <row r="3" spans="1:14" x14ac:dyDescent="0.2">
      <c r="A3" s="30" t="s">
        <v>123</v>
      </c>
      <c r="B3" s="30" t="s">
        <v>124</v>
      </c>
      <c r="D3" s="31">
        <v>9002</v>
      </c>
      <c r="E3" s="30" t="s">
        <v>144</v>
      </c>
    </row>
    <row r="4" spans="1:14" x14ac:dyDescent="0.2">
      <c r="A4" s="30" t="s">
        <v>121</v>
      </c>
      <c r="B4" s="30" t="s">
        <v>122</v>
      </c>
      <c r="D4" s="31">
        <v>9003</v>
      </c>
      <c r="E4" s="30" t="s">
        <v>145</v>
      </c>
    </row>
    <row r="5" spans="1:14" x14ac:dyDescent="0.2">
      <c r="A5" s="30" t="s">
        <v>119</v>
      </c>
      <c r="B5" s="30" t="s">
        <v>120</v>
      </c>
      <c r="D5" s="31">
        <v>9004</v>
      </c>
      <c r="E5" s="30" t="s">
        <v>146</v>
      </c>
    </row>
    <row r="6" spans="1:14" x14ac:dyDescent="0.2">
      <c r="A6" s="30" t="s">
        <v>117</v>
      </c>
      <c r="B6" s="30" t="s">
        <v>118</v>
      </c>
      <c r="D6" s="31">
        <v>9005</v>
      </c>
      <c r="E6" s="30" t="s">
        <v>76</v>
      </c>
    </row>
    <row r="7" spans="1:14" x14ac:dyDescent="0.2">
      <c r="A7" s="30" t="s">
        <v>115</v>
      </c>
      <c r="B7" s="30" t="s">
        <v>116</v>
      </c>
      <c r="D7" s="31">
        <v>9007</v>
      </c>
      <c r="E7" s="30" t="s">
        <v>77</v>
      </c>
    </row>
    <row r="8" spans="1:14" x14ac:dyDescent="0.2">
      <c r="A8" s="30" t="s">
        <v>113</v>
      </c>
      <c r="B8" s="30" t="s">
        <v>114</v>
      </c>
      <c r="D8" s="31">
        <v>9008</v>
      </c>
      <c r="E8" s="30" t="s">
        <v>78</v>
      </c>
    </row>
    <row r="9" spans="1:14" x14ac:dyDescent="0.2">
      <c r="A9" s="30" t="s">
        <v>111</v>
      </c>
      <c r="B9" s="30" t="s">
        <v>112</v>
      </c>
      <c r="D9" s="31">
        <v>9010</v>
      </c>
      <c r="E9" s="30" t="s">
        <v>79</v>
      </c>
    </row>
    <row r="10" spans="1:14" x14ac:dyDescent="0.2">
      <c r="A10" s="30" t="s">
        <v>109</v>
      </c>
      <c r="B10" s="30" t="s">
        <v>110</v>
      </c>
      <c r="D10" s="31">
        <v>9013</v>
      </c>
      <c r="E10" s="30" t="s">
        <v>80</v>
      </c>
    </row>
    <row r="11" spans="1:14" x14ac:dyDescent="0.2">
      <c r="A11" s="30" t="s">
        <v>107</v>
      </c>
      <c r="B11" s="30" t="s">
        <v>108</v>
      </c>
      <c r="D11" s="31">
        <v>9014</v>
      </c>
      <c r="E11" s="30" t="s">
        <v>81</v>
      </c>
    </row>
    <row r="12" spans="1:14" x14ac:dyDescent="0.2">
      <c r="A12" s="30" t="s">
        <v>105</v>
      </c>
      <c r="B12" s="30" t="s">
        <v>106</v>
      </c>
      <c r="D12" s="31">
        <v>9015</v>
      </c>
      <c r="E12" s="30" t="s">
        <v>82</v>
      </c>
    </row>
    <row r="13" spans="1:14" x14ac:dyDescent="0.2">
      <c r="A13" s="30" t="s">
        <v>103</v>
      </c>
      <c r="B13" s="30" t="s">
        <v>104</v>
      </c>
    </row>
    <row r="14" spans="1:14" x14ac:dyDescent="0.2">
      <c r="A14" s="30" t="s">
        <v>101</v>
      </c>
      <c r="B14" s="30" t="s">
        <v>102</v>
      </c>
      <c r="N14" s="40"/>
    </row>
    <row r="15" spans="1:14" x14ac:dyDescent="0.2">
      <c r="A15" s="30" t="s">
        <v>99</v>
      </c>
      <c r="B15" s="30" t="s">
        <v>100</v>
      </c>
    </row>
    <row r="16" spans="1:14" x14ac:dyDescent="0.2">
      <c r="A16" s="30" t="s">
        <v>97</v>
      </c>
      <c r="B16" s="30" t="s">
        <v>98</v>
      </c>
    </row>
    <row r="17" spans="1:14" x14ac:dyDescent="0.2">
      <c r="A17" s="30" t="s">
        <v>95</v>
      </c>
      <c r="B17" s="30" t="s">
        <v>96</v>
      </c>
      <c r="D17" s="31"/>
    </row>
    <row r="18" spans="1:14" x14ac:dyDescent="0.2">
      <c r="A18" s="30" t="s">
        <v>93</v>
      </c>
      <c r="B18" s="30" t="s">
        <v>94</v>
      </c>
      <c r="D18" s="31"/>
    </row>
    <row r="19" spans="1:14" x14ac:dyDescent="0.2">
      <c r="A19" s="30" t="s">
        <v>91</v>
      </c>
      <c r="B19" s="30" t="s">
        <v>92</v>
      </c>
      <c r="D19" s="31"/>
    </row>
    <row r="20" spans="1:14" x14ac:dyDescent="0.2">
      <c r="A20" s="30" t="s">
        <v>89</v>
      </c>
      <c r="B20" s="30" t="s">
        <v>90</v>
      </c>
      <c r="D20" s="31"/>
    </row>
    <row r="21" spans="1:14" x14ac:dyDescent="0.2">
      <c r="A21" s="30" t="s">
        <v>127</v>
      </c>
      <c r="B21" s="30" t="s">
        <v>128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129</v>
      </c>
      <c r="B24" s="30" t="s">
        <v>130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30" t="s">
        <v>34</v>
      </c>
      <c r="B31" s="30" t="s">
        <v>35</v>
      </c>
    </row>
    <row r="32" spans="1:14" x14ac:dyDescent="0.2">
      <c r="A32" s="30" t="s">
        <v>131</v>
      </c>
      <c r="B32" s="30" t="s">
        <v>132</v>
      </c>
      <c r="N32" s="40"/>
    </row>
    <row r="33" spans="1:2" x14ac:dyDescent="0.2">
      <c r="A33" s="30" t="s">
        <v>36</v>
      </c>
      <c r="B33" s="30" t="s">
        <v>37</v>
      </c>
    </row>
    <row r="34" spans="1:2" x14ac:dyDescent="0.2">
      <c r="A34" s="30" t="s">
        <v>133</v>
      </c>
      <c r="B34" s="30" t="s">
        <v>134</v>
      </c>
    </row>
    <row r="35" spans="1:2" x14ac:dyDescent="0.2">
      <c r="A35" s="30" t="s">
        <v>38</v>
      </c>
      <c r="B35" s="30" t="s">
        <v>39</v>
      </c>
    </row>
    <row r="36" spans="1:2" x14ac:dyDescent="0.2">
      <c r="A36" s="30" t="s">
        <v>135</v>
      </c>
      <c r="B36" s="30" t="s">
        <v>136</v>
      </c>
    </row>
    <row r="37" spans="1:2" x14ac:dyDescent="0.2">
      <c r="A37" s="30" t="s">
        <v>40</v>
      </c>
      <c r="B37" s="30" t="s">
        <v>41</v>
      </c>
    </row>
    <row r="38" spans="1:2" x14ac:dyDescent="0.2">
      <c r="A38" s="30" t="s">
        <v>42</v>
      </c>
      <c r="B38" s="30" t="s">
        <v>43</v>
      </c>
    </row>
    <row r="39" spans="1:2" x14ac:dyDescent="0.2">
      <c r="A39" s="30" t="s">
        <v>44</v>
      </c>
      <c r="B39" s="30" t="s">
        <v>45</v>
      </c>
    </row>
    <row r="40" spans="1:2" x14ac:dyDescent="0.2">
      <c r="A40" s="30" t="s">
        <v>46</v>
      </c>
      <c r="B40" s="30" t="s">
        <v>47</v>
      </c>
    </row>
    <row r="41" spans="1:2" x14ac:dyDescent="0.2">
      <c r="A41" s="30" t="s">
        <v>46</v>
      </c>
      <c r="B41" s="30" t="s">
        <v>47</v>
      </c>
    </row>
    <row r="42" spans="1:2" x14ac:dyDescent="0.2">
      <c r="A42" s="30" t="s">
        <v>137</v>
      </c>
      <c r="B42" s="30" t="s">
        <v>138</v>
      </c>
    </row>
    <row r="43" spans="1:2" x14ac:dyDescent="0.2">
      <c r="A43" s="30" t="s">
        <v>139</v>
      </c>
      <c r="B43" s="30" t="s">
        <v>140</v>
      </c>
    </row>
    <row r="44" spans="1:2" x14ac:dyDescent="0.2">
      <c r="A44" s="30" t="s">
        <v>48</v>
      </c>
      <c r="B44" s="30" t="s">
        <v>49</v>
      </c>
    </row>
    <row r="45" spans="1:2" x14ac:dyDescent="0.2">
      <c r="A45" s="30" t="s">
        <v>50</v>
      </c>
      <c r="B45" s="30" t="s">
        <v>51</v>
      </c>
    </row>
    <row r="46" spans="1:2" x14ac:dyDescent="0.2">
      <c r="A46" s="30" t="s">
        <v>141</v>
      </c>
      <c r="B46" s="30" t="s">
        <v>17</v>
      </c>
    </row>
    <row r="47" spans="1:2" x14ac:dyDescent="0.2">
      <c r="A47" s="30" t="s">
        <v>52</v>
      </c>
      <c r="B47" s="30" t="s">
        <v>53</v>
      </c>
    </row>
    <row r="48" spans="1:2" x14ac:dyDescent="0.2">
      <c r="A48" s="30" t="s">
        <v>54</v>
      </c>
      <c r="B48" s="30" t="s">
        <v>55</v>
      </c>
    </row>
    <row r="49" spans="1:2" x14ac:dyDescent="0.2">
      <c r="A49" s="30" t="s">
        <v>142</v>
      </c>
      <c r="B49" s="30" t="s">
        <v>143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87</v>
      </c>
      <c r="B51" s="30" t="s">
        <v>88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85</v>
      </c>
      <c r="B55" s="30" t="s">
        <v>86</v>
      </c>
    </row>
    <row r="56" spans="1:2" x14ac:dyDescent="0.2">
      <c r="A56" s="30" t="s">
        <v>83</v>
      </c>
      <c r="B56" s="30" t="s">
        <v>84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2020-05-06T09:01:48Z</dcterms:modified>
</cp:coreProperties>
</file>