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ingGong\My Postgrad Work\TIME\Timesheet\"/>
    </mc:Choice>
  </mc:AlternateContent>
  <xr:revisionPtr revIDLastSave="0" documentId="13_ncr:1_{B5AFDA2C-6536-4454-A4A4-AD3BBB4C103E}" xr6:coauthVersionLast="45" xr6:coauthVersionMax="45" xr10:uidLastSave="{00000000-0000-0000-0000-000000000000}"/>
  <bookViews>
    <workbookView xWindow="-110" yWindow="-110" windowWidth="19420" windowHeight="10420" tabRatio="766" activeTab="1" xr2:uid="{00000000-000D-0000-FFFF-FFFF00000000}"/>
  </bookViews>
  <sheets>
    <sheet name="Information-General Settings" sheetId="35" r:id="rId1"/>
    <sheet name="Timesheet" sheetId="34" r:id="rId2"/>
    <sheet name="DropDownLists" sheetId="23" r:id="rId3"/>
  </sheets>
  <definedNames>
    <definedName name="consultant_level">DropDownLists!#REF!</definedName>
    <definedName name="jk">#REF!</definedName>
    <definedName name="Project_Number">DropDownLists!$A$3:$A$195</definedName>
    <definedName name="SAP_Booking_Number">DropDownLists!$C$3:$C$79</definedName>
    <definedName name="Staff_Type">DropDownLists!#REF!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6" i="34" l="1"/>
  <c r="A42" i="34" l="1"/>
  <c r="A43" i="34"/>
  <c r="E44" i="34"/>
  <c r="B44" i="34" s="1"/>
  <c r="E45" i="34"/>
  <c r="B45" i="34" s="1"/>
  <c r="A45" i="34" l="1"/>
  <c r="D45" i="34"/>
  <c r="A44" i="34"/>
  <c r="D44" i="34"/>
  <c r="M47" i="34"/>
  <c r="F5" i="34" l="1"/>
  <c r="F4" i="34"/>
  <c r="F3" i="34"/>
  <c r="P13" i="34" l="1"/>
  <c r="P11" i="34" l="1"/>
  <c r="P10" i="34"/>
  <c r="E9" i="34"/>
  <c r="E10" i="34" l="1"/>
  <c r="E12" i="34" s="1"/>
  <c r="B7" i="34"/>
  <c r="B9" i="34"/>
  <c r="D9" i="34" s="1"/>
  <c r="B12" i="34" l="1"/>
  <c r="D12" i="34" s="1"/>
  <c r="E11" i="34"/>
  <c r="A9" i="34"/>
  <c r="B10" i="34"/>
  <c r="B11" i="34" l="1"/>
  <c r="E14" i="34"/>
  <c r="B14" i="34" s="1"/>
  <c r="E13" i="34"/>
  <c r="D11" i="34"/>
  <c r="A11" i="34"/>
  <c r="A12" i="34"/>
  <c r="D10" i="34"/>
  <c r="A10" i="34"/>
  <c r="E16" i="34" l="1"/>
  <c r="B16" i="34" s="1"/>
  <c r="E15" i="34"/>
  <c r="D14" i="34"/>
  <c r="A14" i="34"/>
  <c r="B13" i="34"/>
  <c r="A13" i="34" s="1"/>
  <c r="E17" i="34" l="1"/>
  <c r="E20" i="34" s="1"/>
  <c r="E21" i="34" s="1"/>
  <c r="E18" i="34"/>
  <c r="B18" i="34" s="1"/>
  <c r="B15" i="34"/>
  <c r="D15" i="34" s="1"/>
  <c r="E19" i="34"/>
  <c r="B19" i="34" s="1"/>
  <c r="D16" i="34"/>
  <c r="A16" i="34"/>
  <c r="D13" i="34"/>
  <c r="B17" i="34"/>
  <c r="A15" i="34" l="1"/>
  <c r="A19" i="34"/>
  <c r="D19" i="34"/>
  <c r="A18" i="34"/>
  <c r="D18" i="34"/>
  <c r="E23" i="34"/>
  <c r="B23" i="34" s="1"/>
  <c r="E22" i="34"/>
  <c r="E24" i="34" s="1"/>
  <c r="E25" i="34"/>
  <c r="D17" i="34"/>
  <c r="A17" i="34"/>
  <c r="B20" i="34"/>
  <c r="A23" i="34" l="1"/>
  <c r="D23" i="34"/>
  <c r="E26" i="34"/>
  <c r="B26" i="34" s="1"/>
  <c r="D26" i="34" s="1"/>
  <c r="D20" i="34"/>
  <c r="A20" i="34"/>
  <c r="B21" i="34"/>
  <c r="D21" i="34" s="1"/>
  <c r="E27" i="34" l="1"/>
  <c r="E28" i="34" s="1"/>
  <c r="E29" i="34" s="1"/>
  <c r="E30" i="34" s="1"/>
  <c r="A21" i="34"/>
  <c r="B22" i="34"/>
  <c r="D22" i="34" s="1"/>
  <c r="B30" i="34" l="1"/>
  <c r="E31" i="34"/>
  <c r="A22" i="34"/>
  <c r="B24" i="34"/>
  <c r="D24" i="34" s="1"/>
  <c r="B31" i="34" l="1"/>
  <c r="D31" i="34" s="1"/>
  <c r="E32" i="34"/>
  <c r="B32" i="34" s="1"/>
  <c r="A32" i="34" s="1"/>
  <c r="D30" i="34"/>
  <c r="A30" i="34"/>
  <c r="B25" i="34"/>
  <c r="A24" i="34"/>
  <c r="D32" i="34" l="1"/>
  <c r="A31" i="34"/>
  <c r="E33" i="34"/>
  <c r="E34" i="34"/>
  <c r="B34" i="34" s="1"/>
  <c r="D25" i="34"/>
  <c r="A25" i="34"/>
  <c r="E35" i="34" l="1"/>
  <c r="E36" i="34" s="1"/>
  <c r="E37" i="34" s="1"/>
  <c r="A26" i="34"/>
  <c r="B27" i="34"/>
  <c r="E38" i="34" l="1"/>
  <c r="D27" i="34"/>
  <c r="A27" i="34"/>
  <c r="B28" i="34"/>
  <c r="B38" i="34" l="1"/>
  <c r="D38" i="34" s="1"/>
  <c r="E39" i="34"/>
  <c r="D28" i="34"/>
  <c r="A28" i="34"/>
  <c r="B29" i="34"/>
  <c r="E40" i="34" l="1"/>
  <c r="D29" i="34"/>
  <c r="A29" i="34"/>
  <c r="B40" i="34" l="1"/>
  <c r="D40" i="34" s="1"/>
  <c r="E41" i="34"/>
  <c r="B33" i="34"/>
  <c r="E42" i="34" l="1"/>
  <c r="D33" i="34"/>
  <c r="A33" i="34"/>
  <c r="E43" i="34" l="1"/>
  <c r="B42" i="34"/>
  <c r="D34" i="34"/>
  <c r="A34" i="34"/>
  <c r="B35" i="34"/>
  <c r="D42" i="34" l="1"/>
  <c r="D35" i="34"/>
  <c r="A35" i="34"/>
  <c r="B36" i="34"/>
  <c r="D36" i="34" l="1"/>
  <c r="A36" i="34"/>
  <c r="B37" i="34"/>
  <c r="D37" i="34" l="1"/>
  <c r="A37" i="34"/>
  <c r="A38" i="34" l="1"/>
  <c r="B39" i="34"/>
  <c r="D39" i="34" l="1"/>
  <c r="A39" i="34"/>
  <c r="A40" i="34" l="1"/>
  <c r="B41" i="34"/>
  <c r="D41" i="34" l="1"/>
  <c r="A41" i="34"/>
  <c r="B43" i="34" l="1"/>
  <c r="D43" i="34" l="1"/>
</calcChain>
</file>

<file path=xl/sharedStrings.xml><?xml version="1.0" encoding="utf-8"?>
<sst xmlns="http://schemas.openxmlformats.org/spreadsheetml/2006/main" count="162" uniqueCount="85">
  <si>
    <t>Name:</t>
  </si>
  <si>
    <t>Sum:</t>
  </si>
  <si>
    <t>Days:</t>
  </si>
  <si>
    <t>Location</t>
  </si>
  <si>
    <t>Hours</t>
  </si>
  <si>
    <t>Task Description</t>
  </si>
  <si>
    <t>Project Number</t>
  </si>
  <si>
    <t>Project Description</t>
  </si>
  <si>
    <t>Description</t>
  </si>
  <si>
    <t>General settings</t>
  </si>
  <si>
    <t>Remarks</t>
  </si>
  <si>
    <t>General Information</t>
  </si>
  <si>
    <t>Name --&gt;</t>
  </si>
  <si>
    <t>BD</t>
  </si>
  <si>
    <t>Admin</t>
  </si>
  <si>
    <t>Timesheet TIME Consulting</t>
  </si>
  <si>
    <t>Account Number</t>
  </si>
  <si>
    <t>TIME-201986</t>
  </si>
  <si>
    <t>DITP E-Commerce</t>
  </si>
  <si>
    <t>TIME-201961</t>
  </si>
  <si>
    <t>NBTC Pure LRIC Model</t>
  </si>
  <si>
    <t>TIME-201960</t>
  </si>
  <si>
    <t>NBTC AS Re-model</t>
  </si>
  <si>
    <t>TIME-201954</t>
  </si>
  <si>
    <t>ONDE Thailand Digital Outlook Ph2</t>
  </si>
  <si>
    <t>TIME-201953</t>
  </si>
  <si>
    <t>OIC IT Master Plan</t>
  </si>
  <si>
    <t>TIME-201951</t>
  </si>
  <si>
    <t>ONDE 5G Policy</t>
  </si>
  <si>
    <t>TIME-201950</t>
  </si>
  <si>
    <t>Marvel Avengers</t>
  </si>
  <si>
    <t>TIME-201949</t>
  </si>
  <si>
    <t>Marvel Consumer</t>
  </si>
  <si>
    <t>TIME-201948</t>
  </si>
  <si>
    <t>Marvel Telecom</t>
  </si>
  <si>
    <t>TIME-201946</t>
  </si>
  <si>
    <t>Marvel TV</t>
  </si>
  <si>
    <t>TIME-201942</t>
  </si>
  <si>
    <t>NBTC Duct Pricing</t>
  </si>
  <si>
    <t>TIME-201936</t>
  </si>
  <si>
    <t>TMA Business Efficiency</t>
  </si>
  <si>
    <t>TIME-201930</t>
  </si>
  <si>
    <t>TE Telkomsel 2300MHz</t>
  </si>
  <si>
    <t>TIME-201929</t>
  </si>
  <si>
    <t>TE Optus Auction 2019</t>
  </si>
  <si>
    <t>TIME-201928</t>
  </si>
  <si>
    <t>TE Singtel Auction 2019</t>
  </si>
  <si>
    <t>TIME-201924</t>
  </si>
  <si>
    <t>TE AWN 5G Auction</t>
  </si>
  <si>
    <t>TIME-201907</t>
  </si>
  <si>
    <t>NBTC Broadcast IC</t>
  </si>
  <si>
    <t>TIME-201901</t>
  </si>
  <si>
    <t>NBTC OTT Subscription 2019</t>
  </si>
  <si>
    <t>TIME-201884</t>
  </si>
  <si>
    <t>NBTC DTT Spectrum Design</t>
  </si>
  <si>
    <t>TIME-201882</t>
  </si>
  <si>
    <t>TCEB Intelligence Center</t>
  </si>
  <si>
    <t>TIME-201875</t>
  </si>
  <si>
    <t>NBTC Radio Broadcasting</t>
  </si>
  <si>
    <t>TIME-201855</t>
  </si>
  <si>
    <t>NBTC Digital TV Policy</t>
  </si>
  <si>
    <t>TIME-201854</t>
  </si>
  <si>
    <t>ONDE Digital Infra Master Plan</t>
  </si>
  <si>
    <t>TIME-201837</t>
  </si>
  <si>
    <t>NBTC Wholesale Access and IC</t>
  </si>
  <si>
    <t>TIME-201801</t>
  </si>
  <si>
    <t>STOU USO Digital Literacy</t>
  </si>
  <si>
    <t>Lastname--&gt;</t>
  </si>
  <si>
    <t>Employee ID--&gt;</t>
  </si>
  <si>
    <t>Employee ID:</t>
  </si>
  <si>
    <t>Lastname:</t>
  </si>
  <si>
    <t>TIME</t>
  </si>
  <si>
    <t>Project</t>
  </si>
  <si>
    <t>Panisa</t>
  </si>
  <si>
    <t>Thammathiwat</t>
  </si>
  <si>
    <t>TIME012</t>
  </si>
  <si>
    <t>TIME-202006</t>
  </si>
  <si>
    <t>NBTC Audit Study Project</t>
  </si>
  <si>
    <t>Pure LRIC technical proposal</t>
  </si>
  <si>
    <t>Network and Facilities Knowledge Sharing Session from P'Tong</t>
  </si>
  <si>
    <t>IC Rate Revision (under Project's Warranty)</t>
  </si>
  <si>
    <t xml:space="preserve">AS Re-model technical proposal </t>
  </si>
  <si>
    <t>Prepare IC Final Report for printing</t>
  </si>
  <si>
    <t>Editing typo in fixed IC model for IC rate consistency between the model and the report</t>
  </si>
  <si>
    <t>Prepare Access Final Report for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</si>
</sst>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1"/>
      <name val="MS Sans Serif"/>
      <family val="2"/>
    </font>
    <font>
      <b/>
      <sz val="12"/>
      <name val="MS Sans Serif"/>
      <family val="2"/>
    </font>
    <font>
      <b/>
      <sz val="16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MS Sans Serif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4" fillId="2" borderId="1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20" fontId="0" fillId="3" borderId="3" xfId="0" applyNumberFormat="1" applyFill="1" applyBorder="1" applyAlignment="1" applyProtection="1">
      <alignment horizontal="center" vertical="center"/>
      <protection locked="0"/>
    </xf>
    <xf numFmtId="20" fontId="6" fillId="0" borderId="4" xfId="0" applyNumberFormat="1" applyFont="1" applyFill="1" applyBorder="1" applyAlignment="1" applyProtection="1">
      <alignment horizontal="center" vertical="center"/>
    </xf>
    <xf numFmtId="14" fontId="6" fillId="0" borderId="5" xfId="0" applyNumberFormat="1" applyFont="1" applyFill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2" fontId="7" fillId="0" borderId="7" xfId="0" applyNumberFormat="1" applyFont="1" applyBorder="1" applyAlignment="1" applyProtection="1">
      <alignment horizontal="center" vertical="center"/>
      <protection locked="0"/>
    </xf>
    <xf numFmtId="20" fontId="0" fillId="3" borderId="8" xfId="0" applyNumberFormat="1" applyFill="1" applyBorder="1" applyAlignment="1" applyProtection="1">
      <alignment horizontal="center" vertical="center"/>
      <protection locked="0"/>
    </xf>
    <xf numFmtId="14" fontId="6" fillId="0" borderId="9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2" fontId="7" fillId="0" borderId="11" xfId="0" applyNumberFormat="1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vertical="center"/>
    </xf>
    <xf numFmtId="0" fontId="6" fillId="0" borderId="14" xfId="0" applyFont="1" applyBorder="1" applyAlignment="1" applyProtection="1">
      <alignment vertical="center"/>
    </xf>
    <xf numFmtId="0" fontId="6" fillId="0" borderId="15" xfId="0" applyFont="1" applyBorder="1" applyAlignment="1" applyProtection="1">
      <alignment vertical="center"/>
    </xf>
    <xf numFmtId="0" fontId="4" fillId="0" borderId="16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2" fontId="4" fillId="0" borderId="14" xfId="0" applyNumberFormat="1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18" xfId="0" applyFont="1" applyBorder="1" applyAlignment="1" applyProtection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11" fillId="0" borderId="0" xfId="0" applyFont="1" applyFill="1" applyBorder="1" applyAlignment="1">
      <alignment vertical="center"/>
    </xf>
    <xf numFmtId="0" fontId="7" fillId="0" borderId="22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14" fontId="0" fillId="0" borderId="0" xfId="0" applyNumberFormat="1"/>
    <xf numFmtId="0" fontId="8" fillId="0" borderId="0" xfId="0" applyFont="1" applyAlignment="1">
      <alignment horizontal="left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1" fillId="0" borderId="17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2" fillId="4" borderId="2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 applyProtection="1">
      <alignment horizontal="left" vertical="center"/>
    </xf>
    <xf numFmtId="0" fontId="3" fillId="0" borderId="25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2" borderId="29" xfId="0" applyFont="1" applyFill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vertical="center" wrapText="1"/>
      <protection locked="0"/>
    </xf>
    <xf numFmtId="0" fontId="4" fillId="2" borderId="26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29" xfId="0" applyFont="1" applyFill="1" applyBorder="1" applyAlignment="1" applyProtection="1">
      <alignment horizontal="center" vertical="center" wrapText="1"/>
    </xf>
    <xf numFmtId="0" fontId="4" fillId="2" borderId="30" xfId="0" applyFont="1" applyFill="1" applyBorder="1" applyAlignment="1" applyProtection="1">
      <alignment horizontal="center" vertical="center" wrapText="1"/>
    </xf>
    <xf numFmtId="0" fontId="0" fillId="0" borderId="27" xfId="0" applyFill="1" applyBorder="1" applyAlignment="1" applyProtection="1">
      <alignment horizontal="center" vertical="center" textRotation="90" wrapText="1"/>
      <protection locked="0"/>
    </xf>
    <xf numFmtId="0" fontId="0" fillId="0" borderId="28" xfId="0" applyFill="1" applyBorder="1" applyAlignment="1" applyProtection="1">
      <alignment horizontal="center" vertical="center" textRotation="90" wrapText="1"/>
      <protection locked="0"/>
    </xf>
    <xf numFmtId="17" fontId="5" fillId="2" borderId="26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1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19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29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1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47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28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866900"/>
          <a:ext cx="5962650" cy="3190875"/>
        </a:xfrm>
        <a:prstGeom prst="rect">
          <a:avLst/>
        </a:prstGeom>
        <a:noFill/>
        <a:ln w="1587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The objective of this sheet is to:</a:t>
          </a: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standardize the information flow regarding work related activities.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establish a consistent data basis for several applications like cost accounting and reporting.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User Information General: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Please send your completed time sheet on the last workday of the month to the BO Portal.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Should a project </a:t>
          </a: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be available in the according drop down list, please add it on the sheet "DropDownLists"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Additional Information TIME Consulting Staff: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Additional to the billable project days, please quote also all other work related activities. You find the legend beneath this box. 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962025</xdr:colOff>
      <xdr:row>26</xdr:row>
      <xdr:rowOff>85725</xdr:rowOff>
    </xdr:from>
    <xdr:to>
      <xdr:col>3</xdr:col>
      <xdr:colOff>238125</xdr:colOff>
      <xdr:row>28</xdr:row>
      <xdr:rowOff>57150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2286000" y="4743450"/>
          <a:ext cx="304800" cy="295275"/>
        </a:xfrm>
        <a:prstGeom prst="downArrow">
          <a:avLst>
            <a:gd name="adj1" fmla="val 50000"/>
            <a:gd name="adj2" fmla="val 25000"/>
          </a:avLst>
        </a:prstGeom>
        <a:solidFill>
          <a:srgbClr val="00337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708024</xdr:colOff>
      <xdr:row>25</xdr:row>
      <xdr:rowOff>16745</xdr:rowOff>
    </xdr:from>
    <xdr:to>
      <xdr:col>8</xdr:col>
      <xdr:colOff>53975</xdr:colOff>
      <xdr:row>28</xdr:row>
      <xdr:rowOff>9893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13A0AA88-3266-4137-AA7E-83DA049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74" y="4160120"/>
          <a:ext cx="946151" cy="47574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29</xdr:row>
      <xdr:rowOff>9525</xdr:rowOff>
    </xdr:from>
    <xdr:to>
      <xdr:col>8</xdr:col>
      <xdr:colOff>9524</xdr:colOff>
      <xdr:row>65</xdr:row>
      <xdr:rowOff>54944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EB0A1207-5E3F-407D-A7C3-3C6252DE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4800600"/>
          <a:ext cx="6257925" cy="587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784225</xdr:colOff>
      <xdr:row>0</xdr:row>
      <xdr:rowOff>177800</xdr:rowOff>
    </xdr:from>
    <xdr:to>
      <xdr:col>13</xdr:col>
      <xdr:colOff>31751</xdr:colOff>
      <xdr:row>0</xdr:row>
      <xdr:rowOff>640848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D722602-8741-4DD3-90D2-32B8591D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4825" y="177800"/>
          <a:ext cx="949326" cy="46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showGridLines="0" topLeftCell="A31" zoomScale="85" zoomScaleNormal="85" workbookViewId="0">
      <selection activeCell="D7" sqref="D7"/>
    </sheetView>
  </sheetViews>
  <sheetFormatPr defaultColWidth="11.453125" defaultRowHeight="12.5" x14ac:dyDescent="0.25"/>
  <cols>
    <col min="1" max="1" width="3" customWidth="1"/>
    <col min="2" max="2" width="16.81640625" customWidth="1"/>
    <col min="3" max="3" width="15.453125" customWidth="1"/>
  </cols>
  <sheetData>
    <row r="1" spans="2:10" ht="13.5" customHeight="1" thickBot="1" x14ac:dyDescent="0.3">
      <c r="I1" s="37"/>
      <c r="J1" s="37"/>
    </row>
    <row r="2" spans="2:10" ht="16.5" customHeight="1" x14ac:dyDescent="0.25">
      <c r="B2" s="58" t="s">
        <v>9</v>
      </c>
      <c r="C2" s="59"/>
      <c r="D2" s="59"/>
      <c r="E2" s="59"/>
      <c r="F2" s="59"/>
      <c r="G2" s="59"/>
      <c r="H2" s="60"/>
      <c r="I2" s="37"/>
      <c r="J2" s="37"/>
    </row>
    <row r="3" spans="2:10" ht="13" thickBot="1" x14ac:dyDescent="0.3">
      <c r="B3" s="61"/>
      <c r="C3" s="62"/>
      <c r="D3" s="62"/>
      <c r="E3" s="62"/>
      <c r="F3" s="62"/>
      <c r="G3" s="62"/>
      <c r="H3" s="63"/>
      <c r="I3" s="36"/>
      <c r="J3" s="36"/>
    </row>
    <row r="4" spans="2:10" x14ac:dyDescent="0.25">
      <c r="B4" s="64" t="s">
        <v>12</v>
      </c>
      <c r="C4" s="65"/>
      <c r="D4" s="64" t="s">
        <v>73</v>
      </c>
      <c r="E4" s="66"/>
      <c r="F4" s="66"/>
      <c r="G4" s="66"/>
      <c r="H4" s="65"/>
      <c r="I4" s="35"/>
      <c r="J4" s="35"/>
    </row>
    <row r="5" spans="2:10" x14ac:dyDescent="0.25">
      <c r="B5" s="49" t="s">
        <v>67</v>
      </c>
      <c r="C5" s="51"/>
      <c r="D5" s="49" t="s">
        <v>74</v>
      </c>
      <c r="E5" s="50"/>
      <c r="F5" s="50"/>
      <c r="G5" s="50"/>
      <c r="H5" s="51"/>
      <c r="I5" s="35"/>
      <c r="J5" s="35"/>
    </row>
    <row r="6" spans="2:10" x14ac:dyDescent="0.25">
      <c r="B6" s="49" t="s">
        <v>68</v>
      </c>
      <c r="C6" s="51"/>
      <c r="D6" s="49" t="s">
        <v>75</v>
      </c>
      <c r="E6" s="50"/>
      <c r="F6" s="50"/>
      <c r="G6" s="50"/>
      <c r="H6" s="51"/>
      <c r="I6" s="35"/>
      <c r="J6" s="35"/>
    </row>
    <row r="7" spans="2:10" ht="13" thickBot="1" x14ac:dyDescent="0.3">
      <c r="I7" s="35"/>
      <c r="J7" s="35"/>
    </row>
    <row r="8" spans="2:10" x14ac:dyDescent="0.25">
      <c r="B8" s="52" t="s">
        <v>11</v>
      </c>
      <c r="C8" s="53"/>
      <c r="D8" s="53"/>
      <c r="E8" s="53"/>
      <c r="F8" s="53"/>
      <c r="G8" s="53"/>
      <c r="H8" s="54"/>
      <c r="I8" s="35"/>
      <c r="J8" s="35"/>
    </row>
    <row r="9" spans="2:10" ht="13" thickBot="1" x14ac:dyDescent="0.3">
      <c r="B9" s="55"/>
      <c r="C9" s="56"/>
      <c r="D9" s="56"/>
      <c r="E9" s="56"/>
      <c r="F9" s="56"/>
      <c r="G9" s="56"/>
      <c r="H9" s="57"/>
      <c r="I9" s="35"/>
      <c r="J9" s="35"/>
    </row>
    <row r="10" spans="2:10" x14ac:dyDescent="0.25">
      <c r="B10" s="36"/>
      <c r="C10" s="36"/>
      <c r="D10" s="36"/>
      <c r="E10" s="36"/>
      <c r="F10" s="36"/>
      <c r="G10" s="36"/>
      <c r="H10" s="36"/>
      <c r="I10" s="35"/>
      <c r="J10" s="35"/>
    </row>
    <row r="11" spans="2:10" x14ac:dyDescent="0.25">
      <c r="B11" s="36"/>
      <c r="C11" s="36"/>
      <c r="D11" s="36"/>
      <c r="E11" s="36"/>
      <c r="F11" s="36"/>
      <c r="G11" s="36"/>
      <c r="H11" s="36"/>
      <c r="I11" s="35"/>
      <c r="J11" s="35"/>
    </row>
    <row r="12" spans="2:10" x14ac:dyDescent="0.25">
      <c r="B12" s="36"/>
      <c r="C12" s="36"/>
      <c r="D12" s="36"/>
      <c r="E12" s="36"/>
      <c r="F12" s="36"/>
      <c r="G12" s="36"/>
      <c r="H12" s="36"/>
      <c r="I12" s="35"/>
      <c r="J12" s="35"/>
    </row>
    <row r="13" spans="2:10" x14ac:dyDescent="0.25">
      <c r="B13" s="36"/>
      <c r="C13" s="36"/>
      <c r="D13" s="36"/>
      <c r="E13" s="36"/>
      <c r="F13" s="36"/>
      <c r="G13" s="36"/>
      <c r="H13" s="36"/>
      <c r="I13" s="35"/>
      <c r="J13" s="35"/>
    </row>
    <row r="14" spans="2:10" x14ac:dyDescent="0.25">
      <c r="B14" s="36"/>
      <c r="C14" s="36"/>
      <c r="D14" s="36"/>
      <c r="E14" s="36"/>
      <c r="F14" s="36"/>
      <c r="G14" s="36"/>
      <c r="H14" s="36"/>
      <c r="I14" s="35"/>
      <c r="J14" s="35"/>
    </row>
    <row r="15" spans="2:10" x14ac:dyDescent="0.25">
      <c r="B15" s="36"/>
      <c r="C15" s="36"/>
      <c r="D15" s="36"/>
      <c r="E15" s="36"/>
      <c r="F15" s="36"/>
      <c r="G15" s="36"/>
      <c r="H15" s="36"/>
      <c r="I15" s="35"/>
      <c r="J15" s="35"/>
    </row>
    <row r="16" spans="2:10" x14ac:dyDescent="0.25">
      <c r="B16" s="36"/>
      <c r="C16" s="36"/>
      <c r="D16" s="36"/>
      <c r="E16" s="36"/>
      <c r="F16" s="36"/>
      <c r="G16" s="36"/>
      <c r="H16" s="36"/>
      <c r="I16" s="35"/>
      <c r="J16" s="35"/>
    </row>
    <row r="17" spans="2:10" x14ac:dyDescent="0.25">
      <c r="B17" s="36"/>
      <c r="C17" s="36"/>
      <c r="D17" s="36"/>
      <c r="E17" s="36"/>
      <c r="F17" s="36"/>
      <c r="G17" s="36"/>
      <c r="H17" s="36"/>
      <c r="I17" s="35"/>
      <c r="J17" s="35"/>
    </row>
    <row r="18" spans="2:10" ht="15.75" customHeight="1" x14ac:dyDescent="0.25">
      <c r="B18" s="36"/>
      <c r="C18" s="36"/>
      <c r="D18" s="36"/>
      <c r="E18" s="36"/>
      <c r="F18" s="36"/>
      <c r="G18" s="36"/>
      <c r="H18" s="36"/>
      <c r="I18" s="35"/>
      <c r="J18" s="35"/>
    </row>
    <row r="19" spans="2:10" x14ac:dyDescent="0.25">
      <c r="B19" s="36"/>
      <c r="C19" s="36"/>
      <c r="D19" s="36"/>
      <c r="E19" s="36"/>
      <c r="F19" s="36"/>
      <c r="G19" s="36"/>
      <c r="H19" s="36"/>
      <c r="I19" s="35"/>
      <c r="J19" s="35"/>
    </row>
    <row r="20" spans="2:10" x14ac:dyDescent="0.25">
      <c r="B20" s="36"/>
      <c r="C20" s="36"/>
      <c r="D20" s="36"/>
      <c r="E20" s="36"/>
      <c r="F20" s="36"/>
      <c r="G20" s="36"/>
      <c r="H20" s="36"/>
      <c r="I20" s="35"/>
      <c r="J20" s="35"/>
    </row>
    <row r="21" spans="2:10" x14ac:dyDescent="0.25">
      <c r="B21" s="36"/>
      <c r="C21" s="36"/>
      <c r="D21" s="36"/>
      <c r="E21" s="36"/>
      <c r="F21" s="36"/>
      <c r="G21" s="36"/>
      <c r="H21" s="36"/>
      <c r="I21" s="35"/>
      <c r="J21" s="35"/>
    </row>
    <row r="22" spans="2:10" x14ac:dyDescent="0.25">
      <c r="B22" s="36"/>
      <c r="C22" s="36"/>
      <c r="D22" s="36"/>
      <c r="E22" s="36"/>
      <c r="F22" s="36"/>
      <c r="G22" s="36"/>
      <c r="H22" s="36"/>
      <c r="I22" s="35"/>
      <c r="J22" s="35"/>
    </row>
    <row r="23" spans="2:10" x14ac:dyDescent="0.25">
      <c r="B23" s="36"/>
      <c r="C23" s="36"/>
      <c r="D23" s="36"/>
      <c r="E23" s="36"/>
      <c r="F23" s="36"/>
      <c r="G23" s="36"/>
      <c r="H23" s="36"/>
      <c r="I23" s="35"/>
      <c r="J23" s="35"/>
    </row>
    <row r="24" spans="2:10" x14ac:dyDescent="0.25">
      <c r="B24" s="36"/>
      <c r="C24" s="36"/>
      <c r="D24" s="36"/>
      <c r="E24" s="36"/>
      <c r="F24" s="36"/>
      <c r="G24" s="36"/>
      <c r="H24" s="36"/>
      <c r="I24" s="35"/>
      <c r="J24" s="35"/>
    </row>
    <row r="25" spans="2:10" x14ac:dyDescent="0.25">
      <c r="B25" s="36"/>
      <c r="C25" s="36"/>
      <c r="D25" s="36"/>
      <c r="E25" s="36"/>
      <c r="F25" s="36"/>
      <c r="G25" s="36"/>
      <c r="H25" s="36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  <row r="29" spans="2:10" x14ac:dyDescent="0.25">
      <c r="B29" s="35"/>
      <c r="C29" s="35"/>
      <c r="D29" s="35"/>
      <c r="E29" s="35"/>
      <c r="F29" s="35"/>
      <c r="G29" s="35"/>
      <c r="H29" s="35"/>
      <c r="I29" s="35"/>
      <c r="J29" s="35"/>
    </row>
  </sheetData>
  <mergeCells count="8">
    <mergeCell ref="D6:H6"/>
    <mergeCell ref="B8:H9"/>
    <mergeCell ref="B2:H3"/>
    <mergeCell ref="B4:C4"/>
    <mergeCell ref="B5:C5"/>
    <mergeCell ref="B6:C6"/>
    <mergeCell ref="D4:H4"/>
    <mergeCell ref="D5:H5"/>
  </mergeCells>
  <phoneticPr fontId="8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7"/>
  <sheetViews>
    <sheetView showGridLines="0" tabSelected="1" topLeftCell="A31" zoomScale="70" zoomScaleNormal="70" workbookViewId="0">
      <selection activeCell="G10" sqref="G10"/>
    </sheetView>
  </sheetViews>
  <sheetFormatPr defaultColWidth="11.453125" defaultRowHeight="12.5" x14ac:dyDescent="0.25"/>
  <cols>
    <col min="1" max="1" width="2.453125" style="1" customWidth="1"/>
    <col min="2" max="2" width="3.1796875" style="1" customWidth="1"/>
    <col min="3" max="3" width="3.54296875" style="1" customWidth="1"/>
    <col min="4" max="4" width="5.1796875" style="1" customWidth="1"/>
    <col min="5" max="5" width="17" style="1" customWidth="1"/>
    <col min="6" max="6" width="21.26953125" style="1" customWidth="1"/>
    <col min="7" max="7" width="19.453125" style="1" customWidth="1"/>
    <col min="8" max="8" width="73.81640625" style="1" customWidth="1"/>
    <col min="9" max="9" width="28" style="1" customWidth="1"/>
    <col min="10" max="10" width="11.453125" style="1" customWidth="1"/>
    <col min="11" max="12" width="13" style="1" customWidth="1"/>
    <col min="13" max="16384" width="11.453125" style="1"/>
  </cols>
  <sheetData>
    <row r="1" spans="1:16" ht="51.75" customHeight="1" thickBot="1" x14ac:dyDescent="0.3">
      <c r="D1" s="67" t="s">
        <v>15</v>
      </c>
      <c r="E1" s="68"/>
      <c r="F1" s="68"/>
      <c r="G1" s="68"/>
      <c r="H1" s="68"/>
      <c r="I1" s="68"/>
      <c r="J1" s="68"/>
      <c r="K1" s="68"/>
      <c r="L1" s="68"/>
      <c r="M1" s="69"/>
    </row>
    <row r="2" spans="1:16" ht="13.5" customHeight="1" x14ac:dyDescent="0.25">
      <c r="D2" s="34"/>
      <c r="E2" s="34"/>
      <c r="F2" s="34"/>
      <c r="G2" s="34"/>
      <c r="H2" s="34"/>
      <c r="I2" s="34"/>
      <c r="J2" s="34"/>
      <c r="K2" s="34"/>
      <c r="L2" s="34"/>
      <c r="M2" s="2"/>
    </row>
    <row r="3" spans="1:16" ht="19.5" customHeight="1" x14ac:dyDescent="0.25">
      <c r="D3" s="26" t="s">
        <v>0</v>
      </c>
      <c r="E3" s="27"/>
      <c r="F3" s="38" t="str">
        <f>'Information-General Settings'!D4</f>
        <v>Panisa</v>
      </c>
      <c r="G3" s="32"/>
      <c r="I3" s="3"/>
      <c r="J3" s="3"/>
      <c r="K3" s="39"/>
      <c r="L3" s="39"/>
      <c r="M3" s="39"/>
    </row>
    <row r="4" spans="1:16" ht="19.5" customHeight="1" x14ac:dyDescent="0.25">
      <c r="D4" s="3" t="s">
        <v>70</v>
      </c>
      <c r="E4" s="28"/>
      <c r="F4" s="38" t="str">
        <f>'Information-General Settings'!D5</f>
        <v>Thammathiwat</v>
      </c>
      <c r="G4" s="32"/>
      <c r="I4" s="3"/>
      <c r="J4" s="3"/>
      <c r="K4" s="39"/>
      <c r="L4" s="39"/>
      <c r="M4" s="39"/>
    </row>
    <row r="5" spans="1:16" ht="19.5" customHeight="1" x14ac:dyDescent="0.25">
      <c r="D5" s="71" t="s">
        <v>69</v>
      </c>
      <c r="E5" s="72"/>
      <c r="F5" s="38" t="str">
        <f>'Information-General Settings'!D6</f>
        <v>TIME012</v>
      </c>
      <c r="G5" s="32"/>
      <c r="I5" s="3"/>
      <c r="J5" s="3"/>
      <c r="K5" s="39"/>
      <c r="L5" s="39"/>
      <c r="M5" s="39"/>
    </row>
    <row r="6" spans="1:16" ht="19.5" customHeight="1" thickBot="1" x14ac:dyDescent="0.3">
      <c r="E6" s="3"/>
      <c r="F6" s="3"/>
      <c r="G6" s="3"/>
      <c r="H6" s="4"/>
      <c r="J6" s="3"/>
      <c r="K6" s="73"/>
      <c r="L6" s="73"/>
      <c r="M6" s="73"/>
    </row>
    <row r="7" spans="1:16" ht="12.75" customHeight="1" x14ac:dyDescent="0.25">
      <c r="B7" s="1">
        <f>MONTH(E9)</f>
        <v>3</v>
      </c>
      <c r="C7" s="83"/>
      <c r="D7" s="85">
        <v>43891</v>
      </c>
      <c r="E7" s="86"/>
      <c r="F7" s="89" t="s">
        <v>6</v>
      </c>
      <c r="G7" s="89" t="s">
        <v>16</v>
      </c>
      <c r="H7" s="77" t="s">
        <v>5</v>
      </c>
      <c r="I7" s="78"/>
      <c r="J7" s="5"/>
      <c r="K7" s="74" t="s">
        <v>3</v>
      </c>
      <c r="L7" s="81" t="s">
        <v>10</v>
      </c>
      <c r="M7" s="74" t="s">
        <v>4</v>
      </c>
    </row>
    <row r="8" spans="1:16" ht="23.25" customHeight="1" thickBot="1" x14ac:dyDescent="0.3">
      <c r="C8" s="84"/>
      <c r="D8" s="87"/>
      <c r="E8" s="88"/>
      <c r="F8" s="90"/>
      <c r="G8" s="91"/>
      <c r="H8" s="79"/>
      <c r="I8" s="80"/>
      <c r="J8" s="6"/>
      <c r="K8" s="75"/>
      <c r="L8" s="82"/>
      <c r="M8" s="75"/>
    </row>
    <row r="9" spans="1:16" ht="29.15" customHeight="1" thickBot="1" x14ac:dyDescent="0.3">
      <c r="A9" s="7" t="str">
        <f t="shared" ref="A9:A43" si="0">IF(OR(C9="f",C9="u",C9="F",C9="U"),"",IF(OR(B9=1,B9=2,B9=3,B9=4,B9=5),1,""))</f>
        <v/>
      </c>
      <c r="B9" s="8">
        <f t="shared" ref="B9:B43" si="1">WEEKDAY(E9,2)</f>
        <v>7</v>
      </c>
      <c r="C9" s="9"/>
      <c r="D9" s="10" t="str">
        <f>IF(B9=1,"Mo",IF(B9=2,"Tue",IF(B9=3,"Wed",IF(B9=4,"Thu",IF(B9=5,"Fri",IF(B9=6,"Sat",IF(B9=7,"Sun","")))))))</f>
        <v>Sun</v>
      </c>
      <c r="E9" s="11">
        <f>+D7</f>
        <v>43891</v>
      </c>
      <c r="F9" s="13"/>
      <c r="G9" s="18"/>
      <c r="H9" s="76"/>
      <c r="I9" s="76"/>
      <c r="J9" s="12"/>
      <c r="K9" s="13"/>
      <c r="L9" s="13"/>
      <c r="M9" s="14"/>
    </row>
    <row r="10" spans="1:16" ht="29" customHeight="1" thickBot="1" x14ac:dyDescent="0.3">
      <c r="A10" s="7">
        <f t="shared" si="0"/>
        <v>1</v>
      </c>
      <c r="B10" s="8">
        <f t="shared" si="1"/>
        <v>1</v>
      </c>
      <c r="C10" s="15"/>
      <c r="D10" s="10" t="str">
        <f>IF(B10=1,"Mo",IF(B10=2,"Tue",IF(B10=3,"Wed",IF(B10=4,"Thu",IF(B10=5,"Fri",IF(B10=6,"Sat",IF(B10=7,"Sun","")))))))</f>
        <v>Mo</v>
      </c>
      <c r="E10" s="16">
        <f>+E9+1</f>
        <v>43892</v>
      </c>
      <c r="F10" s="18" t="s">
        <v>19</v>
      </c>
      <c r="G10" s="18">
        <v>9008</v>
      </c>
      <c r="H10" s="42" t="s">
        <v>78</v>
      </c>
      <c r="I10" s="42"/>
      <c r="J10" s="17"/>
      <c r="K10" s="18" t="s">
        <v>71</v>
      </c>
      <c r="L10" s="18"/>
      <c r="M10" s="19">
        <v>8</v>
      </c>
      <c r="O10" s="8" t="s">
        <v>72</v>
      </c>
      <c r="P10" s="2">
        <f>COUNTIF($G$9:$G$43, 9001)</f>
        <v>0</v>
      </c>
    </row>
    <row r="11" spans="1:16" ht="29.15" customHeight="1" thickBot="1" x14ac:dyDescent="0.3">
      <c r="A11" s="7">
        <f>IF(OR(C11="f",C11="u",C11="F",C11="U"),"",IF(OR(B11=1,B11=2,B11=3,B11=4,B11=5),1,""))</f>
        <v>1</v>
      </c>
      <c r="B11" s="8">
        <f>WEEKDAY(E11,2)</f>
        <v>2</v>
      </c>
      <c r="C11" s="15"/>
      <c r="D11" s="10" t="str">
        <f>IF(B11=1,"Mo",IF(B11=2,"Tue",IF(B11=3,"Wed",IF(B11=4,"Thu",IF(B11=5,"Fri",IF(B11=6,"Sat",IF(B11=7,"Sun","")))))))</f>
        <v>Tue</v>
      </c>
      <c r="E11" s="16">
        <f>+E10+1</f>
        <v>43893</v>
      </c>
      <c r="F11" s="18"/>
      <c r="G11" s="18">
        <v>9007</v>
      </c>
      <c r="H11" s="70" t="s">
        <v>79</v>
      </c>
      <c r="I11" s="70"/>
      <c r="J11" s="17"/>
      <c r="K11" s="18" t="s">
        <v>71</v>
      </c>
      <c r="L11" s="18"/>
      <c r="M11" s="19">
        <v>2</v>
      </c>
      <c r="O11" s="8" t="s">
        <v>13</v>
      </c>
      <c r="P11" s="2">
        <f>COUNTIF($G$9:$G$43, 9003)</f>
        <v>0</v>
      </c>
    </row>
    <row r="12" spans="1:16" ht="29.15" customHeight="1" thickBot="1" x14ac:dyDescent="0.3">
      <c r="A12" s="7">
        <f>IF(OR(C12="f",C12="u",C12="F",C12="U"),"",IF(OR(B12=1,B12=2,B12=3,B12=4,B12=5),1,""))</f>
        <v>1</v>
      </c>
      <c r="B12" s="8">
        <f>WEEKDAY(E12,2)</f>
        <v>2</v>
      </c>
      <c r="C12" s="15"/>
      <c r="D12" s="10" t="str">
        <f>IF(B12=1,"Mo",IF(B12=2,"Tue",IF(B12=3,"Wed",IF(B12=4,"Thu",IF(B12=5,"Fri",IF(B12=6,"Sat",IF(B12=7,"Sun","")))))))</f>
        <v>Tue</v>
      </c>
      <c r="E12" s="16">
        <f>+E10+1</f>
        <v>43893</v>
      </c>
      <c r="F12" s="18" t="s">
        <v>63</v>
      </c>
      <c r="G12" s="18">
        <v>9008</v>
      </c>
      <c r="H12" s="42" t="s">
        <v>80</v>
      </c>
      <c r="I12" s="42"/>
      <c r="J12" s="17"/>
      <c r="K12" s="18" t="s">
        <v>71</v>
      </c>
      <c r="L12" s="18"/>
      <c r="M12" s="19">
        <v>4</v>
      </c>
      <c r="O12" s="8"/>
      <c r="P12" s="2"/>
    </row>
    <row r="13" spans="1:16" ht="29.15" customHeight="1" thickBot="1" x14ac:dyDescent="0.3">
      <c r="A13" s="7">
        <f t="shared" si="0"/>
        <v>1</v>
      </c>
      <c r="B13" s="8">
        <f t="shared" si="1"/>
        <v>3</v>
      </c>
      <c r="C13" s="15"/>
      <c r="D13" s="10" t="str">
        <f t="shared" ref="D13:D43" si="2">IF(B13=1,"Mo",IF(B13=2,"Tue",IF(B13=3,"Wed",IF(B13=4,"Thu",IF(B13=5,"Fri",IF(B13=6,"Sat",IF(B13=7,"Sun","")))))))</f>
        <v>Wed</v>
      </c>
      <c r="E13" s="16">
        <f>+E11+1</f>
        <v>43894</v>
      </c>
      <c r="F13" s="18" t="s">
        <v>63</v>
      </c>
      <c r="G13" s="18">
        <v>9008</v>
      </c>
      <c r="H13" s="42" t="s">
        <v>80</v>
      </c>
      <c r="I13" s="42"/>
      <c r="J13" s="17"/>
      <c r="K13" s="18" t="s">
        <v>71</v>
      </c>
      <c r="L13" s="18"/>
      <c r="M13" s="19">
        <v>3</v>
      </c>
      <c r="O13" s="1" t="s">
        <v>14</v>
      </c>
      <c r="P13" s="2">
        <f>COUNTIF($G$9:$G$43, 9005)</f>
        <v>0</v>
      </c>
    </row>
    <row r="14" spans="1:16" ht="29.15" customHeight="1" thickBot="1" x14ac:dyDescent="0.3">
      <c r="A14" s="7">
        <f t="shared" si="0"/>
        <v>1</v>
      </c>
      <c r="B14" s="8">
        <f t="shared" si="1"/>
        <v>3</v>
      </c>
      <c r="C14" s="15"/>
      <c r="D14" s="10" t="str">
        <f t="shared" si="2"/>
        <v>Wed</v>
      </c>
      <c r="E14" s="16">
        <f>+E11+1</f>
        <v>43894</v>
      </c>
      <c r="F14" s="18" t="s">
        <v>21</v>
      </c>
      <c r="G14" s="18">
        <v>9008</v>
      </c>
      <c r="H14" s="42" t="s">
        <v>81</v>
      </c>
      <c r="I14" s="42"/>
      <c r="J14" s="17"/>
      <c r="K14" s="18" t="s">
        <v>71</v>
      </c>
      <c r="L14" s="18"/>
      <c r="M14" s="19">
        <v>5</v>
      </c>
      <c r="P14" s="2"/>
    </row>
    <row r="15" spans="1:16" ht="29.15" customHeight="1" thickBot="1" x14ac:dyDescent="0.3">
      <c r="A15" s="7">
        <f t="shared" si="0"/>
        <v>1</v>
      </c>
      <c r="B15" s="8">
        <f>WEEKDAY(E15,2)</f>
        <v>4</v>
      </c>
      <c r="C15" s="15"/>
      <c r="D15" s="10" t="str">
        <f t="shared" si="2"/>
        <v>Thu</v>
      </c>
      <c r="E15" s="16">
        <f>+E13+1</f>
        <v>43895</v>
      </c>
      <c r="F15" s="18" t="s">
        <v>21</v>
      </c>
      <c r="G15" s="18">
        <v>9008</v>
      </c>
      <c r="H15" s="42" t="s">
        <v>81</v>
      </c>
      <c r="I15" s="42"/>
      <c r="J15" s="17"/>
      <c r="K15" s="18" t="s">
        <v>71</v>
      </c>
      <c r="L15" s="18"/>
      <c r="M15" s="19">
        <v>4</v>
      </c>
    </row>
    <row r="16" spans="1:16" ht="29.15" customHeight="1" thickBot="1" x14ac:dyDescent="0.3">
      <c r="A16" s="7">
        <f t="shared" si="0"/>
        <v>1</v>
      </c>
      <c r="B16" s="8">
        <f>WEEKDAY(E16,2)</f>
        <v>4</v>
      </c>
      <c r="C16" s="15"/>
      <c r="D16" s="10" t="str">
        <f t="shared" si="2"/>
        <v>Thu</v>
      </c>
      <c r="E16" s="16">
        <f>+E13+1</f>
        <v>43895</v>
      </c>
      <c r="F16" s="18" t="s">
        <v>63</v>
      </c>
      <c r="G16" s="18">
        <v>9008</v>
      </c>
      <c r="H16" s="42" t="s">
        <v>83</v>
      </c>
      <c r="I16" s="42"/>
      <c r="J16" s="17"/>
      <c r="K16" s="18" t="s">
        <v>71</v>
      </c>
      <c r="L16" s="18"/>
      <c r="M16" s="19">
        <v>4</v>
      </c>
    </row>
    <row r="17" spans="1:13" ht="29.15" customHeight="1" thickBot="1" x14ac:dyDescent="0.3">
      <c r="A17" s="7">
        <f t="shared" si="0"/>
        <v>1</v>
      </c>
      <c r="B17" s="8">
        <f t="shared" si="1"/>
        <v>5</v>
      </c>
      <c r="C17" s="15"/>
      <c r="D17" s="10" t="str">
        <f t="shared" si="2"/>
        <v>Fri</v>
      </c>
      <c r="E17" s="16">
        <f>+E15+1</f>
        <v>43896</v>
      </c>
      <c r="F17" s="18" t="s">
        <v>63</v>
      </c>
      <c r="G17" s="18">
        <v>9008</v>
      </c>
      <c r="H17" s="42" t="s">
        <v>82</v>
      </c>
      <c r="I17" s="42"/>
      <c r="J17" s="17"/>
      <c r="K17" s="18" t="s">
        <v>71</v>
      </c>
      <c r="L17" s="18"/>
      <c r="M17" s="19">
        <v>3</v>
      </c>
    </row>
    <row r="18" spans="1:13" ht="29.15" customHeight="1" thickBot="1" x14ac:dyDescent="0.3">
      <c r="A18" s="7">
        <f t="shared" ref="A18" si="3">IF(OR(C18="f",C18="u",C18="F",C18="U"),"",IF(OR(B18=1,B18=2,B18=3,B18=4,B18=5),1,""))</f>
        <v>1</v>
      </c>
      <c r="B18" s="8">
        <f t="shared" ref="B18" si="4">WEEKDAY(E18,2)</f>
        <v>5</v>
      </c>
      <c r="C18" s="15"/>
      <c r="D18" s="10" t="str">
        <f t="shared" si="2"/>
        <v>Fri</v>
      </c>
      <c r="E18" s="16">
        <f>+E15+1</f>
        <v>43896</v>
      </c>
      <c r="F18" s="18" t="s">
        <v>21</v>
      </c>
      <c r="G18" s="18">
        <v>9008</v>
      </c>
      <c r="H18" s="42" t="s">
        <v>81</v>
      </c>
      <c r="I18" s="42"/>
      <c r="J18" s="17"/>
      <c r="K18" s="18" t="s">
        <v>71</v>
      </c>
      <c r="L18" s="18"/>
      <c r="M18" s="19">
        <v>2</v>
      </c>
    </row>
    <row r="19" spans="1:13" ht="29.15" customHeight="1" thickBot="1" x14ac:dyDescent="0.3">
      <c r="A19" s="7">
        <f t="shared" ref="A19" si="5">IF(OR(C19="f",C19="u",C19="F",C19="U"),"",IF(OR(B19=1,B19=2,B19=3,B19=4,B19=5),1,""))</f>
        <v>1</v>
      </c>
      <c r="B19" s="8">
        <f t="shared" ref="B19" si="6">WEEKDAY(E19,2)</f>
        <v>5</v>
      </c>
      <c r="C19" s="15"/>
      <c r="D19" s="10" t="str">
        <f t="shared" si="2"/>
        <v>Fri</v>
      </c>
      <c r="E19" s="16">
        <f>+E15+1</f>
        <v>43896</v>
      </c>
      <c r="F19" s="18" t="s">
        <v>19</v>
      </c>
      <c r="G19" s="18">
        <v>9008</v>
      </c>
      <c r="H19" s="42" t="s">
        <v>78</v>
      </c>
      <c r="I19" s="42"/>
      <c r="J19" s="17"/>
      <c r="K19" s="18" t="s">
        <v>71</v>
      </c>
      <c r="L19" s="18"/>
      <c r="M19" s="19">
        <v>3</v>
      </c>
    </row>
    <row r="20" spans="1:13" ht="29.15" customHeight="1" thickBot="1" x14ac:dyDescent="0.3">
      <c r="A20" s="7" t="str">
        <f t="shared" si="0"/>
        <v/>
      </c>
      <c r="B20" s="8">
        <f t="shared" si="1"/>
        <v>6</v>
      </c>
      <c r="C20" s="15"/>
      <c r="D20" s="10" t="str">
        <f t="shared" si="2"/>
        <v>Sat</v>
      </c>
      <c r="E20" s="16">
        <f>+E17+1</f>
        <v>43897</v>
      </c>
      <c r="F20" s="18"/>
      <c r="G20" s="18"/>
      <c r="H20" s="70"/>
      <c r="I20" s="70"/>
      <c r="J20" s="17"/>
      <c r="K20" s="18"/>
      <c r="L20" s="18"/>
      <c r="M20" s="19"/>
    </row>
    <row r="21" spans="1:13" ht="29.15" customHeight="1" thickBot="1" x14ac:dyDescent="0.3">
      <c r="A21" s="7" t="str">
        <f t="shared" si="0"/>
        <v/>
      </c>
      <c r="B21" s="8">
        <f t="shared" si="1"/>
        <v>7</v>
      </c>
      <c r="C21" s="15"/>
      <c r="D21" s="10" t="str">
        <f>IF(B21=1,"Mo",IF(B21=2,"Tue",IF(B21=3,"Wed",IF(B21=4,"Thu",IF(B21=5,"Fri",IF(B21=6,"Sat",IF(B21=7,"Sun","")))))))</f>
        <v>Sun</v>
      </c>
      <c r="E21" s="16">
        <f>+E20+1</f>
        <v>43898</v>
      </c>
      <c r="F21" s="18"/>
      <c r="G21" s="18"/>
      <c r="H21" s="70"/>
      <c r="I21" s="70"/>
      <c r="J21" s="17"/>
      <c r="K21" s="18"/>
      <c r="L21" s="18"/>
      <c r="M21" s="19"/>
    </row>
    <row r="22" spans="1:13" ht="29.15" customHeight="1" thickBot="1" x14ac:dyDescent="0.3">
      <c r="A22" s="7">
        <f t="shared" si="0"/>
        <v>1</v>
      </c>
      <c r="B22" s="8">
        <f t="shared" si="1"/>
        <v>1</v>
      </c>
      <c r="C22" s="15"/>
      <c r="D22" s="10" t="str">
        <f>IF(B22=1,"Mo",IF(B22=2,"Tue",IF(B22=3,"Wed",IF(B22=4,"Thu",IF(B22=5,"Fri",IF(B22=6,"Sat",IF(B22=7,"Sun","")))))))</f>
        <v>Mo</v>
      </c>
      <c r="E22" s="16">
        <f>+E21+1</f>
        <v>43899</v>
      </c>
      <c r="F22" s="18" t="s">
        <v>63</v>
      </c>
      <c r="G22" s="18">
        <v>9008</v>
      </c>
      <c r="H22" s="43" t="s">
        <v>84</v>
      </c>
      <c r="I22" s="43"/>
      <c r="J22" s="17"/>
      <c r="K22" s="18" t="s">
        <v>71</v>
      </c>
      <c r="L22" s="18"/>
      <c r="M22" s="19">
        <v>3</v>
      </c>
    </row>
    <row r="23" spans="1:13" ht="29.15" customHeight="1" thickBot="1" x14ac:dyDescent="0.3">
      <c r="A23" s="7">
        <f t="shared" ref="A23" si="7">IF(OR(C23="f",C23="u",C23="F",C23="U"),"",IF(OR(B23=1,B23=2,B23=3,B23=4,B23=5),1,""))</f>
        <v>1</v>
      </c>
      <c r="B23" s="8">
        <f t="shared" ref="B23" si="8">WEEKDAY(E23,2)</f>
        <v>1</v>
      </c>
      <c r="C23" s="15"/>
      <c r="D23" s="10" t="str">
        <f>IF(B23=1,"Mo",IF(B23=2,"Tue",IF(B23=3,"Wed",IF(B23=4,"Thu",IF(B23=5,"Fri",IF(B23=6,"Sat",IF(B23=7,"Sun","")))))))</f>
        <v>Mo</v>
      </c>
      <c r="E23" s="16">
        <f>+E21+1</f>
        <v>43899</v>
      </c>
      <c r="F23" s="18" t="s">
        <v>63</v>
      </c>
      <c r="G23" s="18">
        <v>9008</v>
      </c>
      <c r="H23" s="43" t="s">
        <v>80</v>
      </c>
      <c r="I23" s="43"/>
      <c r="J23" s="17"/>
      <c r="K23" s="18" t="s">
        <v>71</v>
      </c>
      <c r="L23" s="18"/>
      <c r="M23" s="19">
        <v>5</v>
      </c>
    </row>
    <row r="24" spans="1:13" ht="29.15" customHeight="1" thickBot="1" x14ac:dyDescent="0.3">
      <c r="A24" s="7">
        <f t="shared" si="0"/>
        <v>1</v>
      </c>
      <c r="B24" s="8">
        <f t="shared" si="1"/>
        <v>2</v>
      </c>
      <c r="C24" s="15"/>
      <c r="D24" s="10" t="str">
        <f>IF(B24=1,"Mo",IF(B24=2,"Tue",IF(B24=3,"Wed",IF(B24=4,"Thu",IF(B24=5,"Fri",IF(B24=6,"Sat",IF(B24=7,"Sun","")))))))</f>
        <v>Tue</v>
      </c>
      <c r="E24" s="16">
        <f>+E22+1</f>
        <v>43900</v>
      </c>
      <c r="F24" s="18" t="s">
        <v>63</v>
      </c>
      <c r="G24" s="18">
        <v>9008</v>
      </c>
      <c r="H24" s="44" t="s">
        <v>80</v>
      </c>
      <c r="I24" s="44"/>
      <c r="J24" s="17"/>
      <c r="K24" s="18" t="s">
        <v>71</v>
      </c>
      <c r="L24" s="18"/>
      <c r="M24" s="19">
        <v>8</v>
      </c>
    </row>
    <row r="25" spans="1:13" ht="29.15" customHeight="1" thickBot="1" x14ac:dyDescent="0.3">
      <c r="A25" s="7">
        <f t="shared" si="0"/>
        <v>1</v>
      </c>
      <c r="B25" s="8">
        <f t="shared" si="1"/>
        <v>3</v>
      </c>
      <c r="C25" s="15"/>
      <c r="D25" s="10" t="str">
        <f t="shared" si="2"/>
        <v>Wed</v>
      </c>
      <c r="E25" s="16">
        <f>+E24+1</f>
        <v>43901</v>
      </c>
      <c r="F25" s="18" t="s">
        <v>63</v>
      </c>
      <c r="G25" s="18">
        <v>9008</v>
      </c>
      <c r="H25" s="44" t="s">
        <v>80</v>
      </c>
      <c r="I25" s="44"/>
      <c r="J25" s="17"/>
      <c r="K25" s="18" t="s">
        <v>71</v>
      </c>
      <c r="L25" s="18"/>
      <c r="M25" s="19">
        <v>8</v>
      </c>
    </row>
    <row r="26" spans="1:13" ht="29.15" customHeight="1" thickBot="1" x14ac:dyDescent="0.3">
      <c r="A26" s="7">
        <f t="shared" si="0"/>
        <v>1</v>
      </c>
      <c r="B26" s="8">
        <f>WEEKDAY(E26,2)</f>
        <v>4</v>
      </c>
      <c r="C26" s="15"/>
      <c r="D26" s="10" t="str">
        <f>IF(B26=1,"Mo",IF(B26=2,"Tue",IF(B26=3,"Wed",IF(B26=4,"Thu",IF(B26=5,"Fri",IF(B26=6,"Sat",IF(B26=7,"Sun","")))))))</f>
        <v>Thu</v>
      </c>
      <c r="E26" s="16">
        <f>+E25+1</f>
        <v>43902</v>
      </c>
      <c r="F26" s="18" t="s">
        <v>63</v>
      </c>
      <c r="G26" s="18">
        <v>9008</v>
      </c>
      <c r="H26" s="44" t="s">
        <v>80</v>
      </c>
      <c r="I26" s="44"/>
      <c r="J26" s="17"/>
      <c r="K26" s="18" t="s">
        <v>71</v>
      </c>
      <c r="L26" s="18"/>
      <c r="M26" s="19">
        <v>8</v>
      </c>
    </row>
    <row r="27" spans="1:13" ht="29.15" customHeight="1" thickBot="1" x14ac:dyDescent="0.3">
      <c r="A27" s="7">
        <f t="shared" si="0"/>
        <v>1</v>
      </c>
      <c r="B27" s="8">
        <f t="shared" si="1"/>
        <v>5</v>
      </c>
      <c r="C27" s="15"/>
      <c r="D27" s="10" t="str">
        <f t="shared" si="2"/>
        <v>Fri</v>
      </c>
      <c r="E27" s="16">
        <f>+E26+1</f>
        <v>43903</v>
      </c>
      <c r="F27" s="18" t="s">
        <v>63</v>
      </c>
      <c r="G27" s="18">
        <v>9008</v>
      </c>
      <c r="H27" s="44" t="s">
        <v>80</v>
      </c>
      <c r="I27" s="44"/>
      <c r="J27" s="17"/>
      <c r="K27" s="18" t="s">
        <v>71</v>
      </c>
      <c r="L27" s="18"/>
      <c r="M27" s="19">
        <v>8</v>
      </c>
    </row>
    <row r="28" spans="1:13" ht="29.15" customHeight="1" thickBot="1" x14ac:dyDescent="0.3">
      <c r="A28" s="7" t="str">
        <f t="shared" si="0"/>
        <v/>
      </c>
      <c r="B28" s="8">
        <f t="shared" si="1"/>
        <v>6</v>
      </c>
      <c r="C28" s="15"/>
      <c r="D28" s="10" t="str">
        <f t="shared" si="2"/>
        <v>Sat</v>
      </c>
      <c r="E28" s="16">
        <f t="shared" ref="E28:E34" si="9">+E27+1</f>
        <v>43904</v>
      </c>
      <c r="F28" s="18"/>
      <c r="G28" s="18"/>
      <c r="H28" s="70"/>
      <c r="I28" s="70"/>
      <c r="J28" s="17"/>
      <c r="K28" s="18"/>
      <c r="L28" s="18"/>
      <c r="M28" s="19"/>
    </row>
    <row r="29" spans="1:13" ht="29.15" customHeight="1" thickBot="1" x14ac:dyDescent="0.3">
      <c r="A29" s="7" t="str">
        <f t="shared" si="0"/>
        <v/>
      </c>
      <c r="B29" s="8">
        <f t="shared" si="1"/>
        <v>7</v>
      </c>
      <c r="C29" s="15"/>
      <c r="D29" s="10" t="str">
        <f t="shared" si="2"/>
        <v>Sun</v>
      </c>
      <c r="E29" s="16">
        <f t="shared" si="9"/>
        <v>43905</v>
      </c>
      <c r="F29" s="18"/>
      <c r="G29" s="18"/>
      <c r="H29" s="70"/>
      <c r="I29" s="70"/>
      <c r="J29" s="17"/>
      <c r="K29" s="18"/>
      <c r="L29" s="18"/>
      <c r="M29" s="19"/>
    </row>
    <row r="30" spans="1:13" ht="29.15" customHeight="1" thickBot="1" x14ac:dyDescent="0.3">
      <c r="A30" s="7">
        <f t="shared" si="0"/>
        <v>1</v>
      </c>
      <c r="B30" s="8">
        <f t="shared" si="1"/>
        <v>1</v>
      </c>
      <c r="C30" s="15"/>
      <c r="D30" s="10" t="str">
        <f t="shared" si="2"/>
        <v>Mo</v>
      </c>
      <c r="E30" s="16">
        <f t="shared" si="9"/>
        <v>43906</v>
      </c>
      <c r="F30" s="18" t="s">
        <v>63</v>
      </c>
      <c r="G30" s="18">
        <v>9008</v>
      </c>
      <c r="H30" s="44" t="s">
        <v>80</v>
      </c>
      <c r="I30" s="44"/>
      <c r="J30" s="17"/>
      <c r="K30" s="18" t="s">
        <v>71</v>
      </c>
      <c r="L30" s="18"/>
      <c r="M30" s="19">
        <v>8</v>
      </c>
    </row>
    <row r="31" spans="1:13" ht="29.15" customHeight="1" thickBot="1" x14ac:dyDescent="0.3">
      <c r="A31" s="7">
        <f t="shared" si="0"/>
        <v>1</v>
      </c>
      <c r="B31" s="8">
        <f t="shared" si="1"/>
        <v>2</v>
      </c>
      <c r="C31" s="15"/>
      <c r="D31" s="10" t="str">
        <f t="shared" si="2"/>
        <v>Tue</v>
      </c>
      <c r="E31" s="16">
        <f t="shared" si="9"/>
        <v>43907</v>
      </c>
      <c r="F31" s="18" t="s">
        <v>63</v>
      </c>
      <c r="G31" s="18">
        <v>9008</v>
      </c>
      <c r="H31" s="45" t="s">
        <v>80</v>
      </c>
      <c r="I31" s="45"/>
      <c r="J31" s="17"/>
      <c r="K31" s="18" t="s">
        <v>71</v>
      </c>
      <c r="L31" s="18"/>
      <c r="M31" s="19">
        <v>8</v>
      </c>
    </row>
    <row r="32" spans="1:13" ht="29.15" customHeight="1" thickBot="1" x14ac:dyDescent="0.3">
      <c r="A32" s="7">
        <f t="shared" si="0"/>
        <v>1</v>
      </c>
      <c r="B32" s="8">
        <f t="shared" si="1"/>
        <v>3</v>
      </c>
      <c r="C32" s="15"/>
      <c r="D32" s="10" t="str">
        <f t="shared" si="2"/>
        <v>Wed</v>
      </c>
      <c r="E32" s="16">
        <f t="shared" si="9"/>
        <v>43908</v>
      </c>
      <c r="F32" s="18" t="s">
        <v>21</v>
      </c>
      <c r="G32" s="18">
        <v>9008</v>
      </c>
      <c r="H32" s="45" t="s">
        <v>81</v>
      </c>
      <c r="I32" s="45"/>
      <c r="J32" s="17"/>
      <c r="K32" s="18" t="s">
        <v>71</v>
      </c>
      <c r="L32" s="18"/>
      <c r="M32" s="19">
        <v>8</v>
      </c>
    </row>
    <row r="33" spans="1:13" ht="29.15" customHeight="1" thickBot="1" x14ac:dyDescent="0.3">
      <c r="A33" s="7">
        <f t="shared" si="0"/>
        <v>1</v>
      </c>
      <c r="B33" s="8">
        <f t="shared" si="1"/>
        <v>4</v>
      </c>
      <c r="C33" s="15"/>
      <c r="D33" s="10" t="str">
        <f t="shared" si="2"/>
        <v>Thu</v>
      </c>
      <c r="E33" s="16">
        <f t="shared" si="9"/>
        <v>43909</v>
      </c>
      <c r="F33" s="18" t="s">
        <v>21</v>
      </c>
      <c r="G33" s="18">
        <v>9008</v>
      </c>
      <c r="H33" s="45" t="s">
        <v>81</v>
      </c>
      <c r="I33" s="45"/>
      <c r="J33" s="17"/>
      <c r="K33" s="18" t="s">
        <v>71</v>
      </c>
      <c r="L33" s="18"/>
      <c r="M33" s="19">
        <v>8</v>
      </c>
    </row>
    <row r="34" spans="1:13" ht="29.15" customHeight="1" thickBot="1" x14ac:dyDescent="0.3">
      <c r="A34" s="7">
        <f t="shared" si="0"/>
        <v>1</v>
      </c>
      <c r="B34" s="8">
        <f>WEEKDAY(E34,2)</f>
        <v>5</v>
      </c>
      <c r="C34" s="15"/>
      <c r="D34" s="10" t="str">
        <f t="shared" si="2"/>
        <v>Fri</v>
      </c>
      <c r="E34" s="16">
        <f t="shared" si="9"/>
        <v>43910</v>
      </c>
      <c r="F34" s="18" t="s">
        <v>21</v>
      </c>
      <c r="G34" s="18">
        <v>9008</v>
      </c>
      <c r="H34" s="45" t="s">
        <v>81</v>
      </c>
      <c r="I34" s="45"/>
      <c r="J34" s="17"/>
      <c r="K34" s="18" t="s">
        <v>71</v>
      </c>
      <c r="L34" s="18"/>
      <c r="M34" s="19">
        <v>8</v>
      </c>
    </row>
    <row r="35" spans="1:13" ht="29.15" customHeight="1" thickBot="1" x14ac:dyDescent="0.3">
      <c r="A35" s="7" t="str">
        <f t="shared" si="0"/>
        <v/>
      </c>
      <c r="B35" s="8">
        <f t="shared" si="1"/>
        <v>6</v>
      </c>
      <c r="C35" s="15"/>
      <c r="D35" s="10" t="str">
        <f t="shared" si="2"/>
        <v>Sat</v>
      </c>
      <c r="E35" s="16">
        <f>+E34+1</f>
        <v>43911</v>
      </c>
      <c r="F35" s="18"/>
      <c r="G35" s="18"/>
      <c r="H35" s="42"/>
      <c r="I35" s="42"/>
      <c r="J35" s="17"/>
      <c r="K35" s="18"/>
      <c r="L35" s="18"/>
      <c r="M35" s="19"/>
    </row>
    <row r="36" spans="1:13" ht="29.15" customHeight="1" thickBot="1" x14ac:dyDescent="0.3">
      <c r="A36" s="7" t="str">
        <f t="shared" si="0"/>
        <v/>
      </c>
      <c r="B36" s="8">
        <f t="shared" si="1"/>
        <v>7</v>
      </c>
      <c r="C36" s="15"/>
      <c r="D36" s="10" t="str">
        <f t="shared" si="2"/>
        <v>Sun</v>
      </c>
      <c r="E36" s="16">
        <f>+E35+1</f>
        <v>43912</v>
      </c>
      <c r="F36" s="18"/>
      <c r="G36" s="18"/>
      <c r="H36" s="70"/>
      <c r="I36" s="70"/>
      <c r="J36" s="17"/>
      <c r="K36" s="18"/>
      <c r="L36" s="18"/>
      <c r="M36" s="19"/>
    </row>
    <row r="37" spans="1:13" ht="29.15" customHeight="1" thickBot="1" x14ac:dyDescent="0.3">
      <c r="A37" s="7">
        <f t="shared" si="0"/>
        <v>1</v>
      </c>
      <c r="B37" s="8">
        <f t="shared" si="1"/>
        <v>1</v>
      </c>
      <c r="C37" s="15"/>
      <c r="D37" s="10" t="str">
        <f t="shared" si="2"/>
        <v>Mo</v>
      </c>
      <c r="E37" s="16">
        <f t="shared" ref="E37" si="10">+E36+1</f>
        <v>43913</v>
      </c>
      <c r="F37" s="18" t="s">
        <v>21</v>
      </c>
      <c r="G37" s="18">
        <v>9008</v>
      </c>
      <c r="H37" s="46" t="s">
        <v>81</v>
      </c>
      <c r="I37" s="46"/>
      <c r="J37" s="17"/>
      <c r="K37" s="18" t="s">
        <v>71</v>
      </c>
      <c r="L37" s="18"/>
      <c r="M37" s="19">
        <v>8</v>
      </c>
    </row>
    <row r="38" spans="1:13" ht="29.15" customHeight="1" thickBot="1" x14ac:dyDescent="0.3">
      <c r="A38" s="7">
        <f t="shared" si="0"/>
        <v>1</v>
      </c>
      <c r="B38" s="8">
        <f>WEEKDAY(E38,2)</f>
        <v>2</v>
      </c>
      <c r="C38" s="15"/>
      <c r="D38" s="10" t="str">
        <f>IF(B38=1,"Mo",IF(B38=2,"Tue",IF(B38=3,"Wed",IF(B38=4,"Thu",IF(B38=5,"Fri",IF(B38=6,"Sat",IF(B38=7,"Sun","")))))))</f>
        <v>Tue</v>
      </c>
      <c r="E38" s="16">
        <f t="shared" ref="E38:E43" si="11">+E37+1</f>
        <v>43914</v>
      </c>
      <c r="F38" s="18" t="s">
        <v>21</v>
      </c>
      <c r="G38" s="18">
        <v>9008</v>
      </c>
      <c r="H38" s="47" t="s">
        <v>81</v>
      </c>
      <c r="I38" s="47"/>
      <c r="J38" s="17"/>
      <c r="K38" s="18" t="s">
        <v>71</v>
      </c>
      <c r="L38" s="18"/>
      <c r="M38" s="19">
        <v>8</v>
      </c>
    </row>
    <row r="39" spans="1:13" ht="29.15" customHeight="1" thickBot="1" x14ac:dyDescent="0.3">
      <c r="A39" s="7">
        <f t="shared" si="0"/>
        <v>1</v>
      </c>
      <c r="B39" s="8">
        <f t="shared" si="1"/>
        <v>3</v>
      </c>
      <c r="C39" s="15"/>
      <c r="D39" s="10" t="str">
        <f t="shared" si="2"/>
        <v>Wed</v>
      </c>
      <c r="E39" s="16">
        <f t="shared" si="11"/>
        <v>43915</v>
      </c>
      <c r="F39" s="18" t="s">
        <v>21</v>
      </c>
      <c r="G39" s="18">
        <v>9008</v>
      </c>
      <c r="H39" s="47" t="s">
        <v>81</v>
      </c>
      <c r="I39" s="47"/>
      <c r="J39" s="17"/>
      <c r="K39" s="18" t="s">
        <v>71</v>
      </c>
      <c r="L39" s="18"/>
      <c r="M39" s="19">
        <v>8</v>
      </c>
    </row>
    <row r="40" spans="1:13" ht="29.15" customHeight="1" thickBot="1" x14ac:dyDescent="0.3">
      <c r="A40" s="7">
        <f t="shared" si="0"/>
        <v>1</v>
      </c>
      <c r="B40" s="8">
        <f>WEEKDAY(E40,2)</f>
        <v>4</v>
      </c>
      <c r="C40" s="15"/>
      <c r="D40" s="10" t="str">
        <f>IF(B40=1,"Mo",IF(B40=2,"Tue",IF(B40=3,"Wed",IF(B40=4,"Thu",IF(B40=5,"Fri",IF(B40=6,"Sat",IF(B40=7,"Sun","")))))))</f>
        <v>Thu</v>
      </c>
      <c r="E40" s="16">
        <f t="shared" si="11"/>
        <v>43916</v>
      </c>
      <c r="F40" s="18" t="s">
        <v>21</v>
      </c>
      <c r="G40" s="18">
        <v>9008</v>
      </c>
      <c r="H40" s="47" t="s">
        <v>81</v>
      </c>
      <c r="I40" s="47"/>
      <c r="J40" s="17"/>
      <c r="K40" s="18" t="s">
        <v>71</v>
      </c>
      <c r="L40" s="18"/>
      <c r="M40" s="19">
        <v>8</v>
      </c>
    </row>
    <row r="41" spans="1:13" ht="29.15" customHeight="1" thickBot="1" x14ac:dyDescent="0.3">
      <c r="A41" s="7">
        <f t="shared" si="0"/>
        <v>1</v>
      </c>
      <c r="B41" s="8">
        <f t="shared" si="1"/>
        <v>5</v>
      </c>
      <c r="C41" s="15"/>
      <c r="D41" s="10" t="str">
        <f t="shared" si="2"/>
        <v>Fri</v>
      </c>
      <c r="E41" s="16">
        <f t="shared" si="11"/>
        <v>43917</v>
      </c>
      <c r="F41" s="18" t="s">
        <v>21</v>
      </c>
      <c r="G41" s="18">
        <v>9008</v>
      </c>
      <c r="H41" s="47" t="s">
        <v>81</v>
      </c>
      <c r="I41" s="47"/>
      <c r="J41" s="17"/>
      <c r="K41" s="18" t="s">
        <v>71</v>
      </c>
      <c r="L41" s="18"/>
      <c r="M41" s="19">
        <v>8</v>
      </c>
    </row>
    <row r="42" spans="1:13" ht="29.15" customHeight="1" thickBot="1" x14ac:dyDescent="0.3">
      <c r="A42" s="7" t="str">
        <f t="shared" si="0"/>
        <v/>
      </c>
      <c r="B42" s="8">
        <f>WEEKDAY(E42,2)</f>
        <v>6</v>
      </c>
      <c r="C42" s="15"/>
      <c r="D42" s="10" t="str">
        <f>IF(B42=1,"Mo",IF(B42=2,"Tue",IF(B42=3,"Wed",IF(B42=4,"Thu",IF(B42=5,"Fri",IF(B42=6,"Sat",IF(B42=7,"Sun","")))))))</f>
        <v>Sat</v>
      </c>
      <c r="E42" s="16">
        <f t="shared" si="11"/>
        <v>43918</v>
      </c>
      <c r="F42" s="18"/>
      <c r="G42" s="18"/>
      <c r="H42" s="42"/>
      <c r="I42" s="42"/>
      <c r="J42" s="17"/>
      <c r="K42" s="18"/>
      <c r="L42" s="18"/>
      <c r="M42" s="19"/>
    </row>
    <row r="43" spans="1:13" ht="29.15" customHeight="1" thickBot="1" x14ac:dyDescent="0.3">
      <c r="A43" s="7" t="str">
        <f t="shared" si="0"/>
        <v/>
      </c>
      <c r="B43" s="8">
        <f t="shared" si="1"/>
        <v>7</v>
      </c>
      <c r="C43" s="15"/>
      <c r="D43" s="10" t="str">
        <f t="shared" si="2"/>
        <v>Sun</v>
      </c>
      <c r="E43" s="16">
        <f t="shared" si="11"/>
        <v>43919</v>
      </c>
      <c r="F43" s="18"/>
      <c r="G43" s="18"/>
      <c r="H43" s="70"/>
      <c r="I43" s="70"/>
      <c r="J43" s="17"/>
      <c r="K43" s="18"/>
      <c r="L43" s="18"/>
      <c r="M43" s="19"/>
    </row>
    <row r="44" spans="1:13" ht="29.15" customHeight="1" thickBot="1" x14ac:dyDescent="0.3">
      <c r="A44" s="7">
        <f t="shared" ref="A44:A45" si="12">IF(OR(C44="f",C44="u",C44="F",C44="U"),"",IF(OR(B44=1,B44=2,B44=3,B44=4,B44=5),1,""))</f>
        <v>1</v>
      </c>
      <c r="B44" s="8">
        <f t="shared" ref="B44:B45" si="13">WEEKDAY(E44,2)</f>
        <v>1</v>
      </c>
      <c r="C44" s="15"/>
      <c r="D44" s="10" t="str">
        <f t="shared" ref="D44:D45" si="14">IF(B44=1,"Mo",IF(B44=2,"Tue",IF(B44=3,"Wed",IF(B44=4,"Thu",IF(B44=5,"Fri",IF(B44=6,"Sat",IF(B44=7,"Sun","")))))))</f>
        <v>Mo</v>
      </c>
      <c r="E44" s="16">
        <f t="shared" ref="E44:E45" si="15">+E43+1</f>
        <v>43920</v>
      </c>
      <c r="F44" s="18" t="s">
        <v>19</v>
      </c>
      <c r="G44" s="18">
        <v>9008</v>
      </c>
      <c r="H44" s="48" t="s">
        <v>78</v>
      </c>
      <c r="I44" s="48"/>
      <c r="J44" s="17"/>
      <c r="K44" s="18" t="s">
        <v>71</v>
      </c>
      <c r="L44" s="18"/>
      <c r="M44" s="19">
        <v>8</v>
      </c>
    </row>
    <row r="45" spans="1:13" ht="29.15" customHeight="1" thickBot="1" x14ac:dyDescent="0.3">
      <c r="A45" s="7">
        <f t="shared" si="12"/>
        <v>1</v>
      </c>
      <c r="B45" s="8">
        <f t="shared" si="13"/>
        <v>2</v>
      </c>
      <c r="C45" s="15"/>
      <c r="D45" s="10" t="str">
        <f t="shared" si="14"/>
        <v>Tue</v>
      </c>
      <c r="E45" s="16">
        <f t="shared" si="15"/>
        <v>43921</v>
      </c>
      <c r="F45" s="18" t="s">
        <v>19</v>
      </c>
      <c r="G45" s="18">
        <v>9008</v>
      </c>
      <c r="H45" s="48" t="s">
        <v>78</v>
      </c>
      <c r="I45" s="48"/>
      <c r="J45" s="17"/>
      <c r="K45" s="18" t="s">
        <v>71</v>
      </c>
      <c r="L45" s="18"/>
      <c r="M45" s="19">
        <v>8</v>
      </c>
    </row>
    <row r="46" spans="1:13" ht="30" customHeight="1" thickBot="1" x14ac:dyDescent="0.3">
      <c r="D46" s="20"/>
      <c r="E46" s="21"/>
      <c r="F46" s="22"/>
      <c r="G46" s="33"/>
      <c r="H46" s="22"/>
      <c r="I46" s="23" t="s">
        <v>1</v>
      </c>
      <c r="J46" s="24"/>
      <c r="K46" s="24"/>
      <c r="L46" s="21"/>
      <c r="M46" s="25">
        <f>SUM(M9:M45)</f>
        <v>174</v>
      </c>
    </row>
    <row r="47" spans="1:13" ht="30" customHeight="1" thickBot="1" x14ac:dyDescent="0.3">
      <c r="D47" s="20"/>
      <c r="E47" s="21"/>
      <c r="F47" s="22"/>
      <c r="G47" s="22"/>
      <c r="H47" s="22"/>
      <c r="I47" s="23" t="s">
        <v>2</v>
      </c>
      <c r="J47" s="24"/>
      <c r="K47" s="24"/>
      <c r="L47" s="21"/>
      <c r="M47" s="25">
        <f>SUM(M46/9)</f>
        <v>19.333333333333332</v>
      </c>
    </row>
  </sheetData>
  <mergeCells count="19">
    <mergeCell ref="C7:C8"/>
    <mergeCell ref="D7:E8"/>
    <mergeCell ref="F7:F8"/>
    <mergeCell ref="G7:G8"/>
    <mergeCell ref="D1:M1"/>
    <mergeCell ref="H43:I43"/>
    <mergeCell ref="H29:I29"/>
    <mergeCell ref="D5:E5"/>
    <mergeCell ref="K6:M6"/>
    <mergeCell ref="H28:I28"/>
    <mergeCell ref="H36:I36"/>
    <mergeCell ref="M7:M8"/>
    <mergeCell ref="H9:I9"/>
    <mergeCell ref="H7:I8"/>
    <mergeCell ref="H20:I20"/>
    <mergeCell ref="H21:I21"/>
    <mergeCell ref="H11:I11"/>
    <mergeCell ref="K7:K8"/>
    <mergeCell ref="L7:L8"/>
  </mergeCells>
  <phoneticPr fontId="0" type="noConversion"/>
  <conditionalFormatting sqref="C9:C45">
    <cfRule type="expression" dxfId="146" priority="2287" stopIfTrue="1">
      <formula>IF($A9=1,B9,)</formula>
    </cfRule>
    <cfRule type="expression" dxfId="145" priority="2288" stopIfTrue="1">
      <formula>IF($A9="",B9,)</formula>
    </cfRule>
  </conditionalFormatting>
  <conditionalFormatting sqref="E9">
    <cfRule type="expression" dxfId="144" priority="2289" stopIfTrue="1">
      <formula>IF($A9="",B9,"")</formula>
    </cfRule>
  </conditionalFormatting>
  <conditionalFormatting sqref="E10:E45">
    <cfRule type="expression" dxfId="143" priority="2290" stopIfTrue="1">
      <formula>IF($A10&lt;&gt;1,B10,"")</formula>
    </cfRule>
  </conditionalFormatting>
  <conditionalFormatting sqref="D9:D45">
    <cfRule type="expression" dxfId="142" priority="2291" stopIfTrue="1">
      <formula>IF($A9="",B9,)</formula>
    </cfRule>
  </conditionalFormatting>
  <conditionalFormatting sqref="G9 G11 G14 G43">
    <cfRule type="expression" dxfId="141" priority="2292" stopIfTrue="1">
      <formula>#REF!="Freelancer"</formula>
    </cfRule>
    <cfRule type="expression" dxfId="140" priority="2293" stopIfTrue="1">
      <formula>#REF!="DTC Int. Staff"</formula>
    </cfRule>
  </conditionalFormatting>
  <conditionalFormatting sqref="G11 G14 G43">
    <cfRule type="expression" dxfId="139" priority="2285" stopIfTrue="1">
      <formula>$F$5="Freelancer"</formula>
    </cfRule>
    <cfRule type="expression" dxfId="138" priority="2286" stopIfTrue="1">
      <formula>$F$5="DTC Int. Staff"</formula>
    </cfRule>
  </conditionalFormatting>
  <conditionalFormatting sqref="G36">
    <cfRule type="expression" dxfId="137" priority="221" stopIfTrue="1">
      <formula>#REF!="Freelancer"</formula>
    </cfRule>
    <cfRule type="expression" dxfId="136" priority="222" stopIfTrue="1">
      <formula>#REF!="DTC Int. Staff"</formula>
    </cfRule>
  </conditionalFormatting>
  <conditionalFormatting sqref="G36">
    <cfRule type="expression" dxfId="135" priority="219" stopIfTrue="1">
      <formula>$F$5="Freelancer"</formula>
    </cfRule>
    <cfRule type="expression" dxfId="134" priority="220" stopIfTrue="1">
      <formula>$F$5="DTC Int. Staff"</formula>
    </cfRule>
  </conditionalFormatting>
  <conditionalFormatting sqref="G21">
    <cfRule type="expression" dxfId="133" priority="209" stopIfTrue="1">
      <formula>#REF!="Freelancer"</formula>
    </cfRule>
    <cfRule type="expression" dxfId="132" priority="210" stopIfTrue="1">
      <formula>#REF!="DTC Int. Staff"</formula>
    </cfRule>
  </conditionalFormatting>
  <conditionalFormatting sqref="G28">
    <cfRule type="expression" dxfId="131" priority="191" stopIfTrue="1">
      <formula>#REF!="Freelancer"</formula>
    </cfRule>
    <cfRule type="expression" dxfId="130" priority="192" stopIfTrue="1">
      <formula>#REF!="DTC Int. Staff"</formula>
    </cfRule>
  </conditionalFormatting>
  <conditionalFormatting sqref="G28">
    <cfRule type="expression" dxfId="129" priority="189" stopIfTrue="1">
      <formula>$F$5="Freelancer"</formula>
    </cfRule>
    <cfRule type="expression" dxfId="128" priority="190" stopIfTrue="1">
      <formula>$F$5="DTC Int. Staff"</formula>
    </cfRule>
  </conditionalFormatting>
  <conditionalFormatting sqref="G29">
    <cfRule type="expression" dxfId="127" priority="183" stopIfTrue="1">
      <formula>#REF!="Freelancer"</formula>
    </cfRule>
    <cfRule type="expression" dxfId="126" priority="184" stopIfTrue="1">
      <formula>#REF!="DTC Int. Staff"</formula>
    </cfRule>
  </conditionalFormatting>
  <conditionalFormatting sqref="G29">
    <cfRule type="expression" dxfId="125" priority="181" stopIfTrue="1">
      <formula>$F$5="Freelancer"</formula>
    </cfRule>
    <cfRule type="expression" dxfId="124" priority="182" stopIfTrue="1">
      <formula>$F$5="DTC Int. Staff"</formula>
    </cfRule>
  </conditionalFormatting>
  <conditionalFormatting sqref="G20">
    <cfRule type="expression" dxfId="123" priority="167" stopIfTrue="1">
      <formula>$F$5="Freelancer"</formula>
    </cfRule>
    <cfRule type="expression" dxfId="122" priority="168" stopIfTrue="1">
      <formula>$F$5="DTC Int. Staff"</formula>
    </cfRule>
  </conditionalFormatting>
  <conditionalFormatting sqref="G20">
    <cfRule type="expression" dxfId="121" priority="169" stopIfTrue="1">
      <formula>#REF!="Freelancer"</formula>
    </cfRule>
    <cfRule type="expression" dxfId="120" priority="170" stopIfTrue="1">
      <formula>#REF!="DTC Int. Staff"</formula>
    </cfRule>
  </conditionalFormatting>
  <conditionalFormatting sqref="G42">
    <cfRule type="expression" dxfId="119" priority="125" stopIfTrue="1">
      <formula>$F$5="Freelancer"</formula>
    </cfRule>
    <cfRule type="expression" dxfId="118" priority="126" stopIfTrue="1">
      <formula>$F$5="DTC Int. Staff"</formula>
    </cfRule>
  </conditionalFormatting>
  <conditionalFormatting sqref="G42">
    <cfRule type="expression" dxfId="117" priority="127" stopIfTrue="1">
      <formula>#REF!="Freelancer"</formula>
    </cfRule>
    <cfRule type="expression" dxfId="116" priority="128" stopIfTrue="1">
      <formula>#REF!="DTC Int. Staff"</formula>
    </cfRule>
  </conditionalFormatting>
  <conditionalFormatting sqref="G35">
    <cfRule type="expression" dxfId="115" priority="105" stopIfTrue="1">
      <formula>$F$5="Freelancer"</formula>
    </cfRule>
    <cfRule type="expression" dxfId="114" priority="106" stopIfTrue="1">
      <formula>$F$5="DTC Int. Staff"</formula>
    </cfRule>
  </conditionalFormatting>
  <conditionalFormatting sqref="G35">
    <cfRule type="expression" dxfId="113" priority="107" stopIfTrue="1">
      <formula>#REF!="Freelancer"</formula>
    </cfRule>
    <cfRule type="expression" dxfId="112" priority="108" stopIfTrue="1">
      <formula>#REF!="DTC Int. Staff"</formula>
    </cfRule>
  </conditionalFormatting>
  <conditionalFormatting sqref="G10">
    <cfRule type="expression" dxfId="111" priority="103" stopIfTrue="1">
      <formula>#REF!="Freelancer"</formula>
    </cfRule>
    <cfRule type="expression" dxfId="110" priority="104" stopIfTrue="1">
      <formula>#REF!="DTC Int. Staff"</formula>
    </cfRule>
  </conditionalFormatting>
  <conditionalFormatting sqref="G10">
    <cfRule type="expression" dxfId="109" priority="101" stopIfTrue="1">
      <formula>$F$5="Freelancer"</formula>
    </cfRule>
    <cfRule type="expression" dxfId="108" priority="102" stopIfTrue="1">
      <formula>$F$5="DTC Int. Staff"</formula>
    </cfRule>
  </conditionalFormatting>
  <conditionalFormatting sqref="G13">
    <cfRule type="expression" dxfId="107" priority="99" stopIfTrue="1">
      <formula>#REF!="Freelancer"</formula>
    </cfRule>
    <cfRule type="expression" dxfId="106" priority="100" stopIfTrue="1">
      <formula>#REF!="DTC Int. Staff"</formula>
    </cfRule>
  </conditionalFormatting>
  <conditionalFormatting sqref="G13">
    <cfRule type="expression" dxfId="105" priority="97" stopIfTrue="1">
      <formula>$F$5="Freelancer"</formula>
    </cfRule>
    <cfRule type="expression" dxfId="104" priority="98" stopIfTrue="1">
      <formula>$F$5="DTC Int. Staff"</formula>
    </cfRule>
  </conditionalFormatting>
  <conditionalFormatting sqref="G12">
    <cfRule type="expression" dxfId="103" priority="95" stopIfTrue="1">
      <formula>#REF!="Freelancer"</formula>
    </cfRule>
    <cfRule type="expression" dxfId="102" priority="96" stopIfTrue="1">
      <formula>#REF!="DTC Int. Staff"</formula>
    </cfRule>
  </conditionalFormatting>
  <conditionalFormatting sqref="G12">
    <cfRule type="expression" dxfId="101" priority="93" stopIfTrue="1">
      <formula>$F$5="Freelancer"</formula>
    </cfRule>
    <cfRule type="expression" dxfId="100" priority="94" stopIfTrue="1">
      <formula>$F$5="DTC Int. Staff"</formula>
    </cfRule>
  </conditionalFormatting>
  <conditionalFormatting sqref="G15">
    <cfRule type="expression" dxfId="99" priority="91" stopIfTrue="1">
      <formula>#REF!="Freelancer"</formula>
    </cfRule>
    <cfRule type="expression" dxfId="98" priority="92" stopIfTrue="1">
      <formula>#REF!="DTC Int. Staff"</formula>
    </cfRule>
  </conditionalFormatting>
  <conditionalFormatting sqref="G15">
    <cfRule type="expression" dxfId="97" priority="89" stopIfTrue="1">
      <formula>$F$5="Freelancer"</formula>
    </cfRule>
    <cfRule type="expression" dxfId="96" priority="90" stopIfTrue="1">
      <formula>$F$5="DTC Int. Staff"</formula>
    </cfRule>
  </conditionalFormatting>
  <conditionalFormatting sqref="G16">
    <cfRule type="expression" dxfId="95" priority="87" stopIfTrue="1">
      <formula>#REF!="Freelancer"</formula>
    </cfRule>
    <cfRule type="expression" dxfId="94" priority="88" stopIfTrue="1">
      <formula>#REF!="DTC Int. Staff"</formula>
    </cfRule>
  </conditionalFormatting>
  <conditionalFormatting sqref="G16">
    <cfRule type="expression" dxfId="93" priority="85" stopIfTrue="1">
      <formula>$F$5="Freelancer"</formula>
    </cfRule>
    <cfRule type="expression" dxfId="92" priority="86" stopIfTrue="1">
      <formula>$F$5="DTC Int. Staff"</formula>
    </cfRule>
  </conditionalFormatting>
  <conditionalFormatting sqref="G17">
    <cfRule type="expression" dxfId="91" priority="83" stopIfTrue="1">
      <formula>#REF!="Freelancer"</formula>
    </cfRule>
    <cfRule type="expression" dxfId="90" priority="84" stopIfTrue="1">
      <formula>#REF!="DTC Int. Staff"</formula>
    </cfRule>
  </conditionalFormatting>
  <conditionalFormatting sqref="G17">
    <cfRule type="expression" dxfId="89" priority="81" stopIfTrue="1">
      <formula>$F$5="Freelancer"</formula>
    </cfRule>
    <cfRule type="expression" dxfId="88" priority="82" stopIfTrue="1">
      <formula>$F$5="DTC Int. Staff"</formula>
    </cfRule>
  </conditionalFormatting>
  <conditionalFormatting sqref="G18">
    <cfRule type="expression" dxfId="87" priority="79" stopIfTrue="1">
      <formula>#REF!="Freelancer"</formula>
    </cfRule>
    <cfRule type="expression" dxfId="86" priority="80" stopIfTrue="1">
      <formula>#REF!="DTC Int. Staff"</formula>
    </cfRule>
  </conditionalFormatting>
  <conditionalFormatting sqref="G18">
    <cfRule type="expression" dxfId="85" priority="77" stopIfTrue="1">
      <formula>$F$5="Freelancer"</formula>
    </cfRule>
    <cfRule type="expression" dxfId="84" priority="78" stopIfTrue="1">
      <formula>$F$5="DTC Int. Staff"</formula>
    </cfRule>
  </conditionalFormatting>
  <conditionalFormatting sqref="G19">
    <cfRule type="expression" dxfId="83" priority="75" stopIfTrue="1">
      <formula>#REF!="Freelancer"</formula>
    </cfRule>
    <cfRule type="expression" dxfId="82" priority="76" stopIfTrue="1">
      <formula>#REF!="DTC Int. Staff"</formula>
    </cfRule>
  </conditionalFormatting>
  <conditionalFormatting sqref="G19">
    <cfRule type="expression" dxfId="81" priority="73" stopIfTrue="1">
      <formula>$F$5="Freelancer"</formula>
    </cfRule>
    <cfRule type="expression" dxfId="80" priority="74" stopIfTrue="1">
      <formula>$F$5="DTC Int. Staff"</formula>
    </cfRule>
  </conditionalFormatting>
  <conditionalFormatting sqref="G22">
    <cfRule type="expression" dxfId="79" priority="71" stopIfTrue="1">
      <formula>#REF!="Freelancer"</formula>
    </cfRule>
    <cfRule type="expression" dxfId="78" priority="72" stopIfTrue="1">
      <formula>#REF!="DTC Int. Staff"</formula>
    </cfRule>
  </conditionalFormatting>
  <conditionalFormatting sqref="G22">
    <cfRule type="expression" dxfId="77" priority="69" stopIfTrue="1">
      <formula>$F$5="Freelancer"</formula>
    </cfRule>
    <cfRule type="expression" dxfId="76" priority="70" stopIfTrue="1">
      <formula>$F$5="DTC Int. Staff"</formula>
    </cfRule>
  </conditionalFormatting>
  <conditionalFormatting sqref="G23">
    <cfRule type="expression" dxfId="75" priority="67" stopIfTrue="1">
      <formula>#REF!="Freelancer"</formula>
    </cfRule>
    <cfRule type="expression" dxfId="74" priority="68" stopIfTrue="1">
      <formula>#REF!="DTC Int. Staff"</formula>
    </cfRule>
  </conditionalFormatting>
  <conditionalFormatting sqref="G23">
    <cfRule type="expression" dxfId="73" priority="65" stopIfTrue="1">
      <formula>$F$5="Freelancer"</formula>
    </cfRule>
    <cfRule type="expression" dxfId="72" priority="66" stopIfTrue="1">
      <formula>$F$5="DTC Int. Staff"</formula>
    </cfRule>
  </conditionalFormatting>
  <conditionalFormatting sqref="G24">
    <cfRule type="expression" dxfId="71" priority="63" stopIfTrue="1">
      <formula>#REF!="Freelancer"</formula>
    </cfRule>
    <cfRule type="expression" dxfId="70" priority="64" stopIfTrue="1">
      <formula>#REF!="DTC Int. Staff"</formula>
    </cfRule>
  </conditionalFormatting>
  <conditionalFormatting sqref="G24">
    <cfRule type="expression" dxfId="69" priority="61" stopIfTrue="1">
      <formula>$F$5="Freelancer"</formula>
    </cfRule>
    <cfRule type="expression" dxfId="68" priority="62" stopIfTrue="1">
      <formula>$F$5="DTC Int. Staff"</formula>
    </cfRule>
  </conditionalFormatting>
  <conditionalFormatting sqref="G25">
    <cfRule type="expression" dxfId="67" priority="59" stopIfTrue="1">
      <formula>#REF!="Freelancer"</formula>
    </cfRule>
    <cfRule type="expression" dxfId="66" priority="60" stopIfTrue="1">
      <formula>#REF!="DTC Int. Staff"</formula>
    </cfRule>
  </conditionalFormatting>
  <conditionalFormatting sqref="G25">
    <cfRule type="expression" dxfId="65" priority="57" stopIfTrue="1">
      <formula>$F$5="Freelancer"</formula>
    </cfRule>
    <cfRule type="expression" dxfId="64" priority="58" stopIfTrue="1">
      <formula>$F$5="DTC Int. Staff"</formula>
    </cfRule>
  </conditionalFormatting>
  <conditionalFormatting sqref="G26">
    <cfRule type="expression" dxfId="63" priority="55" stopIfTrue="1">
      <formula>#REF!="Freelancer"</formula>
    </cfRule>
    <cfRule type="expression" dxfId="62" priority="56" stopIfTrue="1">
      <formula>#REF!="DTC Int. Staff"</formula>
    </cfRule>
  </conditionalFormatting>
  <conditionalFormatting sqref="G26">
    <cfRule type="expression" dxfId="61" priority="53" stopIfTrue="1">
      <formula>$F$5="Freelancer"</formula>
    </cfRule>
    <cfRule type="expression" dxfId="60" priority="54" stopIfTrue="1">
      <formula>$F$5="DTC Int. Staff"</formula>
    </cfRule>
  </conditionalFormatting>
  <conditionalFormatting sqref="G27">
    <cfRule type="expression" dxfId="59" priority="51" stopIfTrue="1">
      <formula>#REF!="Freelancer"</formula>
    </cfRule>
    <cfRule type="expression" dxfId="58" priority="52" stopIfTrue="1">
      <formula>#REF!="DTC Int. Staff"</formula>
    </cfRule>
  </conditionalFormatting>
  <conditionalFormatting sqref="G27">
    <cfRule type="expression" dxfId="57" priority="49" stopIfTrue="1">
      <formula>$F$5="Freelancer"</formula>
    </cfRule>
    <cfRule type="expression" dxfId="56" priority="50" stopIfTrue="1">
      <formula>$F$5="DTC Int. Staff"</formula>
    </cfRule>
  </conditionalFormatting>
  <conditionalFormatting sqref="G30">
    <cfRule type="expression" dxfId="55" priority="47" stopIfTrue="1">
      <formula>#REF!="Freelancer"</formula>
    </cfRule>
    <cfRule type="expression" dxfId="54" priority="48" stopIfTrue="1">
      <formula>#REF!="DTC Int. Staff"</formula>
    </cfRule>
  </conditionalFormatting>
  <conditionalFormatting sqref="G30">
    <cfRule type="expression" dxfId="53" priority="45" stopIfTrue="1">
      <formula>$F$5="Freelancer"</formula>
    </cfRule>
    <cfRule type="expression" dxfId="52" priority="46" stopIfTrue="1">
      <formula>$F$5="DTC Int. Staff"</formula>
    </cfRule>
  </conditionalFormatting>
  <conditionalFormatting sqref="G31">
    <cfRule type="expression" dxfId="51" priority="43" stopIfTrue="1">
      <formula>#REF!="Freelancer"</formula>
    </cfRule>
    <cfRule type="expression" dxfId="50" priority="44" stopIfTrue="1">
      <formula>#REF!="DTC Int. Staff"</formula>
    </cfRule>
  </conditionalFormatting>
  <conditionalFormatting sqref="G31">
    <cfRule type="expression" dxfId="49" priority="41" stopIfTrue="1">
      <formula>$F$5="Freelancer"</formula>
    </cfRule>
    <cfRule type="expression" dxfId="48" priority="42" stopIfTrue="1">
      <formula>$F$5="DTC Int. Staff"</formula>
    </cfRule>
  </conditionalFormatting>
  <conditionalFormatting sqref="G32">
    <cfRule type="expression" dxfId="47" priority="39" stopIfTrue="1">
      <formula>#REF!="Freelancer"</formula>
    </cfRule>
    <cfRule type="expression" dxfId="46" priority="40" stopIfTrue="1">
      <formula>#REF!="DTC Int. Staff"</formula>
    </cfRule>
  </conditionalFormatting>
  <conditionalFormatting sqref="G32">
    <cfRule type="expression" dxfId="45" priority="37" stopIfTrue="1">
      <formula>$F$5="Freelancer"</formula>
    </cfRule>
    <cfRule type="expression" dxfId="44" priority="38" stopIfTrue="1">
      <formula>$F$5="DTC Int. Staff"</formula>
    </cfRule>
  </conditionalFormatting>
  <conditionalFormatting sqref="G33">
    <cfRule type="expression" dxfId="43" priority="35" stopIfTrue="1">
      <formula>#REF!="Freelancer"</formula>
    </cfRule>
    <cfRule type="expression" dxfId="42" priority="36" stopIfTrue="1">
      <formula>#REF!="DTC Int. Staff"</formula>
    </cfRule>
  </conditionalFormatting>
  <conditionalFormatting sqref="G33">
    <cfRule type="expression" dxfId="41" priority="33" stopIfTrue="1">
      <formula>$F$5="Freelancer"</formula>
    </cfRule>
    <cfRule type="expression" dxfId="40" priority="34" stopIfTrue="1">
      <formula>$F$5="DTC Int. Staff"</formula>
    </cfRule>
  </conditionalFormatting>
  <conditionalFormatting sqref="G34">
    <cfRule type="expression" dxfId="39" priority="31" stopIfTrue="1">
      <formula>#REF!="Freelancer"</formula>
    </cfRule>
    <cfRule type="expression" dxfId="38" priority="32" stopIfTrue="1">
      <formula>#REF!="DTC Int. Staff"</formula>
    </cfRule>
  </conditionalFormatting>
  <conditionalFormatting sqref="G34">
    <cfRule type="expression" dxfId="37" priority="29" stopIfTrue="1">
      <formula>$F$5="Freelancer"</formula>
    </cfRule>
    <cfRule type="expression" dxfId="36" priority="30" stopIfTrue="1">
      <formula>$F$5="DTC Int. Staff"</formula>
    </cfRule>
  </conditionalFormatting>
  <conditionalFormatting sqref="G37">
    <cfRule type="expression" dxfId="35" priority="27" stopIfTrue="1">
      <formula>#REF!="Freelancer"</formula>
    </cfRule>
    <cfRule type="expression" dxfId="34" priority="28" stopIfTrue="1">
      <formula>#REF!="DTC Int. Staff"</formula>
    </cfRule>
  </conditionalFormatting>
  <conditionalFormatting sqref="G37">
    <cfRule type="expression" dxfId="33" priority="25" stopIfTrue="1">
      <formula>$F$5="Freelancer"</formula>
    </cfRule>
    <cfRule type="expression" dxfId="32" priority="26" stopIfTrue="1">
      <formula>$F$5="DTC Int. Staff"</formula>
    </cfRule>
  </conditionalFormatting>
  <conditionalFormatting sqref="G38">
    <cfRule type="expression" dxfId="31" priority="23" stopIfTrue="1">
      <formula>#REF!="Freelancer"</formula>
    </cfRule>
    <cfRule type="expression" dxfId="30" priority="24" stopIfTrue="1">
      <formula>#REF!="DTC Int. Staff"</formula>
    </cfRule>
  </conditionalFormatting>
  <conditionalFormatting sqref="G38">
    <cfRule type="expression" dxfId="29" priority="21" stopIfTrue="1">
      <formula>$F$5="Freelancer"</formula>
    </cfRule>
    <cfRule type="expression" dxfId="28" priority="22" stopIfTrue="1">
      <formula>$F$5="DTC Int. Staff"</formula>
    </cfRule>
  </conditionalFormatting>
  <conditionalFormatting sqref="G39">
    <cfRule type="expression" dxfId="27" priority="19" stopIfTrue="1">
      <formula>#REF!="Freelancer"</formula>
    </cfRule>
    <cfRule type="expression" dxfId="26" priority="20" stopIfTrue="1">
      <formula>#REF!="DTC Int. Staff"</formula>
    </cfRule>
  </conditionalFormatting>
  <conditionalFormatting sqref="G39">
    <cfRule type="expression" dxfId="25" priority="17" stopIfTrue="1">
      <formula>$F$5="Freelancer"</formula>
    </cfRule>
    <cfRule type="expression" dxfId="24" priority="18" stopIfTrue="1">
      <formula>$F$5="DTC Int. Staff"</formula>
    </cfRule>
  </conditionalFormatting>
  <conditionalFormatting sqref="G40">
    <cfRule type="expression" dxfId="23" priority="15" stopIfTrue="1">
      <formula>#REF!="Freelancer"</formula>
    </cfRule>
    <cfRule type="expression" dxfId="22" priority="16" stopIfTrue="1">
      <formula>#REF!="DTC Int. Staff"</formula>
    </cfRule>
  </conditionalFormatting>
  <conditionalFormatting sqref="G40">
    <cfRule type="expression" dxfId="21" priority="13" stopIfTrue="1">
      <formula>$F$5="Freelancer"</formula>
    </cfRule>
    <cfRule type="expression" dxfId="20" priority="14" stopIfTrue="1">
      <formula>$F$5="DTC Int. Staff"</formula>
    </cfRule>
  </conditionalFormatting>
  <conditionalFormatting sqref="G41">
    <cfRule type="expression" dxfId="19" priority="11" stopIfTrue="1">
      <formula>#REF!="Freelancer"</formula>
    </cfRule>
    <cfRule type="expression" dxfId="18" priority="12" stopIfTrue="1">
      <formula>#REF!="DTC Int. Staff"</formula>
    </cfRule>
  </conditionalFormatting>
  <conditionalFormatting sqref="G41">
    <cfRule type="expression" dxfId="17" priority="9" stopIfTrue="1">
      <formula>$F$5="Freelancer"</formula>
    </cfRule>
    <cfRule type="expression" dxfId="16" priority="10" stopIfTrue="1">
      <formula>$F$5="DTC Int. Staff"</formula>
    </cfRule>
  </conditionalFormatting>
  <conditionalFormatting sqref="G44">
    <cfRule type="expression" dxfId="15" priority="7" stopIfTrue="1">
      <formula>#REF!="Freelancer"</formula>
    </cfRule>
    <cfRule type="expression" dxfId="14" priority="8" stopIfTrue="1">
      <formula>#REF!="DTC Int. Staff"</formula>
    </cfRule>
  </conditionalFormatting>
  <conditionalFormatting sqref="G44">
    <cfRule type="expression" dxfId="13" priority="5" stopIfTrue="1">
      <formula>$F$5="Freelancer"</formula>
    </cfRule>
    <cfRule type="expression" dxfId="12" priority="6" stopIfTrue="1">
      <formula>$F$5="DTC Int. Staff"</formula>
    </cfRule>
  </conditionalFormatting>
  <conditionalFormatting sqref="G45">
    <cfRule type="expression" dxfId="11" priority="3" stopIfTrue="1">
      <formula>#REF!="Freelancer"</formula>
    </cfRule>
    <cfRule type="expression" dxfId="10" priority="4" stopIfTrue="1">
      <formula>#REF!="DTC Int. Staff"</formula>
    </cfRule>
  </conditionalFormatting>
  <conditionalFormatting sqref="G45">
    <cfRule type="expression" dxfId="9" priority="1" stopIfTrue="1">
      <formula>$F$5="Freelancer"</formula>
    </cfRule>
    <cfRule type="expression" dxfId="8" priority="2" stopIfTrue="1">
      <formula>$F$5="DTC Int. Staff"</formula>
    </cfRule>
  </conditionalFormatting>
  <dataValidations count="2">
    <dataValidation type="list" allowBlank="1" showInputMessage="1" showErrorMessage="1" sqref="F9:F45" xr:uid="{00000000-0002-0000-0100-000000000000}">
      <formula1>Project_Number</formula1>
    </dataValidation>
    <dataValidation type="list" allowBlank="1" showInputMessage="1" showErrorMessage="1" sqref="G9:G45" xr:uid="{00000000-0002-0000-0100-000001000000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3"/>
  <sheetViews>
    <sheetView workbookViewId="0">
      <selection activeCell="A26" sqref="A26"/>
    </sheetView>
  </sheetViews>
  <sheetFormatPr defaultColWidth="11.453125" defaultRowHeight="12.5" x14ac:dyDescent="0.25"/>
  <cols>
    <col min="1" max="1" width="14.26953125" style="29" customWidth="1"/>
    <col min="2" max="2" width="26.453125" style="29" customWidth="1"/>
    <col min="3" max="3" width="19.54296875" customWidth="1"/>
  </cols>
  <sheetData>
    <row r="1" spans="1:13" x14ac:dyDescent="0.25">
      <c r="A1" s="31" t="s">
        <v>6</v>
      </c>
      <c r="B1" s="31" t="s">
        <v>7</v>
      </c>
      <c r="C1" s="31" t="s">
        <v>16</v>
      </c>
      <c r="D1" s="31" t="s">
        <v>8</v>
      </c>
    </row>
    <row r="2" spans="1:13" x14ac:dyDescent="0.25">
      <c r="A2" s="41" t="s">
        <v>76</v>
      </c>
      <c r="B2" s="41" t="s">
        <v>77</v>
      </c>
      <c r="C2" s="31"/>
      <c r="D2" s="31"/>
    </row>
    <row r="3" spans="1:13" x14ac:dyDescent="0.25">
      <c r="A3" s="29" t="s">
        <v>17</v>
      </c>
      <c r="B3" s="29" t="s">
        <v>18</v>
      </c>
      <c r="C3" s="30">
        <v>9001</v>
      </c>
    </row>
    <row r="4" spans="1:13" x14ac:dyDescent="0.25">
      <c r="A4" s="29" t="s">
        <v>19</v>
      </c>
      <c r="B4" s="29" t="s">
        <v>20</v>
      </c>
      <c r="C4" s="30">
        <v>9003</v>
      </c>
    </row>
    <row r="5" spans="1:13" x14ac:dyDescent="0.25">
      <c r="A5" s="29" t="s">
        <v>21</v>
      </c>
      <c r="B5" s="29" t="s">
        <v>22</v>
      </c>
      <c r="C5" s="30">
        <v>9004</v>
      </c>
    </row>
    <row r="6" spans="1:13" x14ac:dyDescent="0.25">
      <c r="A6" s="29" t="s">
        <v>23</v>
      </c>
      <c r="B6" s="29" t="s">
        <v>24</v>
      </c>
      <c r="C6" s="30">
        <v>9005</v>
      </c>
    </row>
    <row r="7" spans="1:13" x14ac:dyDescent="0.25">
      <c r="A7" s="29" t="s">
        <v>25</v>
      </c>
      <c r="B7" s="29" t="s">
        <v>26</v>
      </c>
      <c r="C7" s="30">
        <v>9006</v>
      </c>
    </row>
    <row r="8" spans="1:13" x14ac:dyDescent="0.25">
      <c r="A8" s="29" t="s">
        <v>27</v>
      </c>
      <c r="B8" s="29" t="s">
        <v>28</v>
      </c>
      <c r="C8" s="30">
        <v>9007</v>
      </c>
    </row>
    <row r="9" spans="1:13" x14ac:dyDescent="0.25">
      <c r="A9" s="29" t="s">
        <v>29</v>
      </c>
      <c r="B9" s="29" t="s">
        <v>30</v>
      </c>
      <c r="C9" s="30">
        <v>9008</v>
      </c>
    </row>
    <row r="10" spans="1:13" x14ac:dyDescent="0.25">
      <c r="A10" s="29" t="s">
        <v>31</v>
      </c>
      <c r="B10" s="29" t="s">
        <v>32</v>
      </c>
      <c r="C10" s="30">
        <v>9009</v>
      </c>
    </row>
    <row r="11" spans="1:13" x14ac:dyDescent="0.25">
      <c r="A11" s="29" t="s">
        <v>33</v>
      </c>
      <c r="B11" s="29" t="s">
        <v>34</v>
      </c>
      <c r="C11" s="30">
        <v>9010</v>
      </c>
    </row>
    <row r="12" spans="1:13" x14ac:dyDescent="0.25">
      <c r="A12" s="29" t="s">
        <v>35</v>
      </c>
      <c r="B12" s="29" t="s">
        <v>36</v>
      </c>
      <c r="C12" s="30">
        <v>9011</v>
      </c>
    </row>
    <row r="13" spans="1:13" x14ac:dyDescent="0.25">
      <c r="A13" s="29" t="s">
        <v>37</v>
      </c>
      <c r="B13" s="29" t="s">
        <v>38</v>
      </c>
      <c r="C13" s="30">
        <v>9012</v>
      </c>
    </row>
    <row r="14" spans="1:13" x14ac:dyDescent="0.25">
      <c r="A14" s="29" t="s">
        <v>39</v>
      </c>
      <c r="B14" s="29" t="s">
        <v>40</v>
      </c>
      <c r="C14" s="30">
        <v>9013</v>
      </c>
    </row>
    <row r="15" spans="1:13" x14ac:dyDescent="0.25">
      <c r="A15" s="29" t="s">
        <v>41</v>
      </c>
      <c r="B15" s="29" t="s">
        <v>42</v>
      </c>
      <c r="C15" s="30">
        <v>9014</v>
      </c>
      <c r="M15" s="40"/>
    </row>
    <row r="16" spans="1:13" x14ac:dyDescent="0.25">
      <c r="A16" s="29" t="s">
        <v>43</v>
      </c>
      <c r="B16" s="29" t="s">
        <v>44</v>
      </c>
      <c r="C16" s="30">
        <v>9015</v>
      </c>
    </row>
    <row r="17" spans="1:3" x14ac:dyDescent="0.25">
      <c r="A17" s="29" t="s">
        <v>45</v>
      </c>
      <c r="B17" s="29" t="s">
        <v>46</v>
      </c>
    </row>
    <row r="18" spans="1:3" x14ac:dyDescent="0.25">
      <c r="A18" s="29" t="s">
        <v>47</v>
      </c>
      <c r="B18" s="29" t="s">
        <v>48</v>
      </c>
      <c r="C18" s="30"/>
    </row>
    <row r="19" spans="1:3" x14ac:dyDescent="0.25">
      <c r="A19" s="29" t="s">
        <v>49</v>
      </c>
      <c r="B19" s="29" t="s">
        <v>50</v>
      </c>
      <c r="C19" s="30"/>
    </row>
    <row r="20" spans="1:3" x14ac:dyDescent="0.25">
      <c r="A20" s="29" t="s">
        <v>51</v>
      </c>
      <c r="B20" s="29" t="s">
        <v>52</v>
      </c>
      <c r="C20" s="30"/>
    </row>
    <row r="21" spans="1:3" x14ac:dyDescent="0.25">
      <c r="A21" s="29" t="s">
        <v>53</v>
      </c>
      <c r="B21" s="29" t="s">
        <v>54</v>
      </c>
      <c r="C21" s="30"/>
    </row>
    <row r="22" spans="1:3" x14ac:dyDescent="0.25">
      <c r="A22" s="29" t="s">
        <v>55</v>
      </c>
      <c r="B22" s="29" t="s">
        <v>56</v>
      </c>
      <c r="C22" s="30"/>
    </row>
    <row r="23" spans="1:3" x14ac:dyDescent="0.25">
      <c r="A23" s="29" t="s">
        <v>57</v>
      </c>
      <c r="B23" s="29" t="s">
        <v>58</v>
      </c>
      <c r="C23" s="30"/>
    </row>
    <row r="24" spans="1:3" x14ac:dyDescent="0.25">
      <c r="A24" s="29" t="s">
        <v>59</v>
      </c>
      <c r="B24" s="29" t="s">
        <v>60</v>
      </c>
      <c r="C24" s="30"/>
    </row>
    <row r="25" spans="1:3" x14ac:dyDescent="0.25">
      <c r="A25" s="29" t="s">
        <v>61</v>
      </c>
      <c r="B25" s="29" t="s">
        <v>62</v>
      </c>
      <c r="C25" s="30"/>
    </row>
    <row r="26" spans="1:3" x14ac:dyDescent="0.25">
      <c r="A26" s="29" t="s">
        <v>63</v>
      </c>
      <c r="B26" s="29" t="s">
        <v>64</v>
      </c>
      <c r="C26" s="30"/>
    </row>
    <row r="27" spans="1:3" x14ac:dyDescent="0.25">
      <c r="A27" s="29" t="s">
        <v>65</v>
      </c>
      <c r="B27" s="29" t="s">
        <v>66</v>
      </c>
      <c r="C27" s="30"/>
    </row>
    <row r="33" spans="13:13" x14ac:dyDescent="0.25">
      <c r="M33" s="40"/>
    </row>
  </sheetData>
  <phoneticPr fontId="8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Information-General Settings</vt:lpstr>
      <vt:lpstr>Timesheet</vt:lpstr>
      <vt:lpstr>DropDownLists</vt:lpstr>
      <vt:lpstr>Project_Number</vt:lpstr>
      <vt:lpstr>SAP_Booking_Number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2006-02-12T14:53:28Z</dcterms:created>
  <dcterms:modified xsi:type="dcterms:W3CDTF">2020-04-02T17:03:03Z</dcterms:modified>
</cp:coreProperties>
</file>