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My Drive\TIME Sheet\สรุป TIME Sheet\เฟิร์น\"/>
    </mc:Choice>
  </mc:AlternateContent>
  <xr:revisionPtr revIDLastSave="0" documentId="13_ncr:1_{922874FF-55DC-4CC7-B4CE-B8FC4A66076A}" xr6:coauthVersionLast="45" xr6:coauthVersionMax="45" xr10:uidLastSave="{00000000-0000-0000-0000-000000000000}"/>
  <bookViews>
    <workbookView xWindow="-120" yWindow="-120" windowWidth="24240" windowHeight="131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O12" i="34" l="1"/>
  <c r="O10" i="34"/>
  <c r="O11" i="34"/>
  <c r="L40" i="34" l="1"/>
  <c r="F5" i="34" l="1"/>
  <c r="F4" i="34"/>
  <c r="F3" i="34"/>
  <c r="B7" i="34" l="1"/>
  <c r="B9" i="34"/>
  <c r="D9" i="34" s="1"/>
  <c r="L41" i="34"/>
  <c r="A9" i="34" l="1"/>
  <c r="B10" i="34"/>
  <c r="D10" i="34" s="1"/>
  <c r="A10" i="34" l="1"/>
  <c r="B11" i="34"/>
  <c r="D11" i="34" s="1"/>
  <c r="B12" i="34"/>
  <c r="D12" i="34" s="1"/>
  <c r="A11" i="34" l="1"/>
  <c r="A12" i="34"/>
  <c r="B13" i="34"/>
  <c r="D13" i="34" s="1"/>
  <c r="B38" i="34" l="1"/>
  <c r="D38" i="34" s="1"/>
  <c r="B14" i="34"/>
  <c r="D14" i="34" s="1"/>
  <c r="A13" i="34"/>
  <c r="B39" i="34" l="1"/>
  <c r="D39" i="34" s="1"/>
  <c r="A38" i="34"/>
  <c r="A14" i="34"/>
  <c r="B15" i="34"/>
  <c r="D15" i="34" s="1"/>
  <c r="A39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D19" i="34" s="1"/>
  <c r="A18" i="34"/>
  <c r="A19" i="34" l="1"/>
  <c r="B20" i="34"/>
  <c r="D20" i="34" s="1"/>
  <c r="A20" i="34" l="1"/>
  <c r="B21" i="34"/>
  <c r="D21" i="34" s="1"/>
  <c r="A21" i="34" l="1"/>
  <c r="B22" i="34"/>
  <c r="D22" i="34" s="1"/>
  <c r="A22" i="34" l="1"/>
  <c r="B23" i="34"/>
  <c r="D23" i="34" s="1"/>
  <c r="A23" i="34" l="1"/>
  <c r="B24" i="34"/>
  <c r="D24" i="34" s="1"/>
  <c r="A24" i="34" l="1"/>
  <c r="B25" i="34"/>
  <c r="D25" i="34" s="1"/>
  <c r="A25" i="34" l="1"/>
  <c r="B26" i="34"/>
  <c r="D26" i="34" s="1"/>
  <c r="B27" i="34" l="1"/>
  <c r="D27" i="34" s="1"/>
  <c r="A26" i="34"/>
  <c r="A27" i="34" l="1"/>
  <c r="B28" i="34"/>
  <c r="D28" i="34" s="1"/>
  <c r="A28" i="34" l="1"/>
  <c r="B29" i="34"/>
  <c r="D29" i="34" s="1"/>
  <c r="A29" i="34" l="1"/>
  <c r="B30" i="34"/>
  <c r="D30" i="34" s="1"/>
  <c r="A30" i="34" l="1"/>
  <c r="B31" i="34"/>
  <c r="D31" i="34" s="1"/>
  <c r="A31" i="34" l="1"/>
  <c r="B32" i="34"/>
  <c r="D32" i="34" s="1"/>
  <c r="B33" i="34" l="1"/>
  <c r="D33" i="34" s="1"/>
  <c r="A32" i="34"/>
  <c r="A33" i="34" l="1"/>
  <c r="B34" i="34"/>
  <c r="D34" i="34" s="1"/>
  <c r="A34" i="34" l="1"/>
  <c r="B35" i="34"/>
  <c r="D35" i="34" s="1"/>
  <c r="B36" i="34" l="1"/>
  <c r="D36" i="34" s="1"/>
  <c r="B37" i="34"/>
  <c r="D37" i="34" s="1"/>
  <c r="A35" i="34"/>
  <c r="A36" i="34" l="1"/>
  <c r="A37" i="34"/>
</calcChain>
</file>

<file path=xl/sharedStrings.xml><?xml version="1.0" encoding="utf-8"?>
<sst xmlns="http://schemas.openxmlformats.org/spreadsheetml/2006/main" count="221" uniqueCount="166">
  <si>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</si>
  <si>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</si>
  <si>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</si>
  <si>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</si>
  <si>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</si>
  <si>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</si>
  <si>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</si>
  <si>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</si>
  <si>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</si>
  <si>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</si>
  <si>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</si>
  <si>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</si>
  <si>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</si>
  <si>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</si>
  <si>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</si>
  <si>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</si>
  <si>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</si>
  <si>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</si>
  <si>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</si>
  <si>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</si>
  <si>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</si>
  <si>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</si>
  <si>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</si>
  <si>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</si>
  <si>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</si>
  <si>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</si>
  <si>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</si>
  <si>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</si>
  <si>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</si>
  <si>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</si>
  <si>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</si>
  <si>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</si>
  <si>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</si>
  <si>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</si>
  <si>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</si>
  <si>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</si>
  <si>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</si>
  <si>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</si>
  <si>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</si>
  <si>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</si>
  <si>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</si>
  <si>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</si>
  <si>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</si>
  <si>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</si>
  <si>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</si>
  <si>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</si>
  <si>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</si>
  <si>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</si>
  <si>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</si>
  <si>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</si>
  <si>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</si>
  <si>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</si>
  <si>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</si>
  <si>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</si>
  <si>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</si>
  <si>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</si>
  <si>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</si>
  <si>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</si>
  <si>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</si>
  <si>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</si>
  <si>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</si>
  <si>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</si>
  <si>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</si>
  <si>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</si>
  <si>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</si>
  <si>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</si>
  <si>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</si>
  <si>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</si>
  <si>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</si>
  <si>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</si>
  <si>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</si>
  <si>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</si>
  <si>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</si>
  <si>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</si>
  <si>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</si>
  <si>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</si>
  <si>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</si>
  <si>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</si>
  <si>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</si>
  <si>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</si>
  <si>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</si>
  <si>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</si>
  <si>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</si>
  <si>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</si>
  <si>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</si>
  <si>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</si>
  <si>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</si>
  <si>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</si>
  <si>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</si>
  <si>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</si>
  <si>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</si>
  <si>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</si>
  <si>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</si>
  <si>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</si>
  <si>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</si>
  <si>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</si>
  <si>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</si>
  <si>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</si>
  <si>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</si>
  <si>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</si>
  <si>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</si>
  <si>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</si>
  <si>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</si>
  <si>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</si>
  <si>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</si>
  <si>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</si>
  <si>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</si>
  <si>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</si>
  <si>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</si>
  <si>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</si>
  <si>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</si>
  <si>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</si>
  <si>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</si>
  <si>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</si>
  <si>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</si>
  <si>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</si>
  <si>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</si>
  <si>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</si>
  <si>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</si>
  <si>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</si>
  <si>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</si>
  <si>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</si>
  <si>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</si>
  <si>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</si>
  <si>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</si>
  <si>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</si>
  <si>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</si>
  <si>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</si>
  <si>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</si>
  <si>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</si>
  <si>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</si>
  <si>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</si>
  <si>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</si>
  <si>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</si>
  <si>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</si>
  <si>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</si>
  <si>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</si>
  <si>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</si>
  <si>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</si>
  <si>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</si>
  <si>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</si>
  <si>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</si>
  <si>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</si>
  <si>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</si>
  <si>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</si>
  <si>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</si>
  <si>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</si>
  <si>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</si>
  <si>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</si>
  <si>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ONDE 5G Interim Report &amp; Action Plan</t>
  </si>
  <si>
    <t>ONDE 5G Action Plan</t>
  </si>
  <si>
    <t xml:space="preserve">Focus Group </t>
  </si>
  <si>
    <t>ONDE</t>
  </si>
  <si>
    <t xml:space="preserve">Meeting </t>
  </si>
  <si>
    <t>ONDE 5G Action Plan/ Focus Group preparation</t>
  </si>
  <si>
    <t xml:space="preserve">Focus Group Arrangement/ Project management </t>
  </si>
  <si>
    <t xml:space="preserve">Internal meeting </t>
  </si>
  <si>
    <t xml:space="preserve">TIME </t>
  </si>
  <si>
    <t xml:space="preserve">HOME </t>
  </si>
  <si>
    <t>Action Plan / Focus Group Arrangement</t>
  </si>
  <si>
    <t>Focus Group</t>
  </si>
  <si>
    <t xml:space="preserve">ONDE </t>
  </si>
  <si>
    <t xml:space="preserve">Revised Action plan </t>
  </si>
  <si>
    <t xml:space="preserve">Revised Action plan for sending on 1 April </t>
  </si>
  <si>
    <t xml:space="preserve">ONDE 5G Action Plan/ Meeting at ONDE / Internal meeting </t>
  </si>
  <si>
    <t>ONDE 5G Action Plan/ Internal meeting/  Focus Group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</si>
</sst>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6" fillId="0" borderId="33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4" xfId="0" applyFont="1" applyBorder="1" applyAlignment="1">
      <alignment horizontal="left" wrapText="1"/>
    </xf>
    <xf numFmtId="0" fontId="8" fillId="0" borderId="35" xfId="0" applyFon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1" fillId="0" borderId="34" xfId="0" applyFont="1" applyBorder="1" applyAlignment="1">
      <alignment wrapText="1"/>
    </xf>
    <xf numFmtId="0" fontId="7" fillId="0" borderId="10" xfId="0" applyFont="1" applyBorder="1" applyAlignment="1" applyProtection="1">
      <alignment vertical="center" wrapText="1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20" fontId="6" fillId="0" borderId="4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10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4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40" customWidth="1"/>
    <col min="10" max="10" width="57.5703125" style="40" customWidth="1"/>
  </cols>
  <sheetData>
    <row r="1" spans="2:10" ht="13.5" customHeight="1" thickBot="1" x14ac:dyDescent="0.25">
      <c r="I1" s="37"/>
      <c r="J1" s="37"/>
    </row>
    <row r="2" spans="2:10" ht="16.5" customHeight="1" x14ac:dyDescent="0.2">
      <c r="B2" s="56" t="s">
        <v>9</v>
      </c>
      <c r="C2" s="57"/>
      <c r="D2" s="57"/>
      <c r="E2" s="57"/>
      <c r="F2" s="57"/>
      <c r="G2" s="57"/>
      <c r="H2" s="58"/>
      <c r="I2" s="37"/>
      <c r="J2" s="37"/>
    </row>
    <row r="3" spans="2:10" ht="13.5" thickBot="1" x14ac:dyDescent="0.25">
      <c r="B3" s="59"/>
      <c r="C3" s="60"/>
      <c r="D3" s="60"/>
      <c r="E3" s="60"/>
      <c r="F3" s="60"/>
      <c r="G3" s="60"/>
      <c r="H3" s="61"/>
      <c r="I3" s="38"/>
      <c r="J3" s="38"/>
    </row>
    <row r="4" spans="2:10" x14ac:dyDescent="0.2">
      <c r="B4" s="62" t="s">
        <v>12</v>
      </c>
      <c r="C4" s="63"/>
      <c r="D4" s="62" t="s">
        <v>66</v>
      </c>
      <c r="E4" s="64"/>
      <c r="F4" s="64"/>
      <c r="G4" s="64"/>
      <c r="H4" s="63"/>
      <c r="I4" s="39"/>
      <c r="J4" s="39"/>
    </row>
    <row r="5" spans="2:10" x14ac:dyDescent="0.2">
      <c r="B5" s="47" t="s">
        <v>69</v>
      </c>
      <c r="C5" s="49"/>
      <c r="D5" s="47" t="s">
        <v>67</v>
      </c>
      <c r="E5" s="48"/>
      <c r="F5" s="48"/>
      <c r="G5" s="48"/>
      <c r="H5" s="49"/>
      <c r="I5" s="39"/>
      <c r="J5" s="39"/>
    </row>
    <row r="6" spans="2:10" x14ac:dyDescent="0.2">
      <c r="B6" s="47" t="s">
        <v>70</v>
      </c>
      <c r="C6" s="49"/>
      <c r="D6" s="47" t="s">
        <v>68</v>
      </c>
      <c r="E6" s="48"/>
      <c r="F6" s="48"/>
      <c r="G6" s="48"/>
      <c r="H6" s="49"/>
      <c r="I6" s="39"/>
      <c r="J6" s="39"/>
    </row>
    <row r="7" spans="2:10" ht="13.5" thickBot="1" x14ac:dyDescent="0.25">
      <c r="I7" s="39"/>
      <c r="J7" s="39"/>
    </row>
    <row r="8" spans="2:10" x14ac:dyDescent="0.2">
      <c r="B8" s="50" t="s">
        <v>11</v>
      </c>
      <c r="C8" s="51"/>
      <c r="D8" s="51"/>
      <c r="E8" s="51"/>
      <c r="F8" s="51"/>
      <c r="G8" s="51"/>
      <c r="H8" s="52"/>
      <c r="I8" s="39"/>
      <c r="J8" s="39"/>
    </row>
    <row r="9" spans="2:10" ht="13.5" thickBot="1" x14ac:dyDescent="0.25">
      <c r="B9" s="53"/>
      <c r="C9" s="54"/>
      <c r="D9" s="54"/>
      <c r="E9" s="54"/>
      <c r="F9" s="54"/>
      <c r="G9" s="54"/>
      <c r="H9" s="55"/>
      <c r="I9" s="39"/>
      <c r="J9" s="39"/>
    </row>
    <row r="10" spans="2:10" x14ac:dyDescent="0.2">
      <c r="B10" s="29"/>
      <c r="C10" s="29"/>
      <c r="D10" s="29"/>
      <c r="E10" s="29"/>
      <c r="F10" s="29"/>
      <c r="G10" s="29"/>
      <c r="H10" s="29"/>
      <c r="I10" s="39"/>
      <c r="J10" s="39"/>
    </row>
    <row r="11" spans="2:10" x14ac:dyDescent="0.2">
      <c r="B11" s="29"/>
      <c r="C11" s="29"/>
      <c r="D11" s="29"/>
      <c r="E11" s="29"/>
      <c r="F11" s="29"/>
      <c r="G11" s="29"/>
      <c r="H11" s="29"/>
      <c r="I11" s="39"/>
      <c r="J11" s="39"/>
    </row>
    <row r="12" spans="2:10" x14ac:dyDescent="0.2">
      <c r="B12" s="29"/>
      <c r="C12" s="29"/>
      <c r="D12" s="29"/>
      <c r="E12" s="29"/>
      <c r="F12" s="29"/>
      <c r="G12" s="29"/>
      <c r="H12" s="29"/>
      <c r="I12" s="39"/>
      <c r="J12" s="39"/>
    </row>
    <row r="13" spans="2:10" x14ac:dyDescent="0.2">
      <c r="B13" s="29"/>
      <c r="C13" s="29"/>
      <c r="D13" s="29"/>
      <c r="E13" s="29"/>
      <c r="F13" s="29"/>
      <c r="G13" s="29"/>
      <c r="H13" s="29"/>
      <c r="I13" s="39"/>
      <c r="J13" s="39"/>
    </row>
    <row r="14" spans="2:10" x14ac:dyDescent="0.2">
      <c r="B14" s="29"/>
      <c r="C14" s="29"/>
      <c r="D14" s="29"/>
      <c r="E14" s="29"/>
      <c r="F14" s="29"/>
      <c r="G14" s="29"/>
      <c r="H14" s="29"/>
      <c r="I14" s="39"/>
      <c r="J14" s="39"/>
    </row>
    <row r="15" spans="2:10" x14ac:dyDescent="0.2">
      <c r="B15" s="29"/>
      <c r="C15" s="29"/>
      <c r="D15" s="29"/>
      <c r="E15" s="29"/>
      <c r="F15" s="29"/>
      <c r="G15" s="29"/>
      <c r="H15" s="29"/>
      <c r="I15" s="39"/>
      <c r="J15" s="39"/>
    </row>
    <row r="16" spans="2:10" x14ac:dyDescent="0.2">
      <c r="B16" s="29"/>
      <c r="C16" s="29"/>
      <c r="D16" s="29"/>
      <c r="E16" s="29"/>
      <c r="F16" s="29"/>
      <c r="G16" s="29"/>
      <c r="H16" s="29"/>
      <c r="I16" s="39"/>
      <c r="J16" s="39"/>
    </row>
    <row r="17" spans="2:10" x14ac:dyDescent="0.2">
      <c r="B17" s="29"/>
      <c r="C17" s="29"/>
      <c r="D17" s="29"/>
      <c r="E17" s="29"/>
      <c r="F17" s="29"/>
      <c r="G17" s="29"/>
      <c r="H17" s="29"/>
      <c r="I17" s="39"/>
      <c r="J17" s="39"/>
    </row>
    <row r="18" spans="2:10" ht="15.75" customHeight="1" x14ac:dyDescent="0.2">
      <c r="B18" s="29"/>
      <c r="C18" s="29"/>
      <c r="D18" s="29"/>
      <c r="E18" s="29"/>
      <c r="F18" s="29"/>
      <c r="G18" s="29"/>
      <c r="H18" s="29"/>
      <c r="I18" s="39"/>
      <c r="J18" s="39"/>
    </row>
    <row r="19" spans="2:10" x14ac:dyDescent="0.2">
      <c r="B19" s="29"/>
      <c r="C19" s="29"/>
      <c r="D19" s="29"/>
      <c r="E19" s="29"/>
      <c r="F19" s="29"/>
      <c r="G19" s="29"/>
      <c r="H19" s="29"/>
      <c r="I19" s="39"/>
      <c r="J19" s="39"/>
    </row>
    <row r="20" spans="2:10" x14ac:dyDescent="0.2">
      <c r="B20" s="29"/>
      <c r="C20" s="29"/>
      <c r="D20" s="29"/>
      <c r="E20" s="29"/>
      <c r="F20" s="29"/>
      <c r="G20" s="29"/>
      <c r="H20" s="29"/>
      <c r="I20" s="39"/>
      <c r="J20" s="39"/>
    </row>
    <row r="21" spans="2:10" x14ac:dyDescent="0.2">
      <c r="B21" s="29"/>
      <c r="C21" s="29"/>
      <c r="D21" s="29"/>
      <c r="E21" s="29"/>
      <c r="F21" s="29"/>
      <c r="G21" s="29"/>
      <c r="H21" s="29"/>
      <c r="I21" s="39"/>
      <c r="J21" s="39"/>
    </row>
    <row r="22" spans="2:10" x14ac:dyDescent="0.2">
      <c r="B22" s="29"/>
      <c r="C22" s="29"/>
      <c r="D22" s="29"/>
      <c r="E22" s="29"/>
      <c r="F22" s="29"/>
      <c r="G22" s="29"/>
      <c r="H22" s="29"/>
      <c r="I22" s="39"/>
      <c r="J22" s="39"/>
    </row>
    <row r="23" spans="2:10" x14ac:dyDescent="0.2">
      <c r="B23" s="29"/>
      <c r="C23" s="29"/>
      <c r="D23" s="29"/>
      <c r="E23" s="29"/>
      <c r="F23" s="29"/>
      <c r="G23" s="29"/>
      <c r="H23" s="29"/>
      <c r="I23" s="39"/>
      <c r="J23" s="39"/>
    </row>
    <row r="24" spans="2:10" x14ac:dyDescent="0.2">
      <c r="B24" s="29"/>
      <c r="C24" s="29"/>
      <c r="D24" s="29"/>
      <c r="E24" s="29"/>
      <c r="F24" s="29"/>
      <c r="G24" s="29"/>
      <c r="H24" s="29"/>
      <c r="I24" s="39"/>
      <c r="J24" s="39"/>
    </row>
    <row r="25" spans="2:10" x14ac:dyDescent="0.2">
      <c r="B25" s="29"/>
      <c r="C25" s="29"/>
      <c r="D25" s="29"/>
      <c r="E25" s="29"/>
      <c r="F25" s="29"/>
      <c r="G25" s="29"/>
      <c r="H25" s="29"/>
      <c r="I25" s="39"/>
      <c r="J25" s="39"/>
    </row>
    <row r="26" spans="2:10" x14ac:dyDescent="0.2">
      <c r="B26" s="28"/>
      <c r="C26" s="28"/>
      <c r="D26" s="28"/>
      <c r="E26" s="28"/>
      <c r="F26" s="28"/>
      <c r="G26" s="28"/>
      <c r="H26" s="28"/>
      <c r="I26" s="39"/>
      <c r="J26" s="39"/>
    </row>
    <row r="27" spans="2:10" x14ac:dyDescent="0.2">
      <c r="B27" s="28"/>
      <c r="C27" s="28"/>
      <c r="D27" s="28"/>
      <c r="E27" s="28"/>
      <c r="F27" s="28"/>
      <c r="G27" s="28"/>
      <c r="H27" s="28"/>
      <c r="I27" s="39"/>
      <c r="J27" s="39"/>
    </row>
    <row r="28" spans="2:10" x14ac:dyDescent="0.2">
      <c r="B28" s="28"/>
      <c r="C28" s="28"/>
      <c r="D28" s="28"/>
      <c r="E28" s="28"/>
      <c r="F28" s="28"/>
      <c r="G28" s="28"/>
      <c r="H28" s="28"/>
      <c r="I28" s="39"/>
      <c r="J28" s="39"/>
    </row>
    <row r="29" spans="2:10" x14ac:dyDescent="0.2">
      <c r="B29" s="28"/>
      <c r="C29" s="28"/>
      <c r="D29" s="28"/>
      <c r="E29" s="28"/>
      <c r="F29" s="28"/>
      <c r="G29" s="28"/>
      <c r="H29" s="28"/>
      <c r="I29" s="39"/>
      <c r="J29" s="39"/>
    </row>
    <row r="34" spans="9:10" ht="25.5" x14ac:dyDescent="0.2">
      <c r="I34" s="41">
        <v>9002</v>
      </c>
      <c r="J34" s="45" t="s">
        <v>147</v>
      </c>
    </row>
    <row r="35" spans="9:10" x14ac:dyDescent="0.2">
      <c r="I35" s="42" t="s">
        <v>144</v>
      </c>
      <c r="J35" s="43"/>
    </row>
    <row r="36" spans="9:10" x14ac:dyDescent="0.2">
      <c r="I36" s="43"/>
      <c r="J36" s="43"/>
    </row>
    <row r="37" spans="9:10" x14ac:dyDescent="0.2">
      <c r="I37" s="43"/>
      <c r="J37" s="43"/>
    </row>
    <row r="38" spans="9:10" x14ac:dyDescent="0.2">
      <c r="I38" s="44"/>
      <c r="J38" s="44"/>
    </row>
    <row r="39" spans="9:10" x14ac:dyDescent="0.2">
      <c r="I39" s="41">
        <v>9004</v>
      </c>
      <c r="J39" s="45" t="s">
        <v>148</v>
      </c>
    </row>
    <row r="40" spans="9:10" ht="33.75" x14ac:dyDescent="0.2">
      <c r="I40" s="42" t="s">
        <v>146</v>
      </c>
      <c r="J40" s="43"/>
    </row>
    <row r="41" spans="9:10" x14ac:dyDescent="0.2">
      <c r="I41" s="43"/>
      <c r="J41" s="43"/>
    </row>
    <row r="42" spans="9:10" x14ac:dyDescent="0.2">
      <c r="I42" s="43"/>
      <c r="J42" s="43"/>
    </row>
    <row r="43" spans="9:10" x14ac:dyDescent="0.2">
      <c r="I43" s="44"/>
      <c r="J43" s="4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showGridLines="0" tabSelected="1" topLeftCell="D25" zoomScale="70" zoomScaleNormal="70" workbookViewId="0">
      <selection activeCell="H38" sqref="H38:I38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1" width="13" style="1" customWidth="1"/>
    <col min="12" max="16384" width="11.42578125" style="1"/>
  </cols>
  <sheetData>
    <row r="1" spans="1:15" ht="51.75" customHeight="1" thickBot="1" x14ac:dyDescent="0.25">
      <c r="D1" s="85" t="s">
        <v>15</v>
      </c>
      <c r="E1" s="86"/>
      <c r="F1" s="86"/>
      <c r="G1" s="86"/>
      <c r="H1" s="86"/>
      <c r="I1" s="86"/>
      <c r="J1" s="86"/>
      <c r="K1" s="86"/>
      <c r="L1" s="87"/>
    </row>
    <row r="2" spans="1:15" ht="13.5" customHeight="1" x14ac:dyDescent="0.2">
      <c r="D2" s="27"/>
      <c r="E2" s="27"/>
      <c r="F2" s="27"/>
      <c r="G2" s="27"/>
      <c r="H2" s="27"/>
      <c r="I2" s="27"/>
      <c r="J2" s="27"/>
      <c r="K2" s="27"/>
      <c r="L2" s="2"/>
    </row>
    <row r="3" spans="1:15" ht="19.5" customHeight="1" x14ac:dyDescent="0.2">
      <c r="D3" s="19" t="s">
        <v>0</v>
      </c>
      <c r="E3" s="20"/>
      <c r="F3" s="30" t="str">
        <f>'Information-General Settings'!D4</f>
        <v>Patamon</v>
      </c>
      <c r="G3" s="25"/>
      <c r="I3" s="3"/>
      <c r="J3" s="31"/>
      <c r="K3" s="31"/>
      <c r="L3" s="31"/>
    </row>
    <row r="4" spans="1:15" ht="19.5" customHeight="1" x14ac:dyDescent="0.2">
      <c r="D4" s="3" t="s">
        <v>72</v>
      </c>
      <c r="E4" s="21"/>
      <c r="F4" s="30" t="str">
        <f>'Information-General Settings'!D5</f>
        <v>Padwichit</v>
      </c>
      <c r="G4" s="25"/>
      <c r="I4" s="3"/>
      <c r="J4" s="31"/>
      <c r="K4" s="31"/>
      <c r="L4" s="31"/>
    </row>
    <row r="5" spans="1:15" ht="19.5" customHeight="1" x14ac:dyDescent="0.2">
      <c r="D5" s="88" t="s">
        <v>71</v>
      </c>
      <c r="E5" s="89"/>
      <c r="F5" s="30" t="str">
        <f>'Information-General Settings'!D6</f>
        <v>TIME073</v>
      </c>
      <c r="G5" s="25"/>
      <c r="I5" s="3"/>
      <c r="J5" s="31"/>
      <c r="K5" s="31"/>
      <c r="L5" s="31"/>
    </row>
    <row r="6" spans="1:15" ht="19.5" customHeight="1" thickBot="1" x14ac:dyDescent="0.25">
      <c r="E6" s="3"/>
      <c r="F6" s="3"/>
      <c r="G6" s="3"/>
      <c r="H6" s="4"/>
      <c r="J6" s="76"/>
      <c r="K6" s="76"/>
      <c r="L6" s="76"/>
    </row>
    <row r="7" spans="1:15" ht="12.75" customHeight="1" x14ac:dyDescent="0.2">
      <c r="B7" s="1">
        <f>MONTH(E9)</f>
        <v>3</v>
      </c>
      <c r="C7" s="67"/>
      <c r="D7" s="69">
        <v>43891</v>
      </c>
      <c r="E7" s="70"/>
      <c r="F7" s="73" t="s">
        <v>6</v>
      </c>
      <c r="G7" s="73" t="s">
        <v>16</v>
      </c>
      <c r="H7" s="81" t="s">
        <v>5</v>
      </c>
      <c r="I7" s="82"/>
      <c r="J7" s="77" t="s">
        <v>3</v>
      </c>
      <c r="K7" s="79" t="s">
        <v>10</v>
      </c>
      <c r="L7" s="77" t="s">
        <v>4</v>
      </c>
    </row>
    <row r="8" spans="1:15" ht="23.25" customHeight="1" thickBot="1" x14ac:dyDescent="0.25">
      <c r="C8" s="68"/>
      <c r="D8" s="71"/>
      <c r="E8" s="72"/>
      <c r="F8" s="74"/>
      <c r="G8" s="75"/>
      <c r="H8" s="83"/>
      <c r="I8" s="84"/>
      <c r="J8" s="78"/>
      <c r="K8" s="80"/>
      <c r="L8" s="78"/>
    </row>
    <row r="9" spans="1:15" ht="29.1" customHeight="1" thickBot="1" x14ac:dyDescent="0.25">
      <c r="A9" s="5" t="str">
        <f t="shared" ref="A9:A37" si="0">IF(OR(C9="f",C9="u",C9="F",C9="U"),"",IF(OR(B9=1,B9=2,B9=3,B9=4,B9=5),1,""))</f>
        <v/>
      </c>
      <c r="B9" s="6">
        <f t="shared" ref="B9:B36" si="1">WEEKDAY(E9,2)</f>
        <v>7</v>
      </c>
      <c r="C9" s="7"/>
      <c r="D9" s="90" t="str">
        <f>IF(B9=1,"Mo",IF(B9=2,"Tue",IF(B9=3,"Wed",IF(B9=4,"Thu",IF(B9=5,"Fri",IF(B9=6,"Sat",IF(B9=7,"Sun","")))))))</f>
        <v>Sun</v>
      </c>
      <c r="E9" s="91">
        <f>+D7</f>
        <v>43891</v>
      </c>
      <c r="F9" s="8"/>
      <c r="G9" s="11"/>
      <c r="J9" s="8"/>
      <c r="K9" s="8"/>
      <c r="L9" s="9"/>
    </row>
    <row r="10" spans="1:15" ht="29.1" customHeight="1" thickBot="1" x14ac:dyDescent="0.25">
      <c r="A10" s="5">
        <f t="shared" si="0"/>
        <v>1</v>
      </c>
      <c r="B10" s="6">
        <f t="shared" si="1"/>
        <v>1</v>
      </c>
      <c r="C10" s="10"/>
      <c r="D10" s="90" t="str">
        <f>IF(B10=1,"Mo",IF(B10=2,"Tue",IF(B10=3,"Wed",IF(B10=4,"Thu",IF(B10=5,"Fri",IF(B10=6,"Sat",IF(B10=7,"Sun","")))))))</f>
        <v>Mo</v>
      </c>
      <c r="E10" s="92">
        <f>+E9+1</f>
        <v>43892</v>
      </c>
      <c r="F10" s="11" t="s">
        <v>26</v>
      </c>
      <c r="G10" s="11">
        <v>9001</v>
      </c>
      <c r="H10" s="65" t="s">
        <v>149</v>
      </c>
      <c r="I10" s="65"/>
      <c r="J10" s="11" t="s">
        <v>73</v>
      </c>
      <c r="K10" s="11"/>
      <c r="L10" s="12">
        <v>8</v>
      </c>
      <c r="N10" s="6" t="s">
        <v>74</v>
      </c>
      <c r="O10" s="2">
        <f>COUNTIF($G$9:$G$39, 9001)</f>
        <v>22</v>
      </c>
    </row>
    <row r="11" spans="1:15" ht="29.1" customHeight="1" thickBot="1" x14ac:dyDescent="0.25">
      <c r="A11" s="5">
        <f t="shared" si="0"/>
        <v>1</v>
      </c>
      <c r="B11" s="6">
        <f t="shared" si="1"/>
        <v>2</v>
      </c>
      <c r="C11" s="10"/>
      <c r="D11" s="90" t="str">
        <f>IF(B11=1,"Mo",IF(B11=2,"Tue",IF(B11=3,"Wed",IF(B11=4,"Thu",IF(B11=5,"Fri",IF(B11=6,"Sat",IF(B11=7,"Sun","")))))))</f>
        <v>Tue</v>
      </c>
      <c r="E11" s="92">
        <f t="shared" ref="E11:E36" si="2">+E10+1</f>
        <v>43893</v>
      </c>
      <c r="F11" s="11" t="s">
        <v>26</v>
      </c>
      <c r="G11" s="11">
        <v>9001</v>
      </c>
      <c r="H11" s="65" t="s">
        <v>149</v>
      </c>
      <c r="I11" s="65"/>
      <c r="J11" s="11" t="s">
        <v>73</v>
      </c>
      <c r="K11" s="11"/>
      <c r="L11" s="12">
        <v>10</v>
      </c>
      <c r="N11" s="6" t="s">
        <v>13</v>
      </c>
      <c r="O11" s="2">
        <f>COUNTIF($G$9:$G$39,9003)+COUNTIF($G$9:$G$39,9004)</f>
        <v>0</v>
      </c>
    </row>
    <row r="12" spans="1:15" ht="29.1" customHeight="1" thickBot="1" x14ac:dyDescent="0.25">
      <c r="A12" s="5">
        <f t="shared" si="0"/>
        <v>1</v>
      </c>
      <c r="B12" s="6">
        <f t="shared" si="1"/>
        <v>3</v>
      </c>
      <c r="C12" s="10"/>
      <c r="D12" s="90" t="str">
        <f t="shared" ref="D12:D39" si="3">IF(B12=1,"Mo",IF(B12=2,"Tue",IF(B12=3,"Wed",IF(B12=4,"Thu",IF(B12=5,"Fri",IF(B12=6,"Sat",IF(B12=7,"Sun","")))))))</f>
        <v>Wed</v>
      </c>
      <c r="E12" s="92">
        <f t="shared" si="2"/>
        <v>43894</v>
      </c>
      <c r="F12" s="11" t="s">
        <v>26</v>
      </c>
      <c r="G12" s="11">
        <v>9001</v>
      </c>
      <c r="H12" s="65" t="s">
        <v>150</v>
      </c>
      <c r="I12" s="65"/>
      <c r="J12" s="11" t="s">
        <v>73</v>
      </c>
      <c r="K12" s="11"/>
      <c r="L12" s="12">
        <v>8</v>
      </c>
      <c r="N12" s="1" t="s">
        <v>14</v>
      </c>
      <c r="O12" s="2">
        <f>COUNTIF($G$9:$G$39, 9005)</f>
        <v>0</v>
      </c>
    </row>
    <row r="13" spans="1:15" ht="29.1" customHeight="1" thickBot="1" x14ac:dyDescent="0.25">
      <c r="A13" s="5">
        <f t="shared" si="0"/>
        <v>1</v>
      </c>
      <c r="B13" s="6">
        <f t="shared" si="1"/>
        <v>4</v>
      </c>
      <c r="C13" s="10"/>
      <c r="D13" s="90" t="str">
        <f t="shared" si="3"/>
        <v>Thu</v>
      </c>
      <c r="E13" s="92">
        <f t="shared" si="2"/>
        <v>43895</v>
      </c>
      <c r="F13" s="11" t="s">
        <v>26</v>
      </c>
      <c r="G13" s="11">
        <v>9001</v>
      </c>
      <c r="H13" s="65" t="s">
        <v>150</v>
      </c>
      <c r="I13" s="65"/>
      <c r="J13" s="11" t="s">
        <v>73</v>
      </c>
      <c r="K13" s="11"/>
      <c r="L13" s="12">
        <v>8</v>
      </c>
    </row>
    <row r="14" spans="1:15" ht="29.1" customHeight="1" thickBot="1" x14ac:dyDescent="0.25">
      <c r="A14" s="5">
        <f t="shared" si="0"/>
        <v>1</v>
      </c>
      <c r="B14" s="6">
        <f t="shared" si="1"/>
        <v>5</v>
      </c>
      <c r="C14" s="10"/>
      <c r="D14" s="90" t="str">
        <f t="shared" si="3"/>
        <v>Fri</v>
      </c>
      <c r="E14" s="92">
        <f t="shared" si="2"/>
        <v>43896</v>
      </c>
      <c r="F14" s="11" t="s">
        <v>26</v>
      </c>
      <c r="G14" s="11">
        <v>9001</v>
      </c>
      <c r="H14" s="65" t="s">
        <v>150</v>
      </c>
      <c r="I14" s="65"/>
      <c r="J14" s="11" t="s">
        <v>73</v>
      </c>
      <c r="K14" s="11"/>
      <c r="L14" s="12">
        <v>12</v>
      </c>
    </row>
    <row r="15" spans="1:15" ht="29.1" customHeight="1" thickBot="1" x14ac:dyDescent="0.25">
      <c r="A15" s="5" t="str">
        <f t="shared" si="0"/>
        <v/>
      </c>
      <c r="B15" s="6">
        <f t="shared" si="1"/>
        <v>6</v>
      </c>
      <c r="C15" s="10"/>
      <c r="D15" s="90" t="str">
        <f t="shared" si="3"/>
        <v>Sat</v>
      </c>
      <c r="E15" s="92">
        <f t="shared" si="2"/>
        <v>43897</v>
      </c>
      <c r="F15" s="11"/>
      <c r="G15" s="11"/>
      <c r="H15" s="65"/>
      <c r="I15" s="65"/>
      <c r="J15" s="11"/>
      <c r="K15" s="11"/>
      <c r="L15" s="12"/>
      <c r="O15" s="22" t="s">
        <v>26</v>
      </c>
    </row>
    <row r="16" spans="1:15" ht="29.1" customHeight="1" thickBot="1" x14ac:dyDescent="0.25">
      <c r="A16" s="5" t="str">
        <f t="shared" si="0"/>
        <v/>
      </c>
      <c r="B16" s="6">
        <f t="shared" si="1"/>
        <v>7</v>
      </c>
      <c r="C16" s="10"/>
      <c r="D16" s="90" t="str">
        <f>IF(B16=1,"Mo",IF(B16=2,"Tue",IF(B16=3,"Wed",IF(B16=4,"Thu",IF(B16=5,"Fri",IF(B16=6,"Sat",IF(B16=7,"Sun","")))))))</f>
        <v>Sun</v>
      </c>
      <c r="E16" s="92">
        <f t="shared" si="2"/>
        <v>43898</v>
      </c>
      <c r="F16" s="11"/>
      <c r="G16" s="11"/>
      <c r="H16" s="65"/>
      <c r="I16" s="65"/>
      <c r="J16" s="11"/>
      <c r="K16" s="11"/>
      <c r="L16" s="12"/>
    </row>
    <row r="17" spans="1:12" ht="29.1" customHeight="1" thickBot="1" x14ac:dyDescent="0.25">
      <c r="A17" s="5">
        <f t="shared" si="0"/>
        <v>1</v>
      </c>
      <c r="B17" s="6">
        <f t="shared" si="1"/>
        <v>1</v>
      </c>
      <c r="C17" s="10"/>
      <c r="D17" s="90" t="str">
        <f>IF(B17=1,"Mo",IF(B17=2,"Tue",IF(B17=3,"Wed",IF(B17=4,"Thu",IF(B17=5,"Fri",IF(B17=6,"Sat",IF(B17=7,"Sun","")))))))</f>
        <v>Mo</v>
      </c>
      <c r="E17" s="92">
        <f t="shared" si="2"/>
        <v>43899</v>
      </c>
      <c r="F17" s="11" t="s">
        <v>26</v>
      </c>
      <c r="G17" s="11">
        <v>9001</v>
      </c>
      <c r="H17" s="46" t="s">
        <v>150</v>
      </c>
      <c r="I17" s="46"/>
      <c r="J17" s="11" t="s">
        <v>73</v>
      </c>
      <c r="K17" s="11"/>
      <c r="L17" s="12">
        <v>8</v>
      </c>
    </row>
    <row r="18" spans="1:12" ht="29.1" customHeight="1" thickBot="1" x14ac:dyDescent="0.25">
      <c r="A18" s="5">
        <f t="shared" si="0"/>
        <v>1</v>
      </c>
      <c r="B18" s="6">
        <f t="shared" si="1"/>
        <v>2</v>
      </c>
      <c r="C18" s="10"/>
      <c r="D18" s="90" t="str">
        <f>IF(B18=1,"Mo",IF(B18=2,"Tue",IF(B18=3,"Wed",IF(B18=4,"Thu",IF(B18=5,"Fri",IF(B18=6,"Sat",IF(B18=7,"Sun","")))))))</f>
        <v>Tue</v>
      </c>
      <c r="E18" s="92">
        <f t="shared" si="2"/>
        <v>43900</v>
      </c>
      <c r="F18" s="11" t="s">
        <v>26</v>
      </c>
      <c r="G18" s="11">
        <v>9001</v>
      </c>
      <c r="H18" s="46" t="s">
        <v>150</v>
      </c>
      <c r="I18" s="46"/>
      <c r="J18" s="11" t="s">
        <v>73</v>
      </c>
      <c r="K18" s="11"/>
      <c r="L18" s="12">
        <v>12</v>
      </c>
    </row>
    <row r="19" spans="1:12" ht="29.1" customHeight="1" thickBot="1" x14ac:dyDescent="0.25">
      <c r="A19" s="5">
        <f t="shared" si="0"/>
        <v>1</v>
      </c>
      <c r="B19" s="6">
        <f t="shared" si="1"/>
        <v>3</v>
      </c>
      <c r="C19" s="10"/>
      <c r="D19" s="90" t="str">
        <f t="shared" si="3"/>
        <v>Wed</v>
      </c>
      <c r="E19" s="92">
        <f t="shared" si="2"/>
        <v>43901</v>
      </c>
      <c r="F19" s="11" t="s">
        <v>26</v>
      </c>
      <c r="G19" s="11">
        <v>9001</v>
      </c>
      <c r="H19" s="46" t="s">
        <v>150</v>
      </c>
      <c r="I19" s="46"/>
      <c r="J19" s="11" t="s">
        <v>73</v>
      </c>
      <c r="K19" s="11"/>
      <c r="L19" s="12">
        <v>14</v>
      </c>
    </row>
    <row r="20" spans="1:12" ht="29.1" customHeight="1" thickBot="1" x14ac:dyDescent="0.25">
      <c r="A20" s="5">
        <f t="shared" si="0"/>
        <v>1</v>
      </c>
      <c r="B20" s="6">
        <f t="shared" si="1"/>
        <v>4</v>
      </c>
      <c r="C20" s="10"/>
      <c r="D20" s="90" t="str">
        <f t="shared" si="3"/>
        <v>Thu</v>
      </c>
      <c r="E20" s="92">
        <f t="shared" si="2"/>
        <v>43902</v>
      </c>
      <c r="F20" s="11" t="s">
        <v>26</v>
      </c>
      <c r="G20" s="11">
        <v>9001</v>
      </c>
      <c r="H20" s="65" t="s">
        <v>164</v>
      </c>
      <c r="I20" s="65"/>
      <c r="J20" s="11" t="s">
        <v>73</v>
      </c>
      <c r="K20" s="11"/>
      <c r="L20" s="12">
        <v>10</v>
      </c>
    </row>
    <row r="21" spans="1:12" ht="29.1" customHeight="1" thickBot="1" x14ac:dyDescent="0.25">
      <c r="A21" s="5">
        <f t="shared" si="0"/>
        <v>1</v>
      </c>
      <c r="B21" s="6">
        <f t="shared" si="1"/>
        <v>5</v>
      </c>
      <c r="C21" s="10"/>
      <c r="D21" s="90" t="str">
        <f t="shared" si="3"/>
        <v>Fri</v>
      </c>
      <c r="E21" s="92">
        <f t="shared" si="2"/>
        <v>43903</v>
      </c>
      <c r="F21" s="11" t="s">
        <v>26</v>
      </c>
      <c r="G21" s="11">
        <v>9001</v>
      </c>
      <c r="H21" s="65" t="s">
        <v>150</v>
      </c>
      <c r="I21" s="65"/>
      <c r="J21" s="11" t="s">
        <v>73</v>
      </c>
      <c r="K21" s="11"/>
      <c r="L21" s="12">
        <v>8</v>
      </c>
    </row>
    <row r="22" spans="1:12" ht="29.1" customHeight="1" thickBot="1" x14ac:dyDescent="0.25">
      <c r="A22" s="5" t="str">
        <f t="shared" si="0"/>
        <v/>
      </c>
      <c r="B22" s="6">
        <f t="shared" si="1"/>
        <v>6</v>
      </c>
      <c r="C22" s="10"/>
      <c r="D22" s="90" t="str">
        <f t="shared" si="3"/>
        <v>Sat</v>
      </c>
      <c r="E22" s="92">
        <f t="shared" si="2"/>
        <v>43904</v>
      </c>
      <c r="F22" s="11"/>
      <c r="G22" s="11"/>
      <c r="H22" s="65"/>
      <c r="I22" s="65"/>
      <c r="J22" s="11"/>
      <c r="K22" s="11"/>
      <c r="L22" s="12"/>
    </row>
    <row r="23" spans="1:12" ht="29.1" customHeight="1" thickBot="1" x14ac:dyDescent="0.25">
      <c r="A23" s="5" t="str">
        <f t="shared" si="0"/>
        <v/>
      </c>
      <c r="B23" s="6">
        <f t="shared" si="1"/>
        <v>7</v>
      </c>
      <c r="C23" s="10"/>
      <c r="D23" s="90" t="str">
        <f t="shared" si="3"/>
        <v>Sun</v>
      </c>
      <c r="E23" s="92">
        <f t="shared" si="2"/>
        <v>43905</v>
      </c>
      <c r="F23" s="11"/>
      <c r="G23" s="11"/>
      <c r="H23" s="65"/>
      <c r="I23" s="65"/>
      <c r="J23" s="11"/>
      <c r="K23" s="11"/>
      <c r="L23" s="12"/>
    </row>
    <row r="24" spans="1:12" ht="29.1" customHeight="1" thickBot="1" x14ac:dyDescent="0.25">
      <c r="A24" s="5">
        <f t="shared" si="0"/>
        <v>1</v>
      </c>
      <c r="B24" s="6">
        <f t="shared" si="1"/>
        <v>1</v>
      </c>
      <c r="C24" s="10"/>
      <c r="D24" s="90" t="str">
        <f t="shared" si="3"/>
        <v>Mo</v>
      </c>
      <c r="E24" s="92">
        <f t="shared" si="2"/>
        <v>43906</v>
      </c>
      <c r="F24" s="11" t="s">
        <v>26</v>
      </c>
      <c r="G24" s="11">
        <v>9001</v>
      </c>
      <c r="H24" s="65" t="s">
        <v>165</v>
      </c>
      <c r="I24" s="65"/>
      <c r="J24" s="11" t="s">
        <v>73</v>
      </c>
      <c r="K24" s="11"/>
      <c r="L24" s="12">
        <v>10</v>
      </c>
    </row>
    <row r="25" spans="1:12" ht="29.1" customHeight="1" thickBot="1" x14ac:dyDescent="0.25">
      <c r="A25" s="5">
        <f t="shared" si="0"/>
        <v>1</v>
      </c>
      <c r="B25" s="6">
        <f t="shared" si="1"/>
        <v>2</v>
      </c>
      <c r="C25" s="10"/>
      <c r="D25" s="90" t="str">
        <f t="shared" si="3"/>
        <v>Tue</v>
      </c>
      <c r="E25" s="92">
        <f t="shared" si="2"/>
        <v>43907</v>
      </c>
      <c r="F25" s="11" t="s">
        <v>26</v>
      </c>
      <c r="G25" s="11">
        <v>9001</v>
      </c>
      <c r="H25" s="65" t="s">
        <v>154</v>
      </c>
      <c r="I25" s="65"/>
      <c r="J25" s="11" t="s">
        <v>73</v>
      </c>
      <c r="K25" s="11"/>
      <c r="L25" s="12">
        <v>10</v>
      </c>
    </row>
    <row r="26" spans="1:12" ht="29.1" customHeight="1" thickBot="1" x14ac:dyDescent="0.25">
      <c r="A26" s="5">
        <f t="shared" si="0"/>
        <v>1</v>
      </c>
      <c r="B26" s="6">
        <f t="shared" si="1"/>
        <v>3</v>
      </c>
      <c r="C26" s="10"/>
      <c r="D26" s="90" t="str">
        <f t="shared" si="3"/>
        <v>Wed</v>
      </c>
      <c r="E26" s="92">
        <f t="shared" si="2"/>
        <v>43908</v>
      </c>
      <c r="F26" s="11" t="s">
        <v>26</v>
      </c>
      <c r="G26" s="11">
        <v>9001</v>
      </c>
      <c r="H26" s="65" t="s">
        <v>154</v>
      </c>
      <c r="I26" s="65"/>
      <c r="J26" s="11" t="s">
        <v>73</v>
      </c>
      <c r="K26" s="11"/>
      <c r="L26" s="12">
        <v>8</v>
      </c>
    </row>
    <row r="27" spans="1:12" ht="29.1" customHeight="1" thickBot="1" x14ac:dyDescent="0.25">
      <c r="A27" s="5">
        <f t="shared" si="0"/>
        <v>1</v>
      </c>
      <c r="B27" s="6">
        <f t="shared" si="1"/>
        <v>4</v>
      </c>
      <c r="C27" s="10"/>
      <c r="D27" s="90" t="str">
        <f t="shared" si="3"/>
        <v>Thu</v>
      </c>
      <c r="E27" s="92">
        <f t="shared" si="2"/>
        <v>43909</v>
      </c>
      <c r="F27" s="11" t="s">
        <v>26</v>
      </c>
      <c r="G27" s="11">
        <v>9001</v>
      </c>
      <c r="H27" s="65" t="s">
        <v>153</v>
      </c>
      <c r="I27" s="65"/>
      <c r="J27" s="11" t="s">
        <v>152</v>
      </c>
      <c r="K27" s="11"/>
      <c r="L27" s="12">
        <v>8</v>
      </c>
    </row>
    <row r="28" spans="1:12" ht="29.1" customHeight="1" thickBot="1" x14ac:dyDescent="0.25">
      <c r="A28" s="5">
        <f t="shared" si="0"/>
        <v>1</v>
      </c>
      <c r="B28" s="6">
        <f t="shared" si="1"/>
        <v>5</v>
      </c>
      <c r="C28" s="10"/>
      <c r="D28" s="90" t="str">
        <f t="shared" si="3"/>
        <v>Fri</v>
      </c>
      <c r="E28" s="92">
        <f t="shared" si="2"/>
        <v>43910</v>
      </c>
      <c r="F28" s="11" t="s">
        <v>26</v>
      </c>
      <c r="G28" s="11">
        <v>9001</v>
      </c>
      <c r="H28" s="65" t="s">
        <v>151</v>
      </c>
      <c r="I28" s="65"/>
      <c r="J28" s="11" t="s">
        <v>152</v>
      </c>
      <c r="K28" s="11"/>
      <c r="L28" s="12">
        <v>9</v>
      </c>
    </row>
    <row r="29" spans="1:12" ht="29.1" customHeight="1" thickBot="1" x14ac:dyDescent="0.25">
      <c r="A29" s="5" t="str">
        <f t="shared" si="0"/>
        <v/>
      </c>
      <c r="B29" s="6">
        <f t="shared" si="1"/>
        <v>6</v>
      </c>
      <c r="C29" s="10"/>
      <c r="D29" s="90" t="str">
        <f t="shared" si="3"/>
        <v>Sat</v>
      </c>
      <c r="E29" s="92">
        <f t="shared" si="2"/>
        <v>43911</v>
      </c>
      <c r="F29" s="11"/>
      <c r="G29" s="11"/>
      <c r="H29" s="65"/>
      <c r="I29" s="65"/>
      <c r="J29" s="11"/>
      <c r="K29" s="11"/>
      <c r="L29" s="12"/>
    </row>
    <row r="30" spans="1:12" ht="29.1" customHeight="1" thickBot="1" x14ac:dyDescent="0.25">
      <c r="A30" s="5" t="str">
        <f t="shared" si="0"/>
        <v/>
      </c>
      <c r="B30" s="6">
        <f t="shared" si="1"/>
        <v>7</v>
      </c>
      <c r="C30" s="10"/>
      <c r="D30" s="90" t="str">
        <f t="shared" si="3"/>
        <v>Sun</v>
      </c>
      <c r="E30" s="92">
        <f t="shared" si="2"/>
        <v>43912</v>
      </c>
      <c r="F30" s="11"/>
      <c r="G30" s="11"/>
      <c r="H30" s="65"/>
      <c r="I30" s="65"/>
      <c r="J30" s="11"/>
      <c r="K30" s="11"/>
      <c r="L30" s="12"/>
    </row>
    <row r="31" spans="1:12" ht="29.1" customHeight="1" thickBot="1" x14ac:dyDescent="0.25">
      <c r="A31" s="5">
        <f t="shared" si="0"/>
        <v>1</v>
      </c>
      <c r="B31" s="6">
        <f t="shared" si="1"/>
        <v>1</v>
      </c>
      <c r="C31" s="10"/>
      <c r="D31" s="90" t="str">
        <f t="shared" si="3"/>
        <v>Mo</v>
      </c>
      <c r="E31" s="92">
        <f t="shared" si="2"/>
        <v>43913</v>
      </c>
      <c r="F31" s="11" t="s">
        <v>26</v>
      </c>
      <c r="G31" s="11">
        <v>9001</v>
      </c>
      <c r="H31" s="65" t="s">
        <v>155</v>
      </c>
      <c r="I31" s="65"/>
      <c r="J31" s="11" t="s">
        <v>157</v>
      </c>
      <c r="K31" s="11"/>
      <c r="L31" s="12">
        <v>10</v>
      </c>
    </row>
    <row r="32" spans="1:12" ht="29.1" customHeight="1" thickBot="1" x14ac:dyDescent="0.25">
      <c r="A32" s="5">
        <f t="shared" si="0"/>
        <v>1</v>
      </c>
      <c r="B32" s="6">
        <f t="shared" si="1"/>
        <v>2</v>
      </c>
      <c r="C32" s="10"/>
      <c r="D32" s="90" t="str">
        <f t="shared" si="3"/>
        <v>Tue</v>
      </c>
      <c r="E32" s="92">
        <f t="shared" si="2"/>
        <v>43914</v>
      </c>
      <c r="F32" s="11" t="s">
        <v>26</v>
      </c>
      <c r="G32" s="11">
        <v>9001</v>
      </c>
      <c r="H32" s="65" t="s">
        <v>156</v>
      </c>
      <c r="I32" s="65"/>
      <c r="J32" s="11" t="s">
        <v>152</v>
      </c>
      <c r="K32" s="11"/>
      <c r="L32" s="12">
        <v>8</v>
      </c>
    </row>
    <row r="33" spans="1:12" ht="29.1" customHeight="1" thickBot="1" x14ac:dyDescent="0.25">
      <c r="A33" s="5">
        <f t="shared" si="0"/>
        <v>1</v>
      </c>
      <c r="B33" s="6">
        <f t="shared" si="1"/>
        <v>3</v>
      </c>
      <c r="C33" s="10"/>
      <c r="D33" s="90" t="str">
        <f t="shared" si="3"/>
        <v>Wed</v>
      </c>
      <c r="E33" s="92">
        <f t="shared" si="2"/>
        <v>43915</v>
      </c>
      <c r="F33" s="11" t="s">
        <v>26</v>
      </c>
      <c r="G33" s="11">
        <v>9001</v>
      </c>
      <c r="H33" s="65" t="s">
        <v>159</v>
      </c>
      <c r="I33" s="65"/>
      <c r="J33" s="11" t="s">
        <v>158</v>
      </c>
      <c r="K33" s="11"/>
      <c r="L33" s="12">
        <v>10</v>
      </c>
    </row>
    <row r="34" spans="1:12" ht="29.1" customHeight="1" thickBot="1" x14ac:dyDescent="0.25">
      <c r="A34" s="5">
        <f t="shared" si="0"/>
        <v>1</v>
      </c>
      <c r="B34" s="6">
        <f t="shared" si="1"/>
        <v>4</v>
      </c>
      <c r="C34" s="10"/>
      <c r="D34" s="90" t="str">
        <f t="shared" si="3"/>
        <v>Thu</v>
      </c>
      <c r="E34" s="92">
        <f t="shared" si="2"/>
        <v>43916</v>
      </c>
      <c r="F34" s="11" t="s">
        <v>26</v>
      </c>
      <c r="G34" s="11">
        <v>9001</v>
      </c>
      <c r="H34" s="65" t="s">
        <v>160</v>
      </c>
      <c r="I34" s="65"/>
      <c r="J34" s="11" t="s">
        <v>161</v>
      </c>
      <c r="K34" s="11"/>
      <c r="L34" s="12">
        <v>8</v>
      </c>
    </row>
    <row r="35" spans="1:12" ht="29.1" customHeight="1" thickBot="1" x14ac:dyDescent="0.25">
      <c r="A35" s="5">
        <f t="shared" si="0"/>
        <v>1</v>
      </c>
      <c r="B35" s="6">
        <f t="shared" si="1"/>
        <v>5</v>
      </c>
      <c r="C35" s="10"/>
      <c r="D35" s="90" t="str">
        <f t="shared" si="3"/>
        <v>Fri</v>
      </c>
      <c r="E35" s="92">
        <f t="shared" si="2"/>
        <v>43917</v>
      </c>
      <c r="F35" s="11" t="s">
        <v>26</v>
      </c>
      <c r="G35" s="11">
        <v>9001</v>
      </c>
      <c r="H35" s="65" t="s">
        <v>151</v>
      </c>
      <c r="I35" s="65"/>
      <c r="J35" s="11" t="s">
        <v>161</v>
      </c>
      <c r="K35" s="11"/>
      <c r="L35" s="12">
        <v>8</v>
      </c>
    </row>
    <row r="36" spans="1:12" ht="29.1" customHeight="1" thickBot="1" x14ac:dyDescent="0.25">
      <c r="A36" s="5" t="str">
        <f t="shared" si="0"/>
        <v/>
      </c>
      <c r="B36" s="6">
        <f t="shared" si="1"/>
        <v>6</v>
      </c>
      <c r="C36" s="10"/>
      <c r="D36" s="90" t="str">
        <f t="shared" si="3"/>
        <v>Sat</v>
      </c>
      <c r="E36" s="92">
        <f t="shared" si="2"/>
        <v>43918</v>
      </c>
      <c r="F36" s="11"/>
      <c r="G36" s="11"/>
      <c r="H36" s="65"/>
      <c r="I36" s="65"/>
      <c r="J36" s="11"/>
      <c r="K36" s="11"/>
      <c r="L36" s="12"/>
    </row>
    <row r="37" spans="1:12" ht="29.1" customHeight="1" thickBot="1" x14ac:dyDescent="0.25">
      <c r="A37" s="5" t="str">
        <f t="shared" si="0"/>
        <v/>
      </c>
      <c r="B37" s="6">
        <f>WEEKDAY(E36+1,2)</f>
        <v>7</v>
      </c>
      <c r="C37" s="10"/>
      <c r="D37" s="90" t="str">
        <f t="shared" si="3"/>
        <v>Sun</v>
      </c>
      <c r="E37" s="93">
        <f>IF(MONTH(E36+1)&gt;MONTH(E36),"",E36+1)</f>
        <v>43919</v>
      </c>
      <c r="F37" s="11"/>
      <c r="G37" s="11"/>
      <c r="H37" s="66"/>
      <c r="I37" s="65"/>
      <c r="J37" s="11"/>
      <c r="K37" s="11"/>
      <c r="L37" s="12"/>
    </row>
    <row r="38" spans="1:12" ht="29.1" customHeight="1" thickBot="1" x14ac:dyDescent="0.25">
      <c r="A38" s="5">
        <f t="shared" ref="A38" si="4">IF(OR(C38="f",C38="u",C38="F",C38="U"),"",IF(OR(B38=1,B38=2,B38=3,B38=4,B38=5),1,""))</f>
        <v>1</v>
      </c>
      <c r="B38" s="6">
        <f>WEEKDAY(E37+1,2)</f>
        <v>1</v>
      </c>
      <c r="C38" s="10"/>
      <c r="D38" s="90" t="str">
        <f t="shared" si="3"/>
        <v>Mo</v>
      </c>
      <c r="E38" s="93">
        <f>IF(MONTH(E37+1)&gt;MONTH(E37),"",E37+1)</f>
        <v>43920</v>
      </c>
      <c r="F38" s="11" t="s">
        <v>26</v>
      </c>
      <c r="G38" s="11">
        <v>9001</v>
      </c>
      <c r="H38" s="66" t="s">
        <v>162</v>
      </c>
      <c r="I38" s="65"/>
      <c r="J38" s="11" t="s">
        <v>158</v>
      </c>
      <c r="K38" s="11"/>
      <c r="L38" s="12">
        <v>8</v>
      </c>
    </row>
    <row r="39" spans="1:12" ht="29.1" customHeight="1" thickBot="1" x14ac:dyDescent="0.25">
      <c r="A39" s="5">
        <f t="shared" ref="A39" si="5">IF(OR(C39="f",C39="u",C39="F",C39="U"),"",IF(OR(B39=1,B39=2,B39=3,B39=4,B39=5),1,""))</f>
        <v>1</v>
      </c>
      <c r="B39" s="6">
        <f>WEEKDAY(E38+1,2)</f>
        <v>2</v>
      </c>
      <c r="C39" s="10"/>
      <c r="D39" s="90" t="str">
        <f t="shared" si="3"/>
        <v>Tue</v>
      </c>
      <c r="E39" s="93">
        <f>IF(MONTH(E38+1)&gt;MONTH(E38),"",E38+1)</f>
        <v>43921</v>
      </c>
      <c r="F39" s="11" t="s">
        <v>26</v>
      </c>
      <c r="G39" s="11">
        <v>9001</v>
      </c>
      <c r="H39" s="66" t="s">
        <v>163</v>
      </c>
      <c r="I39" s="65"/>
      <c r="J39" s="11" t="s">
        <v>158</v>
      </c>
      <c r="K39" s="11"/>
      <c r="L39" s="12">
        <v>10</v>
      </c>
    </row>
    <row r="40" spans="1:12" ht="30" customHeight="1" thickBot="1" x14ac:dyDescent="0.25">
      <c r="D40" s="13"/>
      <c r="E40" s="15"/>
      <c r="F40" s="11"/>
      <c r="G40" s="11"/>
      <c r="H40" s="36"/>
      <c r="I40" s="35" t="s">
        <v>1</v>
      </c>
      <c r="J40" s="17"/>
      <c r="K40" s="14"/>
      <c r="L40" s="18">
        <f>SUM(L9:L39)</f>
        <v>205</v>
      </c>
    </row>
    <row r="41" spans="1:12" ht="30" customHeight="1" thickBot="1" x14ac:dyDescent="0.25">
      <c r="D41" s="13"/>
      <c r="E41" s="14"/>
      <c r="F41" s="11"/>
      <c r="G41" s="11"/>
      <c r="H41" s="26"/>
      <c r="I41" s="16" t="s">
        <v>2</v>
      </c>
      <c r="J41" s="17"/>
      <c r="K41" s="14"/>
      <c r="L41" s="18">
        <f>SUM(L40/8)</f>
        <v>25.625</v>
      </c>
    </row>
  </sheetData>
  <mergeCells count="38">
    <mergeCell ref="D1:L1"/>
    <mergeCell ref="H34:I34"/>
    <mergeCell ref="H35:I35"/>
    <mergeCell ref="H36:I36"/>
    <mergeCell ref="H37:I37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J6:L6"/>
    <mergeCell ref="J7:J8"/>
    <mergeCell ref="K7:K8"/>
    <mergeCell ref="H7:I8"/>
    <mergeCell ref="H13:I13"/>
    <mergeCell ref="L7:L8"/>
    <mergeCell ref="H11:I11"/>
    <mergeCell ref="H21:I21"/>
    <mergeCell ref="H38:I38"/>
    <mergeCell ref="H39:I39"/>
    <mergeCell ref="C7:C8"/>
    <mergeCell ref="D7:E8"/>
    <mergeCell ref="F7:F8"/>
    <mergeCell ref="G7:G8"/>
    <mergeCell ref="H20:I20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99" priority="2144" stopIfTrue="1">
      <formula>IF($A9=1,B9,)</formula>
    </cfRule>
    <cfRule type="expression" dxfId="98" priority="2145" stopIfTrue="1">
      <formula>IF($A9="",B9,)</formula>
    </cfRule>
  </conditionalFormatting>
  <conditionalFormatting sqref="G40:G41">
    <cfRule type="expression" dxfId="88" priority="88" stopIfTrue="1">
      <formula>#REF!="Freelancer"</formula>
    </cfRule>
    <cfRule type="expression" dxfId="87" priority="89" stopIfTrue="1">
      <formula>#REF!="DTC Int. Staff"</formula>
    </cfRule>
  </conditionalFormatting>
  <conditionalFormatting sqref="G40:G41">
    <cfRule type="expression" dxfId="86" priority="86" stopIfTrue="1">
      <formula>$F$5="Freelancer"</formula>
    </cfRule>
    <cfRule type="expression" dxfId="85" priority="87" stopIfTrue="1">
      <formula>$F$5="DTC Int. Staff"</formula>
    </cfRule>
  </conditionalFormatting>
  <conditionalFormatting sqref="C38">
    <cfRule type="expression" dxfId="84" priority="82" stopIfTrue="1">
      <formula>IF($A38=1,B38,)</formula>
    </cfRule>
    <cfRule type="expression" dxfId="83" priority="83" stopIfTrue="1">
      <formula>IF($A38="",B38,)</formula>
    </cfRule>
  </conditionalFormatting>
  <conditionalFormatting sqref="C39">
    <cfRule type="expression" dxfId="80" priority="78" stopIfTrue="1">
      <formula>IF($A39=1,B39,)</formula>
    </cfRule>
    <cfRule type="expression" dxfId="79" priority="79" stopIfTrue="1">
      <formula>IF($A39="",B39,)</formula>
    </cfRule>
  </conditionalFormatting>
  <conditionalFormatting sqref="G11:G14">
    <cfRule type="expression" dxfId="46" priority="25" stopIfTrue="1">
      <formula>$F$5="Freelancer"</formula>
    </cfRule>
    <cfRule type="expression" dxfId="45" priority="26" stopIfTrue="1">
      <formula>$F$5="DTC Int. Staff"</formula>
    </cfRule>
  </conditionalFormatting>
  <conditionalFormatting sqref="G24:G28">
    <cfRule type="expression" dxfId="44" priority="1" stopIfTrue="1">
      <formula>$F$5="Freelancer"</formula>
    </cfRule>
    <cfRule type="expression" dxfId="43" priority="2" stopIfTrue="1">
      <formula>$F$5="DTC Int. Staff"</formula>
    </cfRule>
  </conditionalFormatting>
  <conditionalFormatting sqref="E9">
    <cfRule type="expression" dxfId="42" priority="43" stopIfTrue="1">
      <formula>IF($A9="",B9,"")</formula>
    </cfRule>
  </conditionalFormatting>
  <conditionalFormatting sqref="E10:E37">
    <cfRule type="expression" dxfId="41" priority="44" stopIfTrue="1">
      <formula>IF($A10&lt;&gt;1,B10,"")</formula>
    </cfRule>
  </conditionalFormatting>
  <conditionalFormatting sqref="D9:D37">
    <cfRule type="expression" dxfId="40" priority="45" stopIfTrue="1">
      <formula>IF($A9="",B9,)</formula>
    </cfRule>
  </conditionalFormatting>
  <conditionalFormatting sqref="G9:G10">
    <cfRule type="expression" dxfId="39" priority="46" stopIfTrue="1">
      <formula>#REF!="Freelancer"</formula>
    </cfRule>
    <cfRule type="expression" dxfId="38" priority="47" stopIfTrue="1">
      <formula>#REF!="DTC Int. Staff"</formula>
    </cfRule>
  </conditionalFormatting>
  <conditionalFormatting sqref="G10">
    <cfRule type="expression" dxfId="37" priority="41" stopIfTrue="1">
      <formula>#REF!="Freelancer"</formula>
    </cfRule>
    <cfRule type="expression" dxfId="36" priority="42" stopIfTrue="1">
      <formula>#REF!="DTC Int. Staff"</formula>
    </cfRule>
  </conditionalFormatting>
  <conditionalFormatting sqref="G10">
    <cfRule type="expression" dxfId="35" priority="39" stopIfTrue="1">
      <formula>$F$5="Freelancer"</formula>
    </cfRule>
    <cfRule type="expression" dxfId="34" priority="40" stopIfTrue="1">
      <formula>$F$5="DTC Int. Staff"</formula>
    </cfRule>
  </conditionalFormatting>
  <conditionalFormatting sqref="G15:G16 G22:G23 G36:G37 G29:G30">
    <cfRule type="expression" dxfId="33" priority="37" stopIfTrue="1">
      <formula>#REF!="Freelancer"</formula>
    </cfRule>
    <cfRule type="expression" dxfId="32" priority="38" stopIfTrue="1">
      <formula>#REF!="DTC Int. Staff"</formula>
    </cfRule>
  </conditionalFormatting>
  <conditionalFormatting sqref="G15:G16 G22:G23 G36:G37 G29:G30">
    <cfRule type="expression" dxfId="31" priority="35" stopIfTrue="1">
      <formula>$F$5="Freelancer"</formula>
    </cfRule>
    <cfRule type="expression" dxfId="30" priority="36" stopIfTrue="1">
      <formula>$F$5="DTC Int. Staff"</formula>
    </cfRule>
  </conditionalFormatting>
  <conditionalFormatting sqref="E38">
    <cfRule type="expression" dxfId="29" priority="33" stopIfTrue="1">
      <formula>IF($A38&lt;&gt;1,B38,"")</formula>
    </cfRule>
  </conditionalFormatting>
  <conditionalFormatting sqref="D38">
    <cfRule type="expression" dxfId="28" priority="34" stopIfTrue="1">
      <formula>IF($A38="",B38,)</formula>
    </cfRule>
  </conditionalFormatting>
  <conditionalFormatting sqref="E39">
    <cfRule type="expression" dxfId="27" priority="31" stopIfTrue="1">
      <formula>IF($A39&lt;&gt;1,B39,"")</formula>
    </cfRule>
  </conditionalFormatting>
  <conditionalFormatting sqref="D39">
    <cfRule type="expression" dxfId="26" priority="32" stopIfTrue="1">
      <formula>IF($A39="",B39,)</formula>
    </cfRule>
  </conditionalFormatting>
  <conditionalFormatting sqref="G11:G14">
    <cfRule type="expression" dxfId="25" priority="29" stopIfTrue="1">
      <formula>#REF!="Freelancer"</formula>
    </cfRule>
    <cfRule type="expression" dxfId="24" priority="30" stopIfTrue="1">
      <formula>#REF!="DTC Int. Staff"</formula>
    </cfRule>
  </conditionalFormatting>
  <conditionalFormatting sqref="G11:G14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17:G21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17:G21">
    <cfRule type="expression" dxfId="19" priority="21" stopIfTrue="1">
      <formula>#REF!="Freelancer"</formula>
    </cfRule>
    <cfRule type="expression" dxfId="18" priority="22" stopIfTrue="1">
      <formula>#REF!="DTC Int. Staff"</formula>
    </cfRule>
  </conditionalFormatting>
  <conditionalFormatting sqref="G17:G21">
    <cfRule type="expression" dxfId="17" priority="19" stopIfTrue="1">
      <formula>$F$5="Freelancer"</formula>
    </cfRule>
    <cfRule type="expression" dxfId="16" priority="20" stopIfTrue="1">
      <formula>$F$5="DTC Int. Staff"</formula>
    </cfRule>
  </conditionalFormatting>
  <conditionalFormatting sqref="G31:G35">
    <cfRule type="expression" dxfId="15" priority="17" stopIfTrue="1">
      <formula>#REF!="Freelancer"</formula>
    </cfRule>
    <cfRule type="expression" dxfId="14" priority="18" stopIfTrue="1">
      <formula>#REF!="DTC Int. Staff"</formula>
    </cfRule>
  </conditionalFormatting>
  <conditionalFormatting sqref="G31:G35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31:G35">
    <cfRule type="expression" dxfId="11" priority="13" stopIfTrue="1">
      <formula>$F$5="Freelancer"</formula>
    </cfRule>
    <cfRule type="expression" dxfId="10" priority="14" stopIfTrue="1">
      <formula>$F$5="DTC Int. Staff"</formula>
    </cfRule>
  </conditionalFormatting>
  <conditionalFormatting sqref="G38:G39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38:G39">
    <cfRule type="expression" dxfId="7" priority="9" stopIfTrue="1">
      <formula>#REF!="Freelancer"</formula>
    </cfRule>
    <cfRule type="expression" dxfId="6" priority="10" stopIfTrue="1">
      <formula>#REF!="DTC Int. Staff"</formula>
    </cfRule>
  </conditionalFormatting>
  <conditionalFormatting sqref="G38:G39">
    <cfRule type="expression" dxfId="5" priority="7" stopIfTrue="1">
      <formula>$F$5="Freelancer"</formula>
    </cfRule>
    <cfRule type="expression" dxfId="4" priority="8" stopIfTrue="1">
      <formula>$F$5="DTC Int. Staff"</formula>
    </cfRule>
  </conditionalFormatting>
  <conditionalFormatting sqref="G24:G28">
    <cfRule type="expression" dxfId="3" priority="5" stopIfTrue="1">
      <formula>#REF!="Freelancer"</formula>
    </cfRule>
    <cfRule type="expression" dxfId="2" priority="6" stopIfTrue="1">
      <formula>#REF!="DTC Int. Staff"</formula>
    </cfRule>
  </conditionalFormatting>
  <conditionalFormatting sqref="G24:G28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9:F41" xr:uid="{00000000-0002-0000-0100-000000000000}">
      <formula1>Project_Number</formula1>
    </dataValidation>
    <dataValidation type="list" allowBlank="1" showInputMessage="1" showErrorMessage="1" sqref="G9:G41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16" workbookViewId="0">
      <selection activeCell="A27" sqref="A27"/>
    </sheetView>
  </sheetViews>
  <sheetFormatPr defaultColWidth="11.42578125" defaultRowHeight="12.75" x14ac:dyDescent="0.2"/>
  <cols>
    <col min="1" max="1" width="11.5703125" style="22" bestFit="1" customWidth="1"/>
    <col min="2" max="2" width="29.140625" style="22" bestFit="1" customWidth="1"/>
    <col min="3" max="3" width="3.42578125" style="34" customWidth="1"/>
    <col min="4" max="4" width="13.5703125" bestFit="1" customWidth="1"/>
    <col min="5" max="5" width="30.5703125" bestFit="1" customWidth="1"/>
  </cols>
  <sheetData>
    <row r="1" spans="1:14" x14ac:dyDescent="0.2">
      <c r="A1" s="24" t="s">
        <v>6</v>
      </c>
      <c r="B1" s="24" t="s">
        <v>7</v>
      </c>
      <c r="C1" s="33"/>
      <c r="D1" s="24" t="s">
        <v>16</v>
      </c>
      <c r="E1" s="24" t="s">
        <v>8</v>
      </c>
    </row>
    <row r="2" spans="1:14" x14ac:dyDescent="0.2">
      <c r="A2" s="22" t="s">
        <v>125</v>
      </c>
      <c r="B2" s="22" t="s">
        <v>126</v>
      </c>
      <c r="D2" s="23">
        <v>9001</v>
      </c>
      <c r="E2" s="22" t="s">
        <v>75</v>
      </c>
    </row>
    <row r="3" spans="1:14" x14ac:dyDescent="0.2">
      <c r="A3" s="22" t="s">
        <v>123</v>
      </c>
      <c r="B3" s="22" t="s">
        <v>124</v>
      </c>
      <c r="D3" s="23">
        <v>9002</v>
      </c>
      <c r="E3" s="22" t="s">
        <v>144</v>
      </c>
    </row>
    <row r="4" spans="1:14" x14ac:dyDescent="0.2">
      <c r="A4" s="22" t="s">
        <v>121</v>
      </c>
      <c r="B4" s="22" t="s">
        <v>122</v>
      </c>
      <c r="D4" s="23">
        <v>9003</v>
      </c>
      <c r="E4" s="22" t="s">
        <v>145</v>
      </c>
    </row>
    <row r="5" spans="1:14" x14ac:dyDescent="0.2">
      <c r="A5" s="22" t="s">
        <v>119</v>
      </c>
      <c r="B5" s="22" t="s">
        <v>120</v>
      </c>
      <c r="D5" s="23">
        <v>9004</v>
      </c>
      <c r="E5" s="22" t="s">
        <v>146</v>
      </c>
    </row>
    <row r="6" spans="1:14" x14ac:dyDescent="0.2">
      <c r="A6" s="22" t="s">
        <v>117</v>
      </c>
      <c r="B6" s="22" t="s">
        <v>118</v>
      </c>
      <c r="D6" s="23">
        <v>9005</v>
      </c>
      <c r="E6" s="22" t="s">
        <v>76</v>
      </c>
    </row>
    <row r="7" spans="1:14" x14ac:dyDescent="0.2">
      <c r="A7" s="22" t="s">
        <v>115</v>
      </c>
      <c r="B7" s="22" t="s">
        <v>116</v>
      </c>
      <c r="D7" s="23">
        <v>9007</v>
      </c>
      <c r="E7" s="22" t="s">
        <v>77</v>
      </c>
    </row>
    <row r="8" spans="1:14" x14ac:dyDescent="0.2">
      <c r="A8" s="22" t="s">
        <v>113</v>
      </c>
      <c r="B8" s="22" t="s">
        <v>114</v>
      </c>
      <c r="D8" s="23">
        <v>9008</v>
      </c>
      <c r="E8" s="22" t="s">
        <v>78</v>
      </c>
    </row>
    <row r="9" spans="1:14" x14ac:dyDescent="0.2">
      <c r="A9" s="22" t="s">
        <v>111</v>
      </c>
      <c r="B9" s="22" t="s">
        <v>112</v>
      </c>
      <c r="D9" s="23">
        <v>9010</v>
      </c>
      <c r="E9" s="22" t="s">
        <v>79</v>
      </c>
    </row>
    <row r="10" spans="1:14" x14ac:dyDescent="0.2">
      <c r="A10" s="22" t="s">
        <v>109</v>
      </c>
      <c r="B10" s="22" t="s">
        <v>110</v>
      </c>
      <c r="D10" s="23">
        <v>9013</v>
      </c>
      <c r="E10" s="22" t="s">
        <v>80</v>
      </c>
    </row>
    <row r="11" spans="1:14" x14ac:dyDescent="0.2">
      <c r="A11" s="22" t="s">
        <v>107</v>
      </c>
      <c r="B11" s="22" t="s">
        <v>108</v>
      </c>
      <c r="D11" s="23">
        <v>9014</v>
      </c>
      <c r="E11" s="22" t="s">
        <v>81</v>
      </c>
    </row>
    <row r="12" spans="1:14" x14ac:dyDescent="0.2">
      <c r="A12" s="22" t="s">
        <v>105</v>
      </c>
      <c r="B12" s="22" t="s">
        <v>106</v>
      </c>
      <c r="D12" s="23">
        <v>9015</v>
      </c>
      <c r="E12" s="22" t="s">
        <v>82</v>
      </c>
    </row>
    <row r="13" spans="1:14" x14ac:dyDescent="0.2">
      <c r="A13" s="22" t="s">
        <v>103</v>
      </c>
      <c r="B13" s="22" t="s">
        <v>104</v>
      </c>
    </row>
    <row r="14" spans="1:14" x14ac:dyDescent="0.2">
      <c r="A14" s="22" t="s">
        <v>101</v>
      </c>
      <c r="B14" s="22" t="s">
        <v>102</v>
      </c>
      <c r="N14" s="32"/>
    </row>
    <row r="15" spans="1:14" x14ac:dyDescent="0.2">
      <c r="A15" s="22" t="s">
        <v>99</v>
      </c>
      <c r="B15" s="22" t="s">
        <v>100</v>
      </c>
    </row>
    <row r="16" spans="1:14" x14ac:dyDescent="0.2">
      <c r="A16" s="22" t="s">
        <v>97</v>
      </c>
      <c r="B16" s="22" t="s">
        <v>98</v>
      </c>
    </row>
    <row r="17" spans="1:14" x14ac:dyDescent="0.2">
      <c r="A17" s="22" t="s">
        <v>95</v>
      </c>
      <c r="B17" s="22" t="s">
        <v>96</v>
      </c>
      <c r="D17" s="23"/>
    </row>
    <row r="18" spans="1:14" x14ac:dyDescent="0.2">
      <c r="A18" s="22" t="s">
        <v>93</v>
      </c>
      <c r="B18" s="22" t="s">
        <v>94</v>
      </c>
      <c r="D18" s="23"/>
    </row>
    <row r="19" spans="1:14" x14ac:dyDescent="0.2">
      <c r="A19" s="22" t="s">
        <v>91</v>
      </c>
      <c r="B19" s="22" t="s">
        <v>92</v>
      </c>
      <c r="D19" s="23"/>
    </row>
    <row r="20" spans="1:14" x14ac:dyDescent="0.2">
      <c r="A20" s="22" t="s">
        <v>89</v>
      </c>
      <c r="B20" s="22" t="s">
        <v>90</v>
      </c>
      <c r="D20" s="23"/>
    </row>
    <row r="21" spans="1:14" x14ac:dyDescent="0.2">
      <c r="A21" s="22" t="s">
        <v>127</v>
      </c>
      <c r="B21" s="22" t="s">
        <v>128</v>
      </c>
      <c r="D21" s="23"/>
    </row>
    <row r="22" spans="1:14" x14ac:dyDescent="0.2">
      <c r="A22" s="22" t="s">
        <v>18</v>
      </c>
      <c r="B22" s="22" t="s">
        <v>19</v>
      </c>
      <c r="D22" s="23"/>
    </row>
    <row r="23" spans="1:14" x14ac:dyDescent="0.2">
      <c r="A23" s="22" t="s">
        <v>20</v>
      </c>
      <c r="B23" s="22" t="s">
        <v>21</v>
      </c>
      <c r="D23" s="23"/>
    </row>
    <row r="24" spans="1:14" x14ac:dyDescent="0.2">
      <c r="A24" s="22" t="s">
        <v>129</v>
      </c>
      <c r="B24" s="22" t="s">
        <v>130</v>
      </c>
      <c r="D24" s="23"/>
    </row>
    <row r="25" spans="1:14" x14ac:dyDescent="0.2">
      <c r="A25" s="22" t="s">
        <v>22</v>
      </c>
      <c r="B25" s="22" t="s">
        <v>23</v>
      </c>
      <c r="D25" s="23"/>
    </row>
    <row r="26" spans="1:14" x14ac:dyDescent="0.2">
      <c r="A26" s="22" t="s">
        <v>24</v>
      </c>
      <c r="B26" s="22" t="s">
        <v>25</v>
      </c>
      <c r="D26" s="23"/>
    </row>
    <row r="27" spans="1:14" x14ac:dyDescent="0.2">
      <c r="A27" s="22" t="s">
        <v>26</v>
      </c>
      <c r="B27" s="22" t="s">
        <v>27</v>
      </c>
    </row>
    <row r="28" spans="1:14" x14ac:dyDescent="0.2">
      <c r="A28" s="22" t="s">
        <v>28</v>
      </c>
      <c r="B28" s="22" t="s">
        <v>29</v>
      </c>
    </row>
    <row r="29" spans="1:14" x14ac:dyDescent="0.2">
      <c r="A29" s="22" t="s">
        <v>30</v>
      </c>
      <c r="B29" s="22" t="s">
        <v>31</v>
      </c>
    </row>
    <row r="30" spans="1:14" x14ac:dyDescent="0.2">
      <c r="A30" s="22" t="s">
        <v>32</v>
      </c>
      <c r="B30" s="22" t="s">
        <v>33</v>
      </c>
    </row>
    <row r="31" spans="1:14" x14ac:dyDescent="0.2">
      <c r="A31" s="22" t="s">
        <v>34</v>
      </c>
      <c r="B31" s="22" t="s">
        <v>35</v>
      </c>
    </row>
    <row r="32" spans="1:14" x14ac:dyDescent="0.2">
      <c r="A32" s="22" t="s">
        <v>131</v>
      </c>
      <c r="B32" s="22" t="s">
        <v>132</v>
      </c>
      <c r="N32" s="32"/>
    </row>
    <row r="33" spans="1:2" x14ac:dyDescent="0.2">
      <c r="A33" s="22" t="s">
        <v>36</v>
      </c>
      <c r="B33" s="22" t="s">
        <v>37</v>
      </c>
    </row>
    <row r="34" spans="1:2" x14ac:dyDescent="0.2">
      <c r="A34" s="22" t="s">
        <v>133</v>
      </c>
      <c r="B34" s="22" t="s">
        <v>134</v>
      </c>
    </row>
    <row r="35" spans="1:2" x14ac:dyDescent="0.2">
      <c r="A35" s="22" t="s">
        <v>38</v>
      </c>
      <c r="B35" s="22" t="s">
        <v>39</v>
      </c>
    </row>
    <row r="36" spans="1:2" x14ac:dyDescent="0.2">
      <c r="A36" s="22" t="s">
        <v>135</v>
      </c>
      <c r="B36" s="22" t="s">
        <v>136</v>
      </c>
    </row>
    <row r="37" spans="1:2" x14ac:dyDescent="0.2">
      <c r="A37" s="22" t="s">
        <v>40</v>
      </c>
      <c r="B37" s="22" t="s">
        <v>41</v>
      </c>
    </row>
    <row r="38" spans="1:2" x14ac:dyDescent="0.2">
      <c r="A38" s="22" t="s">
        <v>42</v>
      </c>
      <c r="B38" s="22" t="s">
        <v>43</v>
      </c>
    </row>
    <row r="39" spans="1:2" x14ac:dyDescent="0.2">
      <c r="A39" s="22" t="s">
        <v>44</v>
      </c>
      <c r="B39" s="22" t="s">
        <v>45</v>
      </c>
    </row>
    <row r="40" spans="1:2" x14ac:dyDescent="0.2">
      <c r="A40" s="22" t="s">
        <v>46</v>
      </c>
      <c r="B40" s="22" t="s">
        <v>47</v>
      </c>
    </row>
    <row r="41" spans="1:2" x14ac:dyDescent="0.2">
      <c r="A41" s="22" t="s">
        <v>46</v>
      </c>
      <c r="B41" s="22" t="s">
        <v>47</v>
      </c>
    </row>
    <row r="42" spans="1:2" x14ac:dyDescent="0.2">
      <c r="A42" s="22" t="s">
        <v>137</v>
      </c>
      <c r="B42" s="22" t="s">
        <v>138</v>
      </c>
    </row>
    <row r="43" spans="1:2" x14ac:dyDescent="0.2">
      <c r="A43" s="22" t="s">
        <v>139</v>
      </c>
      <c r="B43" s="22" t="s">
        <v>140</v>
      </c>
    </row>
    <row r="44" spans="1:2" x14ac:dyDescent="0.2">
      <c r="A44" s="22" t="s">
        <v>48</v>
      </c>
      <c r="B44" s="22" t="s">
        <v>49</v>
      </c>
    </row>
    <row r="45" spans="1:2" x14ac:dyDescent="0.2">
      <c r="A45" s="22" t="s">
        <v>50</v>
      </c>
      <c r="B45" s="22" t="s">
        <v>51</v>
      </c>
    </row>
    <row r="46" spans="1:2" x14ac:dyDescent="0.2">
      <c r="A46" s="22" t="s">
        <v>141</v>
      </c>
      <c r="B46" s="22" t="s">
        <v>17</v>
      </c>
    </row>
    <row r="47" spans="1:2" x14ac:dyDescent="0.2">
      <c r="A47" s="22" t="s">
        <v>52</v>
      </c>
      <c r="B47" s="22" t="s">
        <v>53</v>
      </c>
    </row>
    <row r="48" spans="1:2" x14ac:dyDescent="0.2">
      <c r="A48" s="22" t="s">
        <v>54</v>
      </c>
      <c r="B48" s="22" t="s">
        <v>55</v>
      </c>
    </row>
    <row r="49" spans="1:2" x14ac:dyDescent="0.2">
      <c r="A49" s="22" t="s">
        <v>142</v>
      </c>
      <c r="B49" s="22" t="s">
        <v>143</v>
      </c>
    </row>
    <row r="50" spans="1:2" x14ac:dyDescent="0.2">
      <c r="A50" s="22" t="s">
        <v>56</v>
      </c>
      <c r="B50" s="22" t="s">
        <v>57</v>
      </c>
    </row>
    <row r="51" spans="1:2" x14ac:dyDescent="0.2">
      <c r="A51" s="22" t="s">
        <v>87</v>
      </c>
      <c r="B51" s="22" t="s">
        <v>88</v>
      </c>
    </row>
    <row r="52" spans="1:2" x14ac:dyDescent="0.2">
      <c r="A52" s="22" t="s">
        <v>58</v>
      </c>
      <c r="B52" s="22" t="s">
        <v>59</v>
      </c>
    </row>
    <row r="53" spans="1:2" x14ac:dyDescent="0.2">
      <c r="A53" s="22" t="s">
        <v>60</v>
      </c>
      <c r="B53" s="22" t="s">
        <v>61</v>
      </c>
    </row>
    <row r="54" spans="1:2" x14ac:dyDescent="0.2">
      <c r="A54" s="22" t="s">
        <v>62</v>
      </c>
      <c r="B54" s="22" t="s">
        <v>63</v>
      </c>
    </row>
    <row r="55" spans="1:2" x14ac:dyDescent="0.2">
      <c r="A55" s="22" t="s">
        <v>85</v>
      </c>
      <c r="B55" s="22" t="s">
        <v>86</v>
      </c>
    </row>
    <row r="56" spans="1:2" x14ac:dyDescent="0.2">
      <c r="A56" s="22" t="s">
        <v>83</v>
      </c>
      <c r="B56" s="22" t="s">
        <v>84</v>
      </c>
    </row>
    <row r="57" spans="1:2" x14ac:dyDescent="0.2">
      <c r="A57" s="22" t="s">
        <v>64</v>
      </c>
      <c r="B57" s="22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Borilove</cp:lastModifiedBy>
  <dcterms:created xsi:type="dcterms:W3CDTF">2006-02-12T14:53:28Z</dcterms:created>
  <dcterms:modified xsi:type="dcterms:W3CDTF">2020-07-23T18:25:02Z</dcterms:modified>
</cp:coreProperties>
</file>