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b\Downloads\Timesheet\"/>
    </mc:Choice>
  </mc:AlternateContent>
  <xr:revisionPtr revIDLastSave="0" documentId="13_ncr:1_{DD4A2B9B-66D7-4A61-B19E-2C92F570D601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34" l="1"/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30" i="34" s="1"/>
  <c r="E31" i="34" s="1"/>
  <c r="E32" i="34" s="1"/>
  <c r="E33" i="34" s="1"/>
  <c r="E34" i="34" s="1"/>
  <c r="E35" i="34" s="1"/>
  <c r="E36" i="34" s="1"/>
  <c r="E37" i="34" s="1"/>
  <c r="B12" i="34"/>
  <c r="E38" i="34" l="1"/>
  <c r="D11" i="34"/>
  <c r="A11" i="34"/>
  <c r="D12" i="34"/>
  <c r="A12" i="34"/>
  <c r="B13" i="34"/>
  <c r="E39" i="34" l="1"/>
  <c r="B39" i="34"/>
  <c r="B14" i="34"/>
  <c r="D13" i="34"/>
  <c r="A13" i="34"/>
  <c r="D39" i="34" l="1"/>
  <c r="A39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A28" i="34" l="1"/>
  <c r="B30" i="34"/>
  <c r="D30" i="34" l="1"/>
  <c r="A30" i="34"/>
  <c r="B31" i="34"/>
  <c r="D31" i="34" l="1"/>
  <c r="A31" i="34"/>
  <c r="B32" i="34"/>
  <c r="D32" i="34" l="1"/>
  <c r="A32" i="34"/>
  <c r="B33" i="34"/>
  <c r="B34" i="34" l="1"/>
  <c r="D33" i="34"/>
  <c r="A33" i="34"/>
  <c r="D34" i="34" l="1"/>
  <c r="A34" i="34"/>
  <c r="B35" i="34"/>
  <c r="D35" i="34" l="1"/>
  <c r="A35" i="34"/>
  <c r="B36" i="34"/>
  <c r="B37" i="34" l="1"/>
  <c r="B38" i="34"/>
  <c r="D36" i="34"/>
  <c r="A36" i="34"/>
  <c r="D37" i="34" l="1"/>
  <c r="A37" i="34"/>
  <c r="D38" i="34"/>
  <c r="A38" i="34"/>
</calcChain>
</file>

<file path=xl/sharedStrings.xml><?xml version="1.0" encoding="utf-8"?>
<sst xmlns="http://schemas.openxmlformats.org/spreadsheetml/2006/main" count="231" uniqueCount="196">
  <si>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</si>
  <si>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</si>
  <si>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</si>
  <si>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</si>
  <si>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</si>
  <si>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</si>
  <si>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</si>
  <si>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</si>
  <si>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</si>
  <si>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</si>
  <si>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</si>
  <si>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</si>
  <si>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</si>
  <si>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</si>
  <si>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</si>
  <si>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</si>
  <si>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</si>
  <si>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</si>
  <si>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</si>
  <si>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</si>
  <si>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</si>
  <si>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</si>
  <si>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</si>
  <si>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</si>
  <si>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</si>
  <si>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</si>
  <si>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</si>
  <si>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</si>
  <si>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</si>
  <si>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</si>
  <si>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</si>
  <si>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</si>
  <si>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</si>
  <si>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</si>
  <si>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</si>
  <si>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</si>
  <si>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</si>
  <si>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</si>
  <si>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</si>
  <si>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</si>
  <si>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</si>
  <si>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</si>
  <si>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</si>
  <si>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</si>
  <si>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</si>
  <si>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</si>
  <si>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</si>
  <si>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</si>
  <si>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</si>
  <si>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</si>
  <si>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</si>
  <si>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</si>
  <si>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</si>
  <si>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</si>
  <si>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</si>
  <si>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</si>
  <si>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</si>
  <si>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</si>
  <si>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</si>
  <si>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</si>
  <si>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</si>
  <si>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</si>
  <si>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</si>
  <si>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</si>
  <si>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</si>
  <si>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</si>
  <si>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</si>
  <si>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</si>
  <si>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</si>
  <si>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</si>
  <si>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</si>
  <si>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</si>
  <si>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</si>
  <si>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</si>
  <si>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</si>
  <si>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</si>
  <si>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</si>
  <si>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</si>
  <si>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</si>
  <si>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</si>
  <si>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</si>
  <si>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</si>
  <si>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</si>
  <si>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</si>
  <si>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</si>
  <si>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</si>
  <si>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</si>
  <si>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</si>
  <si>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</si>
  <si>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</si>
  <si>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</si>
  <si>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</si>
  <si>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</si>
  <si>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</si>
  <si>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</si>
  <si>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</si>
  <si>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</si>
  <si>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</si>
  <si>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</si>
  <si>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</si>
  <si>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</si>
  <si>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</si>
  <si>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</si>
  <si>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</si>
  <si>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</si>
  <si>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</si>
  <si>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</si>
  <si>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</si>
  <si>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</si>
  <si>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</si>
  <si>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</si>
  <si>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</si>
  <si>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</si>
  <si>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</si>
  <si>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</si>
  <si>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</si>
  <si>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</si>
  <si>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</si>
  <si>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</si>
  <si>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</si>
  <si>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</si>
  <si>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</si>
  <si>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</si>
  <si>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</si>
  <si>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</si>
  <si>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</si>
  <si>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</si>
  <si>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</si>
  <si>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</si>
  <si>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</si>
  <si>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</si>
  <si>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</si>
  <si>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</si>
  <si>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</si>
  <si>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</si>
  <si>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</si>
  <si>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</si>
  <si>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</si>
  <si>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</si>
  <si>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</si>
  <si>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</si>
  <si>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</si>
  <si>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</si>
  <si>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</si>
  <si>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</si>
  <si>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</si>
  <si>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</si>
  <si>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</si>
  <si>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</si>
  <si>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</si>
  <si>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</si>
  <si>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</si>
  <si>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</si>
  <si>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</si>
  <si>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</si>
  <si>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</si>
  <si>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</si>
  <si>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</si>
  <si>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</si>
  <si>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</si>
  <si>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</si>
  <si>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</si>
  <si>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</si>
  <si>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</si>
  <si>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</si>
  <si>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</si>
  <si>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</si>
  <si>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</si>
  <si>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</si>
  <si>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</si>
  <si>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</si>
  <si>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</si>
  <si>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</si>
  <si>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</si>
  <si>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</si>
  <si>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</si>
  <si>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Kodchakorn</t>
  </si>
  <si>
    <t>Moodcharin</t>
  </si>
  <si>
    <t>TIME077</t>
  </si>
  <si>
    <t>Public Holiday</t>
  </si>
  <si>
    <t xml:space="preserve">General Admin </t>
  </si>
  <si>
    <t>HOME</t>
  </si>
  <si>
    <t xml:space="preserve">General Admin  </t>
  </si>
  <si>
    <t xml:space="preserve">General Admin และออกไปส่ง Proposal ที่ กสทช ตึก Exim  </t>
  </si>
  <si>
    <t>General Admin และออกไปส่ง Proposal ที่ กสทช อาคารมนริริน, ไปจ่ายค่าโทรศัพท์ออฟฟิศ ที่ AIS, ไปจ่ายค่าอินเตอร์เน็ตออฟฟิศ ที่ True ฟอร์จูน</t>
  </si>
  <si>
    <t>General Admin และไปซื้อซองที่ สนง. เศรษฐกิจการเกษตร</t>
  </si>
  <si>
    <t>Home</t>
  </si>
  <si>
    <t>General Admin และออกไปส่งเอกสารที่ พย. กสทช &amp; มนริริน</t>
  </si>
  <si>
    <t>General Admin และออกไปรับหลักประกันสัญญาโครงการแผนแม่บทฯ ระยะ 5 ปี คืน ที่ สดช</t>
  </si>
  <si>
    <t>General Admin  และออกไปส่ง Proposal &amp; ขอหนังสือรับรองบริษัทฯ ที่ DBD</t>
  </si>
  <si>
    <t>General Admin และออกไปส่ง Proposal ที่ตึกเอ็กซิม &amp; รับเอกสารที่ พย. กสทช &amp; จ่ายค่าโทรศัพท์ออฟฟิศ</t>
  </si>
  <si>
    <t>Mo</t>
  </si>
  <si>
    <t>ปริ้นรายงานงวด 3 นำไปเข้าเล่มและจัดส่ง</t>
  </si>
  <si>
    <t xml:space="preserve">General Admin และออกไปส่ง Proposal ที่ กสทช  </t>
  </si>
  <si>
    <t>General Admin และออกไปซื้อซองที่ คปภ</t>
  </si>
  <si>
    <t xml:space="preserve">General Admin และออกไปรับ Bank Guarantee คืนที่ กสทช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</si>
</sst>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5" fillId="0" borderId="34" xfId="0" applyFont="1" applyBorder="1" applyAlignment="1" applyProtection="1">
      <alignment vertical="center" wrapText="1"/>
      <protection locked="0"/>
    </xf>
    <xf numFmtId="0" fontId="15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2" workbookViewId="0">
      <selection activeCell="I11" sqref="I11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1" customWidth="1"/>
    <col min="10" max="10" width="57.54296875" style="51" customWidth="1"/>
  </cols>
  <sheetData>
    <row r="1" spans="2:10" ht="13.5" customHeight="1" thickBot="1">
      <c r="I1" s="48"/>
      <c r="J1" s="48"/>
    </row>
    <row r="2" spans="2:10" ht="16.5" customHeight="1">
      <c r="B2" s="69" t="s">
        <v>9</v>
      </c>
      <c r="C2" s="70"/>
      <c r="D2" s="70"/>
      <c r="E2" s="70"/>
      <c r="F2" s="70"/>
      <c r="G2" s="70"/>
      <c r="H2" s="71"/>
      <c r="I2" s="48"/>
      <c r="J2" s="48"/>
    </row>
    <row r="3" spans="2:10" ht="13" thickBot="1">
      <c r="B3" s="72"/>
      <c r="C3" s="73"/>
      <c r="D3" s="73"/>
      <c r="E3" s="73"/>
      <c r="F3" s="73"/>
      <c r="G3" s="73"/>
      <c r="H3" s="74"/>
      <c r="I3" s="49"/>
      <c r="J3" s="49"/>
    </row>
    <row r="4" spans="2:10">
      <c r="B4" s="75" t="s">
        <v>12</v>
      </c>
      <c r="C4" s="76"/>
      <c r="D4" s="75" t="s">
        <v>176</v>
      </c>
      <c r="E4" s="77"/>
      <c r="F4" s="77"/>
      <c r="G4" s="77"/>
      <c r="H4" s="76"/>
      <c r="I4" s="50"/>
      <c r="J4" s="50"/>
    </row>
    <row r="5" spans="2:10">
      <c r="B5" s="60" t="s">
        <v>65</v>
      </c>
      <c r="C5" s="62"/>
      <c r="D5" s="60" t="s">
        <v>177</v>
      </c>
      <c r="E5" s="61"/>
      <c r="F5" s="61"/>
      <c r="G5" s="61"/>
      <c r="H5" s="62"/>
      <c r="I5" s="50"/>
      <c r="J5" s="50"/>
    </row>
    <row r="6" spans="2:10">
      <c r="B6" s="60" t="s">
        <v>66</v>
      </c>
      <c r="C6" s="62"/>
      <c r="D6" s="60" t="s">
        <v>178</v>
      </c>
      <c r="E6" s="61"/>
      <c r="F6" s="61"/>
      <c r="G6" s="61"/>
      <c r="H6" s="62"/>
      <c r="I6" s="50"/>
      <c r="J6" s="50"/>
    </row>
    <row r="7" spans="2:10" ht="13" thickBot="1">
      <c r="I7" s="50"/>
      <c r="J7" s="50"/>
    </row>
    <row r="8" spans="2:10">
      <c r="B8" s="63" t="s">
        <v>11</v>
      </c>
      <c r="C8" s="64"/>
      <c r="D8" s="64"/>
      <c r="E8" s="64"/>
      <c r="F8" s="64"/>
      <c r="G8" s="64"/>
      <c r="H8" s="65"/>
      <c r="I8" s="50"/>
      <c r="J8" s="50"/>
    </row>
    <row r="9" spans="2:10" ht="13" thickBot="1">
      <c r="B9" s="66"/>
      <c r="C9" s="67"/>
      <c r="D9" s="67"/>
      <c r="E9" s="67"/>
      <c r="F9" s="67"/>
      <c r="G9" s="67"/>
      <c r="H9" s="68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133</v>
      </c>
    </row>
    <row r="35" spans="9:10">
      <c r="I35" s="53" t="s">
        <v>130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134</v>
      </c>
    </row>
    <row r="40" spans="9:10" ht="20.5">
      <c r="I40" s="53" t="s">
        <v>132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O40" sqref="O40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8" t="s">
        <v>15</v>
      </c>
      <c r="E1" s="79"/>
      <c r="F1" s="79"/>
      <c r="G1" s="79"/>
      <c r="H1" s="79"/>
      <c r="I1" s="79"/>
      <c r="J1" s="79"/>
      <c r="K1" s="79"/>
      <c r="L1" s="79"/>
      <c r="M1" s="80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Kodchakorn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Moodcharin</v>
      </c>
      <c r="G4" s="33"/>
      <c r="I4" s="3"/>
      <c r="J4" s="3"/>
      <c r="K4" s="39"/>
      <c r="L4" s="39"/>
      <c r="M4" s="39"/>
    </row>
    <row r="5" spans="1:16" ht="19.5" customHeight="1">
      <c r="D5" s="83" t="s">
        <v>67</v>
      </c>
      <c r="E5" s="84"/>
      <c r="F5" s="38" t="str">
        <f>'Information-General Settings'!D6</f>
        <v>TIME077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5"/>
      <c r="L6" s="85"/>
      <c r="M6" s="85"/>
    </row>
    <row r="7" spans="1:16" ht="12.75" customHeight="1">
      <c r="B7" s="1">
        <f>MONTH(E9)</f>
        <v>4</v>
      </c>
      <c r="C7" s="96"/>
      <c r="D7" s="98">
        <v>43922</v>
      </c>
      <c r="E7" s="99"/>
      <c r="F7" s="102" t="s">
        <v>6</v>
      </c>
      <c r="G7" s="102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97"/>
      <c r="D8" s="100"/>
      <c r="E8" s="101"/>
      <c r="F8" s="103"/>
      <c r="G8" s="104"/>
      <c r="H8" s="94"/>
      <c r="I8" s="95"/>
      <c r="J8" s="6"/>
      <c r="K8" s="89"/>
      <c r="L8" s="91"/>
      <c r="M8" s="89"/>
    </row>
    <row r="9" spans="1:16" ht="29.15" customHeight="1" thickBot="1">
      <c r="A9" s="7">
        <f t="shared" ref="A9:A38" si="0">IF(OR(C9="f",C9="u",C9="F",C9="U"),"",IF(OR(B9=1,B9=2,B9=3,B9=4,B9=5),1,""))</f>
        <v>1</v>
      </c>
      <c r="B9" s="8">
        <f t="shared" ref="B9:B37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>
        <v>9005</v>
      </c>
      <c r="H9" s="58" t="s">
        <v>182</v>
      </c>
      <c r="J9" s="12"/>
      <c r="K9" s="13" t="s">
        <v>69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/>
      <c r="G10" s="18">
        <v>9005</v>
      </c>
      <c r="H10" s="81" t="s">
        <v>183</v>
      </c>
      <c r="I10" s="81"/>
      <c r="J10" s="17"/>
      <c r="K10" s="18" t="s">
        <v>69</v>
      </c>
      <c r="L10" s="18"/>
      <c r="M10" s="19">
        <v>8</v>
      </c>
      <c r="O10" s="8" t="s">
        <v>70</v>
      </c>
      <c r="P10" s="2">
        <f>COUNTIF($G$9:$G$39, 9001)</f>
        <v>1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7" si="2">+E10+1</f>
        <v>43924</v>
      </c>
      <c r="F11" s="18"/>
      <c r="G11" s="18">
        <v>9005</v>
      </c>
      <c r="H11" s="58" t="s">
        <v>180</v>
      </c>
      <c r="K11" s="18" t="s">
        <v>181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8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81"/>
      <c r="I12" s="81"/>
      <c r="J12" s="17"/>
      <c r="K12" s="18"/>
      <c r="L12" s="18"/>
      <c r="M12" s="19"/>
      <c r="O12" s="1" t="s">
        <v>14</v>
      </c>
      <c r="P12" s="2">
        <f>COUNTIF($G$9:$G$39, 9005)</f>
        <v>21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81"/>
      <c r="I13" s="81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81" t="s">
        <v>179</v>
      </c>
      <c r="I14" s="81"/>
      <c r="J14" s="17"/>
      <c r="K14" s="18"/>
      <c r="L14" s="18"/>
      <c r="M14" s="19"/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/>
      <c r="G15" s="18">
        <v>9005</v>
      </c>
      <c r="H15" s="81" t="s">
        <v>180</v>
      </c>
      <c r="I15" s="81"/>
      <c r="J15" s="17"/>
      <c r="K15" s="18" t="s">
        <v>69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/>
      <c r="G16" s="18">
        <v>9005</v>
      </c>
      <c r="H16" s="106" t="s">
        <v>184</v>
      </c>
      <c r="I16" s="106"/>
      <c r="J16" s="17"/>
      <c r="K16" s="18" t="s">
        <v>69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/>
      <c r="G17" s="18">
        <v>9005</v>
      </c>
      <c r="H17" s="82" t="s">
        <v>185</v>
      </c>
      <c r="I17" s="82"/>
      <c r="J17" s="17"/>
      <c r="K17" s="18" t="s">
        <v>69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/>
      <c r="G18" s="18">
        <v>9005</v>
      </c>
      <c r="H18" s="86" t="s">
        <v>189</v>
      </c>
      <c r="I18" s="87"/>
      <c r="J18" s="17"/>
      <c r="K18" s="18" t="s">
        <v>69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5"/>
      <c r="I19" s="105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81"/>
      <c r="I20" s="81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/>
      <c r="G21" s="18">
        <v>9005</v>
      </c>
      <c r="H21" s="81" t="s">
        <v>180</v>
      </c>
      <c r="I21" s="81"/>
      <c r="J21" s="17"/>
      <c r="K21" s="18" t="s">
        <v>186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/>
      <c r="G22" s="18">
        <v>9005</v>
      </c>
      <c r="H22" s="81" t="s">
        <v>180</v>
      </c>
      <c r="I22" s="81"/>
      <c r="J22" s="17"/>
      <c r="K22" s="18" t="s">
        <v>69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/>
      <c r="G23" s="18">
        <v>9005</v>
      </c>
      <c r="H23" s="81" t="s">
        <v>187</v>
      </c>
      <c r="I23" s="81"/>
      <c r="J23" s="17"/>
      <c r="K23" s="18" t="s">
        <v>69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/>
      <c r="G24" s="18">
        <v>9005</v>
      </c>
      <c r="H24" s="81" t="s">
        <v>180</v>
      </c>
      <c r="I24" s="81"/>
      <c r="J24" s="17"/>
      <c r="K24" s="18" t="s">
        <v>186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/>
      <c r="G25" s="18">
        <v>9005</v>
      </c>
      <c r="H25" s="81" t="s">
        <v>180</v>
      </c>
      <c r="I25" s="81"/>
      <c r="J25" s="17"/>
      <c r="K25" s="18" t="s">
        <v>186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81"/>
      <c r="I26" s="81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81"/>
      <c r="I27" s="81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>
        <v>9005</v>
      </c>
      <c r="H28" s="81" t="s">
        <v>188</v>
      </c>
      <c r="I28" s="81"/>
      <c r="J28" s="17"/>
      <c r="K28" s="18" t="s">
        <v>69</v>
      </c>
      <c r="L28" s="18"/>
      <c r="M28" s="19">
        <v>6</v>
      </c>
    </row>
    <row r="29" spans="1:13" ht="29.15" customHeight="1" thickBot="1">
      <c r="A29" s="7"/>
      <c r="B29" s="8"/>
      <c r="C29" s="15"/>
      <c r="D29" s="10" t="s">
        <v>191</v>
      </c>
      <c r="E29" s="16">
        <v>43941</v>
      </c>
      <c r="F29" s="18" t="s">
        <v>36</v>
      </c>
      <c r="G29" s="18">
        <v>9001</v>
      </c>
      <c r="H29" s="59" t="s">
        <v>192</v>
      </c>
      <c r="I29" s="59"/>
      <c r="J29" s="17"/>
      <c r="K29" s="18" t="s">
        <v>69</v>
      </c>
      <c r="L29" s="18"/>
      <c r="M29" s="19">
        <v>2</v>
      </c>
    </row>
    <row r="30" spans="1:13" ht="29.15" customHeight="1" thickBot="1">
      <c r="A30" s="7">
        <f t="shared" si="0"/>
        <v>1</v>
      </c>
      <c r="B30" s="8">
        <f t="shared" si="1"/>
        <v>2</v>
      </c>
      <c r="C30" s="15"/>
      <c r="D30" s="10" t="str">
        <f t="shared" si="3"/>
        <v>Tue</v>
      </c>
      <c r="E30" s="16">
        <f>+E28+1</f>
        <v>43942</v>
      </c>
      <c r="F30" s="18"/>
      <c r="G30" s="18">
        <v>9005</v>
      </c>
      <c r="H30" s="81" t="s">
        <v>180</v>
      </c>
      <c r="I30" s="81"/>
      <c r="J30" s="17"/>
      <c r="K30" s="18" t="s">
        <v>69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3</v>
      </c>
      <c r="C31" s="15"/>
      <c r="D31" s="10" t="str">
        <f t="shared" si="3"/>
        <v>Wed</v>
      </c>
      <c r="E31" s="16">
        <f t="shared" si="2"/>
        <v>43943</v>
      </c>
      <c r="F31" s="18"/>
      <c r="G31" s="18">
        <v>9005</v>
      </c>
      <c r="H31" s="81" t="s">
        <v>190</v>
      </c>
      <c r="I31" s="81"/>
      <c r="J31" s="17"/>
      <c r="K31" s="18" t="s">
        <v>69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4</v>
      </c>
      <c r="C32" s="15"/>
      <c r="D32" s="10" t="str">
        <f t="shared" si="3"/>
        <v>Thu</v>
      </c>
      <c r="E32" s="16">
        <f t="shared" si="2"/>
        <v>43944</v>
      </c>
      <c r="F32" s="18"/>
      <c r="G32" s="18">
        <v>9005</v>
      </c>
      <c r="H32" s="81" t="s">
        <v>180</v>
      </c>
      <c r="I32" s="81"/>
      <c r="J32" s="17"/>
      <c r="K32" s="18" t="s">
        <v>69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5</v>
      </c>
      <c r="C33" s="15"/>
      <c r="D33" s="10" t="str">
        <f t="shared" si="3"/>
        <v>Fri</v>
      </c>
      <c r="E33" s="16">
        <f t="shared" si="2"/>
        <v>43945</v>
      </c>
      <c r="F33" s="18"/>
      <c r="G33" s="18">
        <v>9005</v>
      </c>
      <c r="H33" s="81" t="s">
        <v>180</v>
      </c>
      <c r="I33" s="81"/>
      <c r="J33" s="17"/>
      <c r="K33" s="18" t="s">
        <v>69</v>
      </c>
      <c r="L33" s="18"/>
      <c r="M33" s="19">
        <v>8</v>
      </c>
    </row>
    <row r="34" spans="1:13" ht="29.15" customHeight="1" thickBot="1">
      <c r="A34" s="7" t="str">
        <f t="shared" si="0"/>
        <v/>
      </c>
      <c r="B34" s="8">
        <f t="shared" si="1"/>
        <v>6</v>
      </c>
      <c r="C34" s="15"/>
      <c r="D34" s="10" t="str">
        <f t="shared" si="3"/>
        <v>Sat</v>
      </c>
      <c r="E34" s="16">
        <f t="shared" si="2"/>
        <v>43946</v>
      </c>
      <c r="F34" s="18"/>
      <c r="G34" s="18"/>
      <c r="H34" s="81"/>
      <c r="I34" s="81"/>
      <c r="J34" s="17"/>
      <c r="K34" s="18"/>
      <c r="L34" s="18"/>
      <c r="M34" s="19"/>
    </row>
    <row r="35" spans="1:13" ht="29.15" customHeight="1" thickBot="1">
      <c r="A35" s="7" t="str">
        <f t="shared" si="0"/>
        <v/>
      </c>
      <c r="B35" s="8">
        <f t="shared" si="1"/>
        <v>7</v>
      </c>
      <c r="C35" s="15"/>
      <c r="D35" s="10" t="str">
        <f t="shared" si="3"/>
        <v>Sun</v>
      </c>
      <c r="E35" s="16">
        <f t="shared" si="2"/>
        <v>43947</v>
      </c>
      <c r="F35" s="18"/>
      <c r="G35" s="18"/>
      <c r="H35" s="81"/>
      <c r="I35" s="81"/>
      <c r="J35" s="17"/>
      <c r="K35" s="18"/>
      <c r="L35" s="18"/>
      <c r="M35" s="19"/>
    </row>
    <row r="36" spans="1:13" ht="29.15" customHeight="1" thickBot="1">
      <c r="A36" s="7">
        <f t="shared" si="0"/>
        <v>1</v>
      </c>
      <c r="B36" s="8">
        <f t="shared" si="1"/>
        <v>1</v>
      </c>
      <c r="C36" s="15"/>
      <c r="D36" s="10" t="str">
        <f t="shared" si="3"/>
        <v>Mo</v>
      </c>
      <c r="E36" s="16">
        <f t="shared" si="2"/>
        <v>43948</v>
      </c>
      <c r="F36" s="18"/>
      <c r="G36" s="18">
        <v>9005</v>
      </c>
      <c r="H36" s="81" t="s">
        <v>193</v>
      </c>
      <c r="I36" s="81"/>
      <c r="J36" s="17"/>
      <c r="K36" s="18" t="s">
        <v>69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 t="shared" si="1"/>
        <v>2</v>
      </c>
      <c r="C37" s="15"/>
      <c r="D37" s="10" t="str">
        <f t="shared" si="3"/>
        <v>Tue</v>
      </c>
      <c r="E37" s="16">
        <f t="shared" si="2"/>
        <v>43949</v>
      </c>
      <c r="F37" s="18"/>
      <c r="G37" s="18">
        <v>9005</v>
      </c>
      <c r="H37" s="81" t="s">
        <v>180</v>
      </c>
      <c r="I37" s="81"/>
      <c r="J37" s="17"/>
      <c r="K37" s="18" t="s">
        <v>69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WEEKDAY(E37+1,2)</f>
        <v>3</v>
      </c>
      <c r="C38" s="15"/>
      <c r="D38" s="10" t="str">
        <f t="shared" si="3"/>
        <v>Wed</v>
      </c>
      <c r="E38" s="20">
        <f>IF(MONTH(E37+1)&gt;MONTH(E37),"",E37+1)</f>
        <v>43950</v>
      </c>
      <c r="F38" s="44"/>
      <c r="G38" s="18">
        <v>9005</v>
      </c>
      <c r="H38" s="81" t="s">
        <v>195</v>
      </c>
      <c r="I38" s="81"/>
      <c r="J38" s="17"/>
      <c r="K38" s="18" t="s">
        <v>69</v>
      </c>
      <c r="L38" s="18"/>
      <c r="M38" s="19">
        <v>8</v>
      </c>
    </row>
    <row r="39" spans="1:13" ht="29.15" customHeight="1" thickBot="1">
      <c r="A39" s="7">
        <f t="shared" ref="A39" si="4">IF(OR(C39="f",C39="u",C39="F",C39="U"),"",IF(OR(B39=1,B39=2,B39=3,B39=4,B39=5),1,""))</f>
        <v>1</v>
      </c>
      <c r="B39" s="8">
        <f>WEEKDAY(E38+1,2)</f>
        <v>4</v>
      </c>
      <c r="C39" s="15"/>
      <c r="D39" s="10" t="str">
        <f t="shared" ref="D39" si="5">IF(B39=1,"Mo",IF(B39=2,"Tue",IF(B39=3,"Wed",IF(B39=4,"Thu",IF(B39=5,"Fri",IF(B39=6,"Sat",IF(B39=7,"Sun","")))))))</f>
        <v>Thu</v>
      </c>
      <c r="E39" s="20">
        <f>IF(MONTH(E38+1)&gt;MONTH(E38),"",E38+1)</f>
        <v>43951</v>
      </c>
      <c r="F39" s="44"/>
      <c r="G39" s="18">
        <v>9005</v>
      </c>
      <c r="H39" s="81" t="s">
        <v>194</v>
      </c>
      <c r="I39" s="81"/>
      <c r="J39" s="17"/>
      <c r="K39" s="18" t="s">
        <v>69</v>
      </c>
      <c r="L39" s="18"/>
      <c r="M39" s="19">
        <v>8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168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21</v>
      </c>
    </row>
  </sheetData>
  <mergeCells count="39"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3:I33"/>
    <mergeCell ref="H27:I27"/>
    <mergeCell ref="H30:I30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D1:M1"/>
    <mergeCell ref="H35:I35"/>
    <mergeCell ref="H36:I36"/>
    <mergeCell ref="H37:I37"/>
    <mergeCell ref="H38:I38"/>
    <mergeCell ref="H20:I20"/>
    <mergeCell ref="H12:I12"/>
    <mergeCell ref="H31:I31"/>
    <mergeCell ref="H32:I32"/>
    <mergeCell ref="H22:I22"/>
    <mergeCell ref="H23:I23"/>
    <mergeCell ref="H10:I10"/>
    <mergeCell ref="H34:I34"/>
    <mergeCell ref="H24:I24"/>
    <mergeCell ref="H25:I25"/>
    <mergeCell ref="D5:E5"/>
  </mergeCells>
  <phoneticPr fontId="0" type="noConversion"/>
  <conditionalFormatting sqref="C9:C38">
    <cfRule type="expression" dxfId="20" priority="2067" stopIfTrue="1">
      <formula>IF($A9=1,B9,)</formula>
    </cfRule>
    <cfRule type="expression" dxfId="19" priority="2068" stopIfTrue="1">
      <formula>IF($A9="",B9,)</formula>
    </cfRule>
  </conditionalFormatting>
  <conditionalFormatting sqref="E9">
    <cfRule type="expression" dxfId="18" priority="2069" stopIfTrue="1">
      <formula>IF($A9="",B9,"")</formula>
    </cfRule>
  </conditionalFormatting>
  <conditionalFormatting sqref="E10:E38">
    <cfRule type="expression" dxfId="17" priority="2070" stopIfTrue="1">
      <formula>IF($A10&lt;&gt;1,B10,"")</formula>
    </cfRule>
  </conditionalFormatting>
  <conditionalFormatting sqref="D9:D38">
    <cfRule type="expression" dxfId="16" priority="2071" stopIfTrue="1">
      <formula>IF($A9="",B9,)</formula>
    </cfRule>
  </conditionalFormatting>
  <conditionalFormatting sqref="G9:G10 G12:G39">
    <cfRule type="expression" dxfId="15" priority="2072" stopIfTrue="1">
      <formula>#REF!="Freelancer"</formula>
    </cfRule>
    <cfRule type="expression" dxfId="14" priority="2073" stopIfTrue="1">
      <formula>#REF!="DTC Int. Staff"</formula>
    </cfRule>
  </conditionalFormatting>
  <conditionalFormatting sqref="G22:G26 G30:G34 G12 G15:G19 G37:G39">
    <cfRule type="expression" dxfId="13" priority="2065" stopIfTrue="1">
      <formula>$F$5="Freelancer"</formula>
    </cfRule>
    <cfRule type="expression" dxfId="12" priority="2066" stopIfTrue="1">
      <formula>$F$5="DTC Int. Staff"</formula>
    </cfRule>
  </conditionalFormatting>
  <conditionalFormatting sqref="G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C39">
    <cfRule type="expression" dxfId="3" priority="5" stopIfTrue="1">
      <formula>IF($A39=1,B39,)</formula>
    </cfRule>
    <cfRule type="expression" dxfId="2" priority="6" stopIfTrue="1">
      <formula>IF($A39="",B39,)</formula>
    </cfRule>
  </conditionalFormatting>
  <conditionalFormatting sqref="E39">
    <cfRule type="expression" dxfId="1" priority="7" stopIfTrue="1">
      <formula>IF($A39&lt;&gt;1,B39,"")</formula>
    </cfRule>
  </conditionalFormatting>
  <conditionalFormatting sqref="D39">
    <cfRule type="expression" dxfId="0" priority="8" stopIfTrue="1">
      <formula>IF($A39="",B39,)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1" workbookViewId="0">
      <selection activeCell="E24" sqref="E24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2020-04-30T03:28:42Z</dcterms:modified>
</cp:coreProperties>
</file>