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3800A8E-1346-480F-8AF4-735772EF8DB0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4" l="1"/>
  <c r="B25" i="34"/>
  <c r="D25" i="34" l="1"/>
  <c r="A25" i="34"/>
  <c r="B21" i="34"/>
  <c r="A21" i="34" l="1"/>
  <c r="P12" i="34" l="1"/>
  <c r="P10" i="34"/>
  <c r="P11" i="34"/>
  <c r="M44" i="34" l="1"/>
  <c r="E9" i="34" l="1"/>
  <c r="E10" i="34" s="1"/>
  <c r="E11" i="34" s="1"/>
  <c r="E12" i="34" s="1"/>
  <c r="E13" i="34" s="1"/>
  <c r="E14" i="34" s="1"/>
  <c r="E15" i="34" s="1"/>
  <c r="E16" i="34" s="1"/>
  <c r="E17" i="34" l="1"/>
  <c r="E18" i="34" s="1"/>
  <c r="E19" i="34" s="1"/>
  <c r="B7" i="34"/>
  <c r="B9" i="34"/>
  <c r="D9" i="34" s="1"/>
  <c r="M45" i="34"/>
  <c r="E20" i="34" l="1"/>
  <c r="E22" i="34" s="1"/>
  <c r="A9" i="34"/>
  <c r="B10" i="34"/>
  <c r="D10" i="34" l="1"/>
  <c r="A10" i="34"/>
  <c r="B11" i="34"/>
  <c r="E23" i="34"/>
  <c r="B12" i="34"/>
  <c r="E26" i="34" l="1"/>
  <c r="E27" i="34" s="1"/>
  <c r="E28" i="34" s="1"/>
  <c r="E29" i="34" s="1"/>
  <c r="E30" i="34" s="1"/>
  <c r="E31" i="34" s="1"/>
  <c r="E32" i="34" s="1"/>
  <c r="E24" i="34"/>
  <c r="D11" i="34"/>
  <c r="A11" i="34"/>
  <c r="D12" i="34"/>
  <c r="A12" i="34"/>
  <c r="B13" i="34"/>
  <c r="B24" i="34" l="1"/>
  <c r="A24" i="34" s="1"/>
  <c r="E34" i="34"/>
  <c r="E35" i="34" s="1"/>
  <c r="E36" i="34" s="1"/>
  <c r="E37" i="34" s="1"/>
  <c r="E38" i="34" s="1"/>
  <c r="E39" i="34" s="1"/>
  <c r="E40" i="34" s="1"/>
  <c r="E41" i="34" s="1"/>
  <c r="E42" i="34" s="1"/>
  <c r="B43" i="34" s="1"/>
  <c r="A43" i="34" s="1"/>
  <c r="E33" i="34"/>
  <c r="B33" i="34" s="1"/>
  <c r="D24" i="34"/>
  <c r="B14" i="34"/>
  <c r="D13" i="34"/>
  <c r="A13" i="34"/>
  <c r="B42" i="34" l="1"/>
  <c r="D42" i="34" s="1"/>
  <c r="D33" i="34"/>
  <c r="A33" i="34"/>
  <c r="D14" i="34"/>
  <c r="A14" i="34"/>
  <c r="B15" i="34"/>
  <c r="A42" i="34" l="1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2" i="34"/>
  <c r="D22" i="34" l="1"/>
  <c r="A22" i="34"/>
  <c r="B23" i="34"/>
  <c r="D23" i="34" l="1"/>
  <c r="A23" i="34"/>
  <c r="B26" i="34"/>
  <c r="D26" i="34" l="1"/>
  <c r="A26" i="34"/>
  <c r="B27" i="34"/>
  <c r="D27" i="34" l="1"/>
  <c r="A27" i="34"/>
  <c r="B28" i="34"/>
  <c r="D28" i="34" l="1"/>
  <c r="A28" i="34"/>
  <c r="B29" i="34"/>
  <c r="B30" i="34" l="1"/>
  <c r="D29" i="34"/>
  <c r="A29" i="34"/>
  <c r="D30" i="34" l="1"/>
  <c r="A30" i="34"/>
  <c r="B31" i="34"/>
  <c r="D31" i="34" l="1"/>
  <c r="A31" i="34"/>
  <c r="B32" i="34"/>
  <c r="D32" i="34" l="1"/>
  <c r="A32" i="34"/>
  <c r="B34" i="34"/>
  <c r="D34" i="34" l="1"/>
  <c r="A34" i="34"/>
  <c r="B35" i="34"/>
  <c r="D35" i="34" l="1"/>
  <c r="A35" i="34"/>
  <c r="B36" i="34"/>
  <c r="B37" i="34" l="1"/>
  <c r="D36" i="34"/>
  <c r="A36" i="34"/>
  <c r="D37" i="34" l="1"/>
  <c r="A37" i="34"/>
  <c r="B38" i="34"/>
  <c r="D38" i="34" l="1"/>
  <c r="A38" i="34"/>
  <c r="B39" i="34"/>
  <c r="B40" i="34" l="1"/>
  <c r="B41" i="34"/>
  <c r="D39" i="34"/>
  <c r="A39" i="34"/>
  <c r="D40" i="34" l="1"/>
  <c r="A40" i="34"/>
  <c r="D41" i="34"/>
  <c r="A41" i="34"/>
</calcChain>
</file>

<file path=xl/sharedStrings.xml><?xml version="1.0" encoding="utf-8"?>
<sst xmlns="http://schemas.openxmlformats.org/spreadsheetml/2006/main" count="240" uniqueCount="176">
  <si>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</si>
  <si>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</si>
  <si>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</si>
  <si>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</si>
  <si>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</si>
  <si>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</si>
  <si>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</si>
  <si>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</si>
  <si>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</si>
  <si>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</si>
  <si>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</si>
  <si>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</si>
  <si>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</si>
  <si>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</si>
  <si>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</si>
  <si>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</si>
  <si>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</si>
  <si>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</si>
  <si>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</si>
  <si>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</si>
  <si>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</si>
  <si>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</si>
  <si>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</si>
  <si>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</si>
  <si>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</si>
  <si>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</si>
  <si>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</si>
  <si>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</si>
  <si>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</si>
  <si>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</si>
  <si>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</si>
  <si>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</si>
  <si>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</si>
  <si>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</si>
  <si>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</si>
  <si>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</si>
  <si>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</si>
  <si>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</si>
  <si>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</si>
  <si>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</si>
  <si>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</si>
  <si>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</si>
  <si>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</si>
  <si>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</si>
  <si>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</si>
  <si>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</si>
  <si>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</si>
  <si>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</si>
  <si>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</si>
  <si>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</si>
  <si>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</si>
  <si>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</si>
  <si>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</si>
  <si>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</si>
  <si>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</si>
  <si>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</si>
  <si>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</si>
  <si>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</si>
  <si>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</si>
  <si>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</si>
  <si>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</si>
  <si>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</si>
  <si>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</si>
  <si>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</si>
  <si>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</si>
  <si>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</si>
  <si>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</si>
  <si>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</si>
  <si>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</si>
  <si>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</si>
  <si>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</si>
  <si>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</si>
  <si>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</si>
  <si>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</si>
  <si>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</si>
  <si>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</si>
  <si>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</si>
  <si>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</si>
  <si>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</si>
  <si>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</si>
  <si>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</si>
  <si>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</si>
  <si>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</si>
  <si>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</si>
  <si>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</si>
  <si>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</si>
  <si>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</si>
  <si>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</si>
  <si>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</si>
  <si>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</si>
  <si>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</si>
  <si>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</si>
  <si>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</si>
  <si>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</si>
  <si>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</si>
  <si>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</si>
  <si>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</si>
  <si>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</si>
  <si>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</si>
  <si>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</si>
  <si>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</si>
  <si>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</si>
  <si>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</si>
  <si>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</si>
  <si>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</si>
  <si>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</si>
  <si>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</si>
  <si>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</si>
  <si>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</si>
  <si>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</si>
  <si>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</si>
  <si>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</si>
  <si>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</si>
  <si>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</si>
  <si>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</si>
  <si>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</si>
  <si>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</si>
  <si>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</si>
  <si>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</si>
  <si>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</si>
  <si>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</si>
  <si>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</si>
  <si>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</si>
  <si>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</si>
  <si>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</si>
  <si>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</si>
  <si>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</si>
  <si>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</si>
  <si>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</si>
  <si>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</si>
  <si>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</si>
  <si>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</si>
  <si>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</si>
  <si>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</si>
  <si>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</si>
  <si>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</si>
  <si>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</si>
  <si>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</si>
  <si>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</si>
  <si>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</si>
  <si>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</si>
  <si>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</si>
  <si>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</si>
  <si>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</si>
  <si>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</si>
  <si>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</si>
  <si>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</si>
  <si>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</si>
  <si>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laksami</t>
  </si>
  <si>
    <t>pracharktam</t>
  </si>
  <si>
    <t>TIME084</t>
  </si>
  <si>
    <t>NIA follow up IOP interview status and update EVA form</t>
  </si>
  <si>
    <t>NIA meeting with Client and go through IOP question preparation and review</t>
  </si>
  <si>
    <t xml:space="preserve">ONDE Digital outlook: WP2 national plan/policy </t>
  </si>
  <si>
    <t>NIA IOP report writing</t>
  </si>
  <si>
    <t>WFH</t>
  </si>
  <si>
    <t>TIME</t>
  </si>
  <si>
    <t>Mo</t>
  </si>
  <si>
    <t>NIA Evaluation interview and fill forms</t>
  </si>
  <si>
    <t>ONDE Digital outlook: WP2 national plan/policy</t>
  </si>
  <si>
    <t>ONDE 5G traslation S3 project translation</t>
  </si>
  <si>
    <t>NIA Iop interview: บริษัท แอ็คเคาท์ติ้ง ทรานส์ฟอร์เมชั่นส์ จำกัด / IOP report writing</t>
  </si>
  <si>
    <t>ONDE 5G traslation S1 project translation</t>
  </si>
  <si>
    <t>Thu</t>
  </si>
  <si>
    <t>Join NIA Iop interview: บริษัท ศุภธนรังสี เรียลเอสเตท จำกัด / IOP report writing</t>
  </si>
  <si>
    <t>Join NIA Iop interview: บริษัท คิวคิว (ประเทศไทย) จำกัด / IOP report writing</t>
  </si>
  <si>
    <t>Join NIA Iop interview: บริษัท ซินฮวดเฮง นวัตกรรม จำกัด / cross check IOP reports and revise</t>
  </si>
  <si>
    <t>โทรหา คุณอาร์ม (แผนวิกฤต) และคุณเก๋ (สกมช.)</t>
  </si>
  <si>
    <t>NIA Iop interview: บริษัท ฮิลล์คอฟฟ์ จำกัด/ IOP report writing</t>
  </si>
  <si>
    <t>NIA Iop interview: บริษัท  บีโปรดักส์อินดัสตรี้ จำกัด / IOP report writing</t>
  </si>
  <si>
    <t>Making appointments for Interviewing and follow up,  NIA IOP report writing</t>
  </si>
  <si>
    <t>NIA Iop interview: บริษัท สุภาฟาร์มผึ้ง จำกัด and IOP model valuation</t>
  </si>
  <si>
    <t>Meeting OIC</t>
  </si>
  <si>
    <t xml:space="preserve">Meeting Digital Outllok </t>
  </si>
  <si>
    <t>NIA evaluation data revised and fill form/model</t>
  </si>
  <si>
    <t>NIA  inteview บริษัท ออริจิไรซ์ จำกัด, Making Interview appointments and report preparation, NIA IOP report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</si>
</sst>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41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3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66</v>
      </c>
      <c r="E4" s="74"/>
      <c r="F4" s="74"/>
      <c r="G4" s="74"/>
      <c r="H4" s="73"/>
      <c r="I4" s="50"/>
      <c r="J4" s="50"/>
    </row>
    <row r="5" spans="2:10" x14ac:dyDescent="0.2">
      <c r="B5" s="57" t="s">
        <v>69</v>
      </c>
      <c r="C5" s="59"/>
      <c r="D5" s="57" t="s">
        <v>67</v>
      </c>
      <c r="E5" s="58"/>
      <c r="F5" s="58"/>
      <c r="G5" s="58"/>
      <c r="H5" s="59"/>
      <c r="I5" s="50"/>
      <c r="J5" s="50"/>
    </row>
    <row r="6" spans="2:10" x14ac:dyDescent="0.2">
      <c r="B6" s="57" t="s">
        <v>70</v>
      </c>
      <c r="C6" s="59"/>
      <c r="D6" s="57" t="s">
        <v>68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146</v>
      </c>
    </row>
    <row r="35" spans="9:10" x14ac:dyDescent="0.2">
      <c r="I35" s="53" t="s">
        <v>143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147</v>
      </c>
    </row>
    <row r="40" spans="9:10" ht="33.75" x14ac:dyDescent="0.2">
      <c r="I40" s="53" t="s">
        <v>145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5"/>
  <sheetViews>
    <sheetView showGridLines="0" tabSelected="1" topLeftCell="D31" zoomScale="70" zoomScaleNormal="70" workbookViewId="0">
      <selection activeCell="M43" sqref="E9:M43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6" t="s">
        <v>15</v>
      </c>
      <c r="E1" s="77"/>
      <c r="F1" s="77"/>
      <c r="G1" s="77"/>
      <c r="H1" s="77"/>
      <c r="I1" s="77"/>
      <c r="J1" s="77"/>
      <c r="K1" s="77"/>
      <c r="L1" s="77"/>
      <c r="M1" s="78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">
        <v>148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72</v>
      </c>
      <c r="E4" s="29"/>
      <c r="F4" s="38" t="s">
        <v>149</v>
      </c>
      <c r="G4" s="33"/>
      <c r="I4" s="3"/>
      <c r="J4" s="3"/>
      <c r="K4" s="39"/>
      <c r="L4" s="39"/>
      <c r="M4" s="39"/>
    </row>
    <row r="5" spans="1:16" ht="19.5" customHeight="1" x14ac:dyDescent="0.2">
      <c r="D5" s="79" t="s">
        <v>71</v>
      </c>
      <c r="E5" s="80"/>
      <c r="F5" s="38" t="s">
        <v>150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1"/>
      <c r="L6" s="81"/>
      <c r="M6" s="81"/>
    </row>
    <row r="7" spans="1:16" ht="12.75" customHeight="1" x14ac:dyDescent="0.2">
      <c r="B7" s="1">
        <f>MONTH(E9)</f>
        <v>4</v>
      </c>
      <c r="C7" s="93"/>
      <c r="D7" s="95">
        <v>43922</v>
      </c>
      <c r="E7" s="96"/>
      <c r="F7" s="99" t="s">
        <v>6</v>
      </c>
      <c r="G7" s="99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25">
      <c r="C8" s="94"/>
      <c r="D8" s="97"/>
      <c r="E8" s="98"/>
      <c r="F8" s="100"/>
      <c r="G8" s="101"/>
      <c r="H8" s="89"/>
      <c r="I8" s="90"/>
      <c r="J8" s="6"/>
      <c r="K8" s="84"/>
      <c r="L8" s="86"/>
      <c r="M8" s="84"/>
    </row>
    <row r="9" spans="1:16" ht="29.1" customHeight="1" thickBot="1" x14ac:dyDescent="0.25">
      <c r="A9" s="7">
        <f t="shared" ref="A9:A41" si="0">IF(OR(C9="f",C9="u",C9="F",C9="U"),"",IF(OR(B9=1,B9=2,B9=3,B9=4,B9=5),1,""))</f>
        <v>1</v>
      </c>
      <c r="B9" s="8">
        <f t="shared" ref="B9:B40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44" t="s">
        <v>22</v>
      </c>
      <c r="G9" s="18">
        <v>9001</v>
      </c>
      <c r="H9" s="75" t="s">
        <v>153</v>
      </c>
      <c r="I9" s="75"/>
      <c r="J9" s="12"/>
      <c r="K9" s="13" t="s">
        <v>155</v>
      </c>
      <c r="L9" s="13"/>
      <c r="M9" s="14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44" t="s">
        <v>94</v>
      </c>
      <c r="G10" s="18">
        <v>9001</v>
      </c>
      <c r="H10" s="75" t="s">
        <v>174</v>
      </c>
      <c r="I10" s="75"/>
      <c r="J10" s="17"/>
      <c r="K10" s="13" t="s">
        <v>155</v>
      </c>
      <c r="L10" s="18"/>
      <c r="M10" s="19">
        <v>8</v>
      </c>
      <c r="O10" s="8" t="s">
        <v>73</v>
      </c>
      <c r="P10" s="2">
        <f>COUNTIF($G$9:$G$43, 9001)</f>
        <v>25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40" si="2">+E10+1</f>
        <v>43924</v>
      </c>
      <c r="F11" s="44" t="s">
        <v>94</v>
      </c>
      <c r="G11" s="18">
        <v>9001</v>
      </c>
      <c r="H11" s="75" t="s">
        <v>174</v>
      </c>
      <c r="I11" s="75"/>
      <c r="K11" s="13" t="s">
        <v>155</v>
      </c>
      <c r="L11" s="18"/>
      <c r="M11" s="19">
        <v>8</v>
      </c>
      <c r="O11" s="8" t="s">
        <v>13</v>
      </c>
      <c r="P11" s="2">
        <f>COUNTIF($G$9:$G$43,9003)+COUNTIF($G$9:$G$43,9004)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41" si="3">IF(B12=1,"Mo",IF(B12=2,"Tue",IF(B12=3,"Wed",IF(B12=4,"Thu",IF(B12=5,"Fri",IF(B12=6,"Sat",IF(B12=7,"Sun","")))))))</f>
        <v>Sat</v>
      </c>
      <c r="E12" s="16">
        <f t="shared" si="2"/>
        <v>43925</v>
      </c>
      <c r="F12" s="44"/>
      <c r="G12" s="18"/>
      <c r="H12" s="75"/>
      <c r="I12" s="75"/>
      <c r="J12" s="17"/>
      <c r="K12" s="18"/>
      <c r="L12" s="18"/>
      <c r="M12" s="19"/>
      <c r="O12" s="1" t="s">
        <v>14</v>
      </c>
      <c r="P12" s="2">
        <f>COUNTIF($G$9:$G$43,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44"/>
      <c r="G13" s="18"/>
      <c r="H13" s="75"/>
      <c r="I13" s="75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44" t="s">
        <v>94</v>
      </c>
      <c r="G14" s="18">
        <v>9001</v>
      </c>
      <c r="H14" s="75" t="s">
        <v>174</v>
      </c>
      <c r="I14" s="75"/>
      <c r="J14" s="17"/>
      <c r="K14" s="13" t="s">
        <v>155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44" t="s">
        <v>94</v>
      </c>
      <c r="G15" s="18">
        <v>9001</v>
      </c>
      <c r="H15" s="82" t="s">
        <v>151</v>
      </c>
      <c r="I15" s="75"/>
      <c r="J15" s="17"/>
      <c r="K15" s="13" t="s">
        <v>155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44" t="s">
        <v>94</v>
      </c>
      <c r="G16" s="18">
        <v>9001</v>
      </c>
      <c r="H16" s="82" t="s">
        <v>151</v>
      </c>
      <c r="I16" s="75"/>
      <c r="J16" s="17"/>
      <c r="K16" s="13" t="s">
        <v>155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44" t="s">
        <v>22</v>
      </c>
      <c r="G17" s="18">
        <v>9001</v>
      </c>
      <c r="H17" s="75" t="s">
        <v>153</v>
      </c>
      <c r="I17" s="75"/>
      <c r="J17" s="17"/>
      <c r="K17" s="13" t="s">
        <v>155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>+E17+1</f>
        <v>43931</v>
      </c>
      <c r="F18" s="44" t="s">
        <v>94</v>
      </c>
      <c r="G18" s="18">
        <v>9001</v>
      </c>
      <c r="H18" s="82" t="s">
        <v>151</v>
      </c>
      <c r="I18" s="75"/>
      <c r="J18" s="17"/>
      <c r="K18" s="13" t="s">
        <v>155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44"/>
      <c r="G19" s="18"/>
      <c r="H19" s="102"/>
      <c r="I19" s="102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44"/>
      <c r="G20" s="18"/>
      <c r="H20" s="75"/>
      <c r="I20" s="75"/>
      <c r="J20" s="17"/>
      <c r="K20" s="18"/>
      <c r="L20" s="18"/>
      <c r="M20" s="19"/>
    </row>
    <row r="21" spans="1:13" ht="28.5" customHeight="1" thickBot="1" x14ac:dyDescent="0.25">
      <c r="A21" s="7">
        <f t="shared" ref="A21" si="4">IF(OR(C21="f",C21="u",C21="F",C21="U"),"",IF(OR(B21=1,B21=2,B21=3,B21=4,B21=5),1,""))</f>
        <v>1</v>
      </c>
      <c r="B21" s="8">
        <f t="shared" ref="B21" si="5">WEEKDAY(E21,2)</f>
        <v>1</v>
      </c>
      <c r="C21" s="15"/>
      <c r="D21" s="10" t="s">
        <v>157</v>
      </c>
      <c r="E21" s="16">
        <v>43934</v>
      </c>
      <c r="F21" s="44" t="s">
        <v>22</v>
      </c>
      <c r="G21" s="18">
        <v>9001</v>
      </c>
      <c r="H21" s="82" t="s">
        <v>159</v>
      </c>
      <c r="I21" s="75"/>
      <c r="J21" s="17"/>
      <c r="K21" s="18" t="s">
        <v>155</v>
      </c>
      <c r="L21" s="18"/>
      <c r="M21" s="19">
        <v>4</v>
      </c>
    </row>
    <row r="22" spans="1:13" ht="28.5" customHeight="1" thickBot="1" x14ac:dyDescent="0.25">
      <c r="A22" s="7">
        <f t="shared" si="0"/>
        <v>1</v>
      </c>
      <c r="B22" s="8">
        <f t="shared" si="1"/>
        <v>1</v>
      </c>
      <c r="C22" s="15"/>
      <c r="D22" s="10" t="str">
        <f t="shared" si="3"/>
        <v>Mo</v>
      </c>
      <c r="E22" s="16">
        <f>+E20+1</f>
        <v>43934</v>
      </c>
      <c r="F22" s="44" t="s">
        <v>94</v>
      </c>
      <c r="G22" s="18">
        <v>9001</v>
      </c>
      <c r="H22" s="82" t="s">
        <v>158</v>
      </c>
      <c r="I22" s="75"/>
      <c r="J22" s="17"/>
      <c r="K22" s="18" t="s">
        <v>155</v>
      </c>
      <c r="L22" s="18"/>
      <c r="M22" s="19">
        <v>4</v>
      </c>
    </row>
    <row r="23" spans="1:13" ht="29.1" customHeight="1" thickBot="1" x14ac:dyDescent="0.25">
      <c r="A23" s="7">
        <f t="shared" si="0"/>
        <v>1</v>
      </c>
      <c r="B23" s="8">
        <f t="shared" si="1"/>
        <v>2</v>
      </c>
      <c r="C23" s="15"/>
      <c r="D23" s="10" t="str">
        <f t="shared" si="3"/>
        <v>Tue</v>
      </c>
      <c r="E23" s="16">
        <f>+E22+1</f>
        <v>43935</v>
      </c>
      <c r="F23" s="44" t="s">
        <v>94</v>
      </c>
      <c r="G23" s="18">
        <v>9001</v>
      </c>
      <c r="H23" s="75" t="s">
        <v>152</v>
      </c>
      <c r="I23" s="75"/>
      <c r="J23" s="17"/>
      <c r="K23" s="18" t="s">
        <v>156</v>
      </c>
      <c r="L23" s="18"/>
      <c r="M23" s="19">
        <v>8</v>
      </c>
    </row>
    <row r="24" spans="1:13" ht="28.5" customHeight="1" thickBot="1" x14ac:dyDescent="0.25">
      <c r="A24" s="7">
        <f t="shared" ref="A24:A25" si="6">IF(OR(C24="f",C24="u",C24="F",C24="U"),"",IF(OR(B24=1,B24=2,B24=3,B24=4,B24=5),1,""))</f>
        <v>1</v>
      </c>
      <c r="B24" s="8">
        <f t="shared" ref="B24:B25" si="7">WEEKDAY(E24,2)</f>
        <v>3</v>
      </c>
      <c r="C24" s="15"/>
      <c r="D24" s="10" t="str">
        <f t="shared" ref="D24:D25" si="8">IF(B24=1,"Mo",IF(B24=2,"Tue",IF(B24=3,"Wed",IF(B24=4,"Thu",IF(B24=5,"Fri",IF(B24=6,"Sat",IF(B24=7,"Sun","")))))))</f>
        <v>Wed</v>
      </c>
      <c r="E24" s="16">
        <f>+E23+1</f>
        <v>43936</v>
      </c>
      <c r="F24" s="44" t="s">
        <v>94</v>
      </c>
      <c r="G24" s="18">
        <v>9001</v>
      </c>
      <c r="H24" s="75" t="s">
        <v>171</v>
      </c>
      <c r="I24" s="75"/>
      <c r="J24" s="17"/>
      <c r="K24" s="18" t="s">
        <v>156</v>
      </c>
      <c r="L24" s="18"/>
      <c r="M24" s="19">
        <v>6</v>
      </c>
    </row>
    <row r="25" spans="1:13" ht="29.1" customHeight="1" thickBot="1" x14ac:dyDescent="0.25">
      <c r="A25" s="7">
        <f t="shared" si="6"/>
        <v>1</v>
      </c>
      <c r="B25" s="8">
        <f t="shared" si="7"/>
        <v>3</v>
      </c>
      <c r="C25" s="15"/>
      <c r="D25" s="10" t="str">
        <f t="shared" si="8"/>
        <v>Wed</v>
      </c>
      <c r="E25" s="16">
        <f>+E23+1</f>
        <v>43936</v>
      </c>
      <c r="F25" s="44" t="s">
        <v>22</v>
      </c>
      <c r="G25" s="18">
        <v>9001</v>
      </c>
      <c r="H25" s="75" t="s">
        <v>173</v>
      </c>
      <c r="I25" s="75"/>
      <c r="J25" s="17"/>
      <c r="K25" s="18" t="s">
        <v>156</v>
      </c>
      <c r="L25" s="18"/>
      <c r="M25" s="19">
        <v>1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>+E23+1</f>
        <v>43936</v>
      </c>
      <c r="F26" s="44" t="s">
        <v>24</v>
      </c>
      <c r="G26" s="18">
        <v>9001</v>
      </c>
      <c r="H26" s="75" t="s">
        <v>172</v>
      </c>
      <c r="I26" s="75"/>
      <c r="J26" s="17"/>
      <c r="K26" s="18" t="s">
        <v>156</v>
      </c>
      <c r="L26" s="18"/>
      <c r="M26" s="19">
        <v>1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43937</v>
      </c>
      <c r="F27" s="44" t="s">
        <v>94</v>
      </c>
      <c r="G27" s="18">
        <v>9001</v>
      </c>
      <c r="H27" s="75" t="s">
        <v>154</v>
      </c>
      <c r="I27" s="75"/>
      <c r="J27" s="17"/>
      <c r="K27" s="18" t="s">
        <v>155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43938</v>
      </c>
      <c r="F28" s="44" t="s">
        <v>94</v>
      </c>
      <c r="G28" s="18">
        <v>9001</v>
      </c>
      <c r="H28" s="75" t="s">
        <v>175</v>
      </c>
      <c r="I28" s="75"/>
      <c r="J28" s="17"/>
      <c r="K28" s="18" t="s">
        <v>155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43939</v>
      </c>
      <c r="F29" s="44"/>
      <c r="G29" s="18"/>
      <c r="H29" s="75"/>
      <c r="I29" s="75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43940</v>
      </c>
      <c r="F30" s="44"/>
      <c r="G30" s="18"/>
      <c r="H30" s="75"/>
      <c r="I30" s="75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43941</v>
      </c>
      <c r="F31" s="44" t="s">
        <v>94</v>
      </c>
      <c r="G31" s="18">
        <v>9001</v>
      </c>
      <c r="H31" s="75" t="s">
        <v>170</v>
      </c>
      <c r="I31" s="75"/>
      <c r="J31" s="17"/>
      <c r="K31" s="18" t="s">
        <v>155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43942</v>
      </c>
      <c r="F32" s="44" t="s">
        <v>94</v>
      </c>
      <c r="G32" s="18">
        <v>9001</v>
      </c>
      <c r="H32" s="75" t="s">
        <v>168</v>
      </c>
      <c r="I32" s="75"/>
      <c r="J32" s="17"/>
      <c r="K32" s="18" t="s">
        <v>155</v>
      </c>
      <c r="L32" s="18"/>
      <c r="M32" s="19">
        <v>8</v>
      </c>
    </row>
    <row r="33" spans="1:13" ht="29.1" customHeight="1" thickBot="1" x14ac:dyDescent="0.25">
      <c r="A33" s="7">
        <f t="shared" ref="A33" si="9">IF(OR(C33="f",C33="u",C33="F",C33="U"),"",IF(OR(B33=1,B33=2,B33=3,B33=4,B33=5),1,""))</f>
        <v>1</v>
      </c>
      <c r="B33" s="8">
        <f t="shared" ref="B33" si="10">WEEKDAY(E33,2)</f>
        <v>3</v>
      </c>
      <c r="C33" s="15"/>
      <c r="D33" s="10" t="str">
        <f t="shared" ref="D33" si="11">IF(B33=1,"Mo",IF(B33=2,"Tue",IF(B33=3,"Wed",IF(B33=4,"Thu",IF(B33=5,"Fri",IF(B33=6,"Sat",IF(B33=7,"Sun","")))))))</f>
        <v>Wed</v>
      </c>
      <c r="E33" s="16">
        <f t="shared" si="2"/>
        <v>43943</v>
      </c>
      <c r="F33" s="44" t="s">
        <v>60</v>
      </c>
      <c r="G33" s="18">
        <v>9001</v>
      </c>
      <c r="H33" s="75" t="s">
        <v>167</v>
      </c>
      <c r="I33" s="75"/>
      <c r="J33" s="17"/>
      <c r="K33" s="18" t="s">
        <v>155</v>
      </c>
      <c r="L33" s="18"/>
      <c r="M33" s="19">
        <v>1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>+E32+1</f>
        <v>43943</v>
      </c>
      <c r="F34" s="44" t="s">
        <v>94</v>
      </c>
      <c r="G34" s="18">
        <v>9001</v>
      </c>
      <c r="H34" s="75" t="s">
        <v>170</v>
      </c>
      <c r="I34" s="75"/>
      <c r="J34" s="17"/>
      <c r="K34" s="18" t="s">
        <v>155</v>
      </c>
      <c r="L34" s="18"/>
      <c r="M34" s="19">
        <v>7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43944</v>
      </c>
      <c r="F35" s="44" t="s">
        <v>94</v>
      </c>
      <c r="G35" s="18">
        <v>9001</v>
      </c>
      <c r="H35" s="75" t="s">
        <v>169</v>
      </c>
      <c r="I35" s="75"/>
      <c r="J35" s="17"/>
      <c r="K35" s="18" t="s">
        <v>155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43945</v>
      </c>
      <c r="F36" s="44" t="s">
        <v>94</v>
      </c>
      <c r="G36" s="18">
        <v>9001</v>
      </c>
      <c r="H36" s="75" t="s">
        <v>165</v>
      </c>
      <c r="I36" s="75"/>
      <c r="J36" s="17"/>
      <c r="K36" s="18" t="s">
        <v>155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 t="shared" si="1"/>
        <v>6</v>
      </c>
      <c r="C37" s="15"/>
      <c r="D37" s="10" t="str">
        <f t="shared" si="3"/>
        <v>Sat</v>
      </c>
      <c r="E37" s="16">
        <f t="shared" si="2"/>
        <v>43946</v>
      </c>
      <c r="F37" s="44"/>
      <c r="G37" s="18"/>
      <c r="H37" s="75"/>
      <c r="I37" s="75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 t="shared" si="1"/>
        <v>7</v>
      </c>
      <c r="C38" s="15"/>
      <c r="D38" s="10" t="str">
        <f t="shared" si="3"/>
        <v>Sun</v>
      </c>
      <c r="E38" s="16">
        <f t="shared" si="2"/>
        <v>43947</v>
      </c>
      <c r="F38" s="44"/>
      <c r="G38" s="18"/>
      <c r="H38" s="75"/>
      <c r="I38" s="75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 t="shared" si="1"/>
        <v>1</v>
      </c>
      <c r="C39" s="15"/>
      <c r="D39" s="10" t="str">
        <f t="shared" si="3"/>
        <v>Mo</v>
      </c>
      <c r="E39" s="16">
        <f t="shared" si="2"/>
        <v>43948</v>
      </c>
      <c r="F39" s="44" t="s">
        <v>26</v>
      </c>
      <c r="G39" s="18">
        <v>9002</v>
      </c>
      <c r="H39" s="75" t="s">
        <v>160</v>
      </c>
      <c r="I39" s="75"/>
      <c r="J39" s="17"/>
      <c r="K39" s="18" t="s">
        <v>155</v>
      </c>
      <c r="L39" s="18"/>
      <c r="M39" s="19">
        <v>8</v>
      </c>
    </row>
    <row r="40" spans="1:13" ht="29.1" customHeight="1" thickBot="1" x14ac:dyDescent="0.25">
      <c r="A40" s="7">
        <f t="shared" si="0"/>
        <v>1</v>
      </c>
      <c r="B40" s="8">
        <f t="shared" si="1"/>
        <v>2</v>
      </c>
      <c r="C40" s="15"/>
      <c r="D40" s="10" t="str">
        <f t="shared" si="3"/>
        <v>Tue</v>
      </c>
      <c r="E40" s="16">
        <f t="shared" si="2"/>
        <v>43949</v>
      </c>
      <c r="F40" s="44" t="s">
        <v>94</v>
      </c>
      <c r="G40" s="18">
        <v>9001</v>
      </c>
      <c r="H40" s="75" t="s">
        <v>164</v>
      </c>
      <c r="I40" s="75"/>
      <c r="J40" s="17"/>
      <c r="K40" s="18" t="s">
        <v>156</v>
      </c>
      <c r="L40" s="18"/>
      <c r="M40" s="19">
        <v>8</v>
      </c>
    </row>
    <row r="41" spans="1:13" ht="29.1" customHeight="1" thickBot="1" x14ac:dyDescent="0.25">
      <c r="A41" s="7">
        <f t="shared" si="0"/>
        <v>1</v>
      </c>
      <c r="B41" s="8">
        <f>WEEKDAY(E40+1,2)</f>
        <v>3</v>
      </c>
      <c r="C41" s="15"/>
      <c r="D41" s="10" t="str">
        <f t="shared" si="3"/>
        <v>Wed</v>
      </c>
      <c r="E41" s="20">
        <f>IF(MONTH(E40+1)&gt;MONTH(E40),"",E40+1)</f>
        <v>43950</v>
      </c>
      <c r="F41" s="44" t="s">
        <v>94</v>
      </c>
      <c r="G41" s="18">
        <v>9001</v>
      </c>
      <c r="H41" s="75" t="s">
        <v>166</v>
      </c>
      <c r="I41" s="75"/>
      <c r="J41" s="17"/>
      <c r="K41" s="18" t="s">
        <v>155</v>
      </c>
      <c r="L41" s="18"/>
      <c r="M41" s="19">
        <v>8</v>
      </c>
    </row>
    <row r="42" spans="1:13" ht="29.1" customHeight="1" thickBot="1" x14ac:dyDescent="0.25">
      <c r="A42" s="7">
        <f t="shared" ref="A42" si="12">IF(OR(C42="f",C42="u",C42="F",C42="U"),"",IF(OR(B42=1,B42=2,B42=3,B42=4,B42=5),1,""))</f>
        <v>1</v>
      </c>
      <c r="B42" s="8">
        <f>WEEKDAY(E41+1,2)</f>
        <v>4</v>
      </c>
      <c r="C42" s="15"/>
      <c r="D42" s="10" t="str">
        <f t="shared" ref="D42" si="13">IF(B42=1,"Mo",IF(B42=2,"Tue",IF(B42=3,"Wed",IF(B42=4,"Thu",IF(B42=5,"Fri",IF(B42=6,"Sat",IF(B42=7,"Sun","")))))))</f>
        <v>Thu</v>
      </c>
      <c r="E42" s="20">
        <f>IF(MONTH(E41+1)&gt;MONTH(E41),"",E41+1)</f>
        <v>43951</v>
      </c>
      <c r="F42" s="44" t="s">
        <v>94</v>
      </c>
      <c r="G42" s="18">
        <v>9001</v>
      </c>
      <c r="H42" s="75" t="s">
        <v>161</v>
      </c>
      <c r="I42" s="75"/>
      <c r="J42" s="17"/>
      <c r="K42" s="18" t="s">
        <v>155</v>
      </c>
      <c r="L42" s="18"/>
      <c r="M42" s="19">
        <v>4</v>
      </c>
    </row>
    <row r="43" spans="1:13" ht="29.1" customHeight="1" thickBot="1" x14ac:dyDescent="0.25">
      <c r="A43" s="7">
        <f t="shared" ref="A43" si="14">IF(OR(C43="f",C43="u",C43="F",C43="U"),"",IF(OR(B43=1,B43=2,B43=3,B43=4,B43=5),1,""))</f>
        <v>1</v>
      </c>
      <c r="B43" s="8">
        <f>WEEKDAY(E42+1,2)</f>
        <v>5</v>
      </c>
      <c r="C43" s="15"/>
      <c r="D43" s="10" t="s">
        <v>163</v>
      </c>
      <c r="E43" s="20">
        <v>43951</v>
      </c>
      <c r="F43" s="44" t="s">
        <v>26</v>
      </c>
      <c r="G43" s="18">
        <v>9002</v>
      </c>
      <c r="H43" s="91" t="s">
        <v>162</v>
      </c>
      <c r="I43" s="92"/>
      <c r="J43" s="17"/>
      <c r="K43" s="18" t="s">
        <v>155</v>
      </c>
      <c r="L43" s="18"/>
      <c r="M43" s="19">
        <v>6</v>
      </c>
    </row>
    <row r="44" spans="1:13" ht="30" customHeight="1" thickBot="1" x14ac:dyDescent="0.25">
      <c r="D44" s="21"/>
      <c r="E44" s="23"/>
      <c r="F44" s="45"/>
      <c r="G44" s="46"/>
      <c r="H44" s="47"/>
      <c r="I44" s="43" t="s">
        <v>1</v>
      </c>
      <c r="J44" s="25"/>
      <c r="K44" s="25"/>
      <c r="L44" s="22"/>
      <c r="M44" s="26">
        <f>SUM(M9:M43)</f>
        <v>178</v>
      </c>
    </row>
    <row r="45" spans="1:13" ht="30" customHeight="1" thickBot="1" x14ac:dyDescent="0.25">
      <c r="D45" s="21"/>
      <c r="E45" s="22"/>
      <c r="F45" s="34"/>
      <c r="G45" s="34"/>
      <c r="H45" s="34"/>
      <c r="I45" s="24" t="s">
        <v>2</v>
      </c>
      <c r="J45" s="25"/>
      <c r="K45" s="25"/>
      <c r="L45" s="22"/>
      <c r="M45" s="26">
        <f>SUM(M44/8)</f>
        <v>22.25</v>
      </c>
    </row>
  </sheetData>
  <mergeCells count="46">
    <mergeCell ref="H42:I42"/>
    <mergeCell ref="H43:I43"/>
    <mergeCell ref="C7:C8"/>
    <mergeCell ref="D7:E8"/>
    <mergeCell ref="F7:F8"/>
    <mergeCell ref="G7:G8"/>
    <mergeCell ref="H22:I22"/>
    <mergeCell ref="H19:I19"/>
    <mergeCell ref="H14:I14"/>
    <mergeCell ref="H15:I15"/>
    <mergeCell ref="H16:I16"/>
    <mergeCell ref="H29:I29"/>
    <mergeCell ref="H36:I36"/>
    <mergeCell ref="H30:I30"/>
    <mergeCell ref="H40:I40"/>
    <mergeCell ref="H41:I41"/>
    <mergeCell ref="H20:I20"/>
    <mergeCell ref="H12:I12"/>
    <mergeCell ref="H34:I34"/>
    <mergeCell ref="H35:I35"/>
    <mergeCell ref="H23:I23"/>
    <mergeCell ref="H26:I26"/>
    <mergeCell ref="H37:I37"/>
    <mergeCell ref="H27:I27"/>
    <mergeCell ref="H28:I28"/>
    <mergeCell ref="H32:I32"/>
    <mergeCell ref="H31:I31"/>
    <mergeCell ref="H17:I17"/>
    <mergeCell ref="H18:I18"/>
    <mergeCell ref="H13:I13"/>
    <mergeCell ref="H33:I33"/>
    <mergeCell ref="H25:I25"/>
    <mergeCell ref="D1:M1"/>
    <mergeCell ref="H38:I38"/>
    <mergeCell ref="H39:I39"/>
    <mergeCell ref="H10:I10"/>
    <mergeCell ref="D5:E5"/>
    <mergeCell ref="K6:M6"/>
    <mergeCell ref="K7:K8"/>
    <mergeCell ref="L7:L8"/>
    <mergeCell ref="H7:I8"/>
    <mergeCell ref="M7:M8"/>
    <mergeCell ref="H11:I11"/>
    <mergeCell ref="H9:I9"/>
    <mergeCell ref="H21:I21"/>
    <mergeCell ref="H24:I24"/>
  </mergeCells>
  <phoneticPr fontId="0" type="noConversion"/>
  <conditionalFormatting sqref="C9:C20 C22:C23 C26:C32 C34:C41">
    <cfRule type="expression" dxfId="133" priority="2242" stopIfTrue="1">
      <formula>IF($A9=1,B9,)</formula>
    </cfRule>
    <cfRule type="expression" dxfId="132" priority="2243" stopIfTrue="1">
      <formula>IF($A9="",B9,)</formula>
    </cfRule>
  </conditionalFormatting>
  <conditionalFormatting sqref="E9">
    <cfRule type="expression" dxfId="131" priority="2244" stopIfTrue="1">
      <formula>IF($A9="",B9,"")</formula>
    </cfRule>
  </conditionalFormatting>
  <conditionalFormatting sqref="E10:E20 E22:E23 E26:E32 E34:E41">
    <cfRule type="expression" dxfId="130" priority="2245" stopIfTrue="1">
      <formula>IF($A10&lt;&gt;1,B10,"")</formula>
    </cfRule>
  </conditionalFormatting>
  <conditionalFormatting sqref="D9:D20 D22:D23 D26:D32 D34:D41">
    <cfRule type="expression" dxfId="129" priority="2246" stopIfTrue="1">
      <formula>IF($A9="",B9,)</formula>
    </cfRule>
  </conditionalFormatting>
  <conditionalFormatting sqref="G29:G30 G9:G18 G37:G38">
    <cfRule type="expression" dxfId="128" priority="2247" stopIfTrue="1">
      <formula>#REF!="Freelancer"</formula>
    </cfRule>
    <cfRule type="expression" dxfId="127" priority="2248" stopIfTrue="1">
      <formula>#REF!="DTC Int. Staff"</formula>
    </cfRule>
  </conditionalFormatting>
  <conditionalFormatting sqref="G12 G29 G37:G38 G14:G16">
    <cfRule type="expression" dxfId="126" priority="2240" stopIfTrue="1">
      <formula>$F$5="Freelancer"</formula>
    </cfRule>
    <cfRule type="expression" dxfId="125" priority="2241" stopIfTrue="1">
      <formula>$F$5="DTC Int. Staff"</formula>
    </cfRule>
  </conditionalFormatting>
  <conditionalFormatting sqref="G10:G13">
    <cfRule type="expression" dxfId="124" priority="190" stopIfTrue="1">
      <formula>#REF!="Freelancer"</formula>
    </cfRule>
    <cfRule type="expression" dxfId="123" priority="191" stopIfTrue="1">
      <formula>#REF!="DTC Int. Staff"</formula>
    </cfRule>
  </conditionalFormatting>
  <conditionalFormatting sqref="G10:G13">
    <cfRule type="expression" dxfId="122" priority="188" stopIfTrue="1">
      <formula>$F$5="Freelancer"</formula>
    </cfRule>
    <cfRule type="expression" dxfId="121" priority="189" stopIfTrue="1">
      <formula>$F$5="DTC Int. Staff"</formula>
    </cfRule>
  </conditionalFormatting>
  <conditionalFormatting sqref="G11">
    <cfRule type="expression" dxfId="120" priority="186" stopIfTrue="1">
      <formula>#REF!="Freelancer"</formula>
    </cfRule>
    <cfRule type="expression" dxfId="119" priority="187" stopIfTrue="1">
      <formula>#REF!="DTC Int. Staff"</formula>
    </cfRule>
  </conditionalFormatting>
  <conditionalFormatting sqref="G11">
    <cfRule type="expression" dxfId="118" priority="184" stopIfTrue="1">
      <formula>$F$5="Freelancer"</formula>
    </cfRule>
    <cfRule type="expression" dxfId="117" priority="185" stopIfTrue="1">
      <formula>$F$5="DTC Int. Staff"</formula>
    </cfRule>
  </conditionalFormatting>
  <conditionalFormatting sqref="C42">
    <cfRule type="expression" dxfId="116" priority="180" stopIfTrue="1">
      <formula>IF($A42=1,B42,)</formula>
    </cfRule>
    <cfRule type="expression" dxfId="115" priority="181" stopIfTrue="1">
      <formula>IF($A42="",B42,)</formula>
    </cfRule>
  </conditionalFormatting>
  <conditionalFormatting sqref="E42:E43">
    <cfRule type="expression" dxfId="114" priority="182" stopIfTrue="1">
      <formula>IF($A42&lt;&gt;1,B42,"")</formula>
    </cfRule>
  </conditionalFormatting>
  <conditionalFormatting sqref="D42">
    <cfRule type="expression" dxfId="113" priority="183" stopIfTrue="1">
      <formula>IF($A42="",B42,)</formula>
    </cfRule>
  </conditionalFormatting>
  <conditionalFormatting sqref="C43">
    <cfRule type="expression" dxfId="112" priority="176" stopIfTrue="1">
      <formula>IF($A43=1,B43,)</formula>
    </cfRule>
    <cfRule type="expression" dxfId="111" priority="177" stopIfTrue="1">
      <formula>IF($A43="",B43,)</formula>
    </cfRule>
  </conditionalFormatting>
  <conditionalFormatting sqref="G14">
    <cfRule type="expression" dxfId="110" priority="174" stopIfTrue="1">
      <formula>#REF!="Freelancer"</formula>
    </cfRule>
    <cfRule type="expression" dxfId="109" priority="175" stopIfTrue="1">
      <formula>#REF!="DTC Int. Staff"</formula>
    </cfRule>
  </conditionalFormatting>
  <conditionalFormatting sqref="G14">
    <cfRule type="expression" dxfId="108" priority="172" stopIfTrue="1">
      <formula>$F$5="Freelancer"</formula>
    </cfRule>
    <cfRule type="expression" dxfId="107" priority="173" stopIfTrue="1">
      <formula>$F$5="DTC Int. Staff"</formula>
    </cfRule>
  </conditionalFormatting>
  <conditionalFormatting sqref="G15:G18">
    <cfRule type="expression" dxfId="106" priority="170" stopIfTrue="1">
      <formula>#REF!="Freelancer"</formula>
    </cfRule>
    <cfRule type="expression" dxfId="105" priority="171" stopIfTrue="1">
      <formula>#REF!="DTC Int. Staff"</formula>
    </cfRule>
  </conditionalFormatting>
  <conditionalFormatting sqref="G15:G18">
    <cfRule type="expression" dxfId="104" priority="168" stopIfTrue="1">
      <formula>$F$5="Freelancer"</formula>
    </cfRule>
    <cfRule type="expression" dxfId="103" priority="169" stopIfTrue="1">
      <formula>$F$5="DTC Int. Staff"</formula>
    </cfRule>
  </conditionalFormatting>
  <conditionalFormatting sqref="G29:G30">
    <cfRule type="expression" dxfId="102" priority="162" stopIfTrue="1">
      <formula>#REF!="Freelancer"</formula>
    </cfRule>
    <cfRule type="expression" dxfId="101" priority="163" stopIfTrue="1">
      <formula>#REF!="DTC Int. Staff"</formula>
    </cfRule>
  </conditionalFormatting>
  <conditionalFormatting sqref="G29:G30">
    <cfRule type="expression" dxfId="100" priority="160" stopIfTrue="1">
      <formula>$F$5="Freelancer"</formula>
    </cfRule>
    <cfRule type="expression" dxfId="99" priority="161" stopIfTrue="1">
      <formula>$F$5="DTC Int. Staff"</formula>
    </cfRule>
  </conditionalFormatting>
  <conditionalFormatting sqref="G37:G38">
    <cfRule type="expression" dxfId="98" priority="158" stopIfTrue="1">
      <formula>#REF!="Freelancer"</formula>
    </cfRule>
    <cfRule type="expression" dxfId="97" priority="159" stopIfTrue="1">
      <formula>#REF!="DTC Int. Staff"</formula>
    </cfRule>
  </conditionalFormatting>
  <conditionalFormatting sqref="G37:G38">
    <cfRule type="expression" dxfId="96" priority="156" stopIfTrue="1">
      <formula>$F$5="Freelancer"</formula>
    </cfRule>
    <cfRule type="expression" dxfId="95" priority="157" stopIfTrue="1">
      <formula>$F$5="DTC Int. Staff"</formula>
    </cfRule>
  </conditionalFormatting>
  <conditionalFormatting sqref="G19:G20">
    <cfRule type="expression" dxfId="94" priority="154" stopIfTrue="1">
      <formula>#REF!="Freelancer"</formula>
    </cfRule>
    <cfRule type="expression" dxfId="93" priority="155" stopIfTrue="1">
      <formula>#REF!="DTC Int. Staff"</formula>
    </cfRule>
  </conditionalFormatting>
  <conditionalFormatting sqref="G19:G20">
    <cfRule type="expression" dxfId="92" priority="152" stopIfTrue="1">
      <formula>#REF!="Freelancer"</formula>
    </cfRule>
    <cfRule type="expression" dxfId="91" priority="153" stopIfTrue="1">
      <formula>#REF!="DTC Int. Staff"</formula>
    </cfRule>
  </conditionalFormatting>
  <conditionalFormatting sqref="G19:G20">
    <cfRule type="expression" dxfId="90" priority="150" stopIfTrue="1">
      <formula>$F$5="Freelancer"</formula>
    </cfRule>
    <cfRule type="expression" dxfId="89" priority="151" stopIfTrue="1">
      <formula>$F$5="DTC Int. Staff"</formula>
    </cfRule>
  </conditionalFormatting>
  <conditionalFormatting sqref="G9">
    <cfRule type="expression" dxfId="88" priority="148" stopIfTrue="1">
      <formula>#REF!="Freelancer"</formula>
    </cfRule>
    <cfRule type="expression" dxfId="87" priority="149" stopIfTrue="1">
      <formula>#REF!="DTC Int. Staff"</formula>
    </cfRule>
  </conditionalFormatting>
  <conditionalFormatting sqref="G9">
    <cfRule type="expression" dxfId="86" priority="146" stopIfTrue="1">
      <formula>$F$5="Freelancer"</formula>
    </cfRule>
    <cfRule type="expression" dxfId="85" priority="147" stopIfTrue="1">
      <formula>$F$5="DTC Int. Staff"</formula>
    </cfRule>
  </conditionalFormatting>
  <conditionalFormatting sqref="G22:G23 G26:G28">
    <cfRule type="expression" dxfId="84" priority="144" stopIfTrue="1">
      <formula>#REF!="Freelancer"</formula>
    </cfRule>
    <cfRule type="expression" dxfId="83" priority="145" stopIfTrue="1">
      <formula>#REF!="DTC Int. Staff"</formula>
    </cfRule>
  </conditionalFormatting>
  <conditionalFormatting sqref="G22:G23 G26">
    <cfRule type="expression" dxfId="82" priority="142" stopIfTrue="1">
      <formula>$F$5="Freelancer"</formula>
    </cfRule>
    <cfRule type="expression" dxfId="81" priority="143" stopIfTrue="1">
      <formula>$F$5="DTC Int. Staff"</formula>
    </cfRule>
  </conditionalFormatting>
  <conditionalFormatting sqref="G22">
    <cfRule type="expression" dxfId="80" priority="140" stopIfTrue="1">
      <formula>#REF!="Freelancer"</formula>
    </cfRule>
    <cfRule type="expression" dxfId="79" priority="141" stopIfTrue="1">
      <formula>#REF!="DTC Int. Staff"</formula>
    </cfRule>
  </conditionalFormatting>
  <conditionalFormatting sqref="G22">
    <cfRule type="expression" dxfId="78" priority="138" stopIfTrue="1">
      <formula>$F$5="Freelancer"</formula>
    </cfRule>
    <cfRule type="expression" dxfId="77" priority="139" stopIfTrue="1">
      <formula>$F$5="DTC Int. Staff"</formula>
    </cfRule>
  </conditionalFormatting>
  <conditionalFormatting sqref="G23 G26:G28">
    <cfRule type="expression" dxfId="76" priority="136" stopIfTrue="1">
      <formula>#REF!="Freelancer"</formula>
    </cfRule>
    <cfRule type="expression" dxfId="75" priority="137" stopIfTrue="1">
      <formula>#REF!="DTC Int. Staff"</formula>
    </cfRule>
  </conditionalFormatting>
  <conditionalFormatting sqref="G23 G26:G28">
    <cfRule type="expression" dxfId="74" priority="134" stopIfTrue="1">
      <formula>$F$5="Freelancer"</formula>
    </cfRule>
    <cfRule type="expression" dxfId="73" priority="135" stopIfTrue="1">
      <formula>$F$5="DTC Int. Staff"</formula>
    </cfRule>
  </conditionalFormatting>
  <conditionalFormatting sqref="G31:G32 G34:G36">
    <cfRule type="expression" dxfId="72" priority="132" stopIfTrue="1">
      <formula>#REF!="Freelancer"</formula>
    </cfRule>
    <cfRule type="expression" dxfId="71" priority="133" stopIfTrue="1">
      <formula>#REF!="DTC Int. Staff"</formula>
    </cfRule>
  </conditionalFormatting>
  <conditionalFormatting sqref="G31:G32 G34:G36">
    <cfRule type="expression" dxfId="70" priority="130" stopIfTrue="1">
      <formula>$F$5="Freelancer"</formula>
    </cfRule>
    <cfRule type="expression" dxfId="69" priority="131" stopIfTrue="1">
      <formula>$F$5="DTC Int. Staff"</formula>
    </cfRule>
  </conditionalFormatting>
  <conditionalFormatting sqref="G31:G32 G34:G36">
    <cfRule type="expression" dxfId="68" priority="128" stopIfTrue="1">
      <formula>#REF!="Freelancer"</formula>
    </cfRule>
    <cfRule type="expression" dxfId="67" priority="129" stopIfTrue="1">
      <formula>#REF!="DTC Int. Staff"</formula>
    </cfRule>
  </conditionalFormatting>
  <conditionalFormatting sqref="G31:G32 G34:G36">
    <cfRule type="expression" dxfId="66" priority="126" stopIfTrue="1">
      <formula>$F$5="Freelancer"</formula>
    </cfRule>
    <cfRule type="expression" dxfId="65" priority="127" stopIfTrue="1">
      <formula>$F$5="DTC Int. Staff"</formula>
    </cfRule>
  </conditionalFormatting>
  <conditionalFormatting sqref="G39:G42">
    <cfRule type="expression" dxfId="64" priority="124" stopIfTrue="1">
      <formula>#REF!="Freelancer"</formula>
    </cfRule>
    <cfRule type="expression" dxfId="63" priority="125" stopIfTrue="1">
      <formula>#REF!="DTC Int. Staff"</formula>
    </cfRule>
  </conditionalFormatting>
  <conditionalFormatting sqref="G39:G42">
    <cfRule type="expression" dxfId="62" priority="122" stopIfTrue="1">
      <formula>$F$5="Freelancer"</formula>
    </cfRule>
    <cfRule type="expression" dxfId="61" priority="123" stopIfTrue="1">
      <formula>$F$5="DTC Int. Staff"</formula>
    </cfRule>
  </conditionalFormatting>
  <conditionalFormatting sqref="G39:G42">
    <cfRule type="expression" dxfId="60" priority="120" stopIfTrue="1">
      <formula>#REF!="Freelancer"</formula>
    </cfRule>
    <cfRule type="expression" dxfId="59" priority="121" stopIfTrue="1">
      <formula>#REF!="DTC Int. Staff"</formula>
    </cfRule>
  </conditionalFormatting>
  <conditionalFormatting sqref="G39:G42">
    <cfRule type="expression" dxfId="58" priority="118" stopIfTrue="1">
      <formula>$F$5="Freelancer"</formula>
    </cfRule>
    <cfRule type="expression" dxfId="57" priority="119" stopIfTrue="1">
      <formula>$F$5="DTC Int. Staff"</formula>
    </cfRule>
  </conditionalFormatting>
  <conditionalFormatting sqref="C21">
    <cfRule type="expression" dxfId="56" priority="90" stopIfTrue="1">
      <formula>IF($A21=1,B21,)</formula>
    </cfRule>
    <cfRule type="expression" dxfId="55" priority="91" stopIfTrue="1">
      <formula>IF($A21="",B21,)</formula>
    </cfRule>
  </conditionalFormatting>
  <conditionalFormatting sqref="G21">
    <cfRule type="expression" dxfId="54" priority="88" stopIfTrue="1">
      <formula>#REF!="Freelancer"</formula>
    </cfRule>
    <cfRule type="expression" dxfId="53" priority="89" stopIfTrue="1">
      <formula>#REF!="DTC Int. Staff"</formula>
    </cfRule>
  </conditionalFormatting>
  <conditionalFormatting sqref="G21">
    <cfRule type="expression" dxfId="52" priority="86" stopIfTrue="1">
      <formula>$F$5="Freelancer"</formula>
    </cfRule>
    <cfRule type="expression" dxfId="51" priority="87" stopIfTrue="1">
      <formula>$F$5="DTC Int. Staff"</formula>
    </cfRule>
  </conditionalFormatting>
  <conditionalFormatting sqref="G21">
    <cfRule type="expression" dxfId="50" priority="84" stopIfTrue="1">
      <formula>#REF!="Freelancer"</formula>
    </cfRule>
    <cfRule type="expression" dxfId="49" priority="85" stopIfTrue="1">
      <formula>#REF!="DTC Int. Staff"</formula>
    </cfRule>
  </conditionalFormatting>
  <conditionalFormatting sqref="G21">
    <cfRule type="expression" dxfId="48" priority="82" stopIfTrue="1">
      <formula>$F$5="Freelancer"</formula>
    </cfRule>
    <cfRule type="expression" dxfId="47" priority="83" stopIfTrue="1">
      <formula>$F$5="DTC Int. Staff"</formula>
    </cfRule>
  </conditionalFormatting>
  <conditionalFormatting sqref="E21">
    <cfRule type="expression" dxfId="46" priority="76" stopIfTrue="1">
      <formula>IF($A21&lt;&gt;1,B21,"")</formula>
    </cfRule>
  </conditionalFormatting>
  <conditionalFormatting sqref="D21">
    <cfRule type="expression" dxfId="45" priority="78" stopIfTrue="1">
      <formula>IF($A21="",B21,)</formula>
    </cfRule>
  </conditionalFormatting>
  <conditionalFormatting sqref="C24">
    <cfRule type="expression" dxfId="44" priority="72" stopIfTrue="1">
      <formula>IF($A24=1,B24,)</formula>
    </cfRule>
    <cfRule type="expression" dxfId="43" priority="73" stopIfTrue="1">
      <formula>IF($A24="",B24,)</formula>
    </cfRule>
  </conditionalFormatting>
  <conditionalFormatting sqref="E24">
    <cfRule type="expression" dxfId="42" priority="74" stopIfTrue="1">
      <formula>IF($A24&lt;&gt;1,B24,"")</formula>
    </cfRule>
  </conditionalFormatting>
  <conditionalFormatting sqref="D24">
    <cfRule type="expression" dxfId="41" priority="75" stopIfTrue="1">
      <formula>IF($A24="",B24,)</formula>
    </cfRule>
  </conditionalFormatting>
  <conditionalFormatting sqref="G24">
    <cfRule type="expression" dxfId="40" priority="70" stopIfTrue="1">
      <formula>#REF!="Freelancer"</formula>
    </cfRule>
    <cfRule type="expression" dxfId="39" priority="71" stopIfTrue="1">
      <formula>#REF!="DTC Int. Staff"</formula>
    </cfRule>
  </conditionalFormatting>
  <conditionalFormatting sqref="G24">
    <cfRule type="expression" dxfId="38" priority="68" stopIfTrue="1">
      <formula>$F$5="Freelancer"</formula>
    </cfRule>
    <cfRule type="expression" dxfId="37" priority="69" stopIfTrue="1">
      <formula>$F$5="DTC Int. Staff"</formula>
    </cfRule>
  </conditionalFormatting>
  <conditionalFormatting sqref="G24">
    <cfRule type="expression" dxfId="36" priority="66" stopIfTrue="1">
      <formula>#REF!="Freelancer"</formula>
    </cfRule>
    <cfRule type="expression" dxfId="35" priority="67" stopIfTrue="1">
      <formula>#REF!="DTC Int. Staff"</formula>
    </cfRule>
  </conditionalFormatting>
  <conditionalFormatting sqref="G24">
    <cfRule type="expression" dxfId="34" priority="64" stopIfTrue="1">
      <formula>$F$5="Freelancer"</formula>
    </cfRule>
    <cfRule type="expression" dxfId="33" priority="65" stopIfTrue="1">
      <formula>$F$5="DTC Int. Staff"</formula>
    </cfRule>
  </conditionalFormatting>
  <conditionalFormatting sqref="G43">
    <cfRule type="expression" dxfId="32" priority="62" stopIfTrue="1">
      <formula>#REF!="Freelancer"</formula>
    </cfRule>
    <cfRule type="expression" dxfId="31" priority="63" stopIfTrue="1">
      <formula>#REF!="DTC Int. Staff"</formula>
    </cfRule>
  </conditionalFormatting>
  <conditionalFormatting sqref="G43">
    <cfRule type="expression" dxfId="30" priority="60" stopIfTrue="1">
      <formula>$F$5="Freelancer"</formula>
    </cfRule>
    <cfRule type="expression" dxfId="29" priority="61" stopIfTrue="1">
      <formula>$F$5="DTC Int. Staff"</formula>
    </cfRule>
  </conditionalFormatting>
  <conditionalFormatting sqref="G43">
    <cfRule type="expression" dxfId="28" priority="58" stopIfTrue="1">
      <formula>#REF!="Freelancer"</formula>
    </cfRule>
    <cfRule type="expression" dxfId="27" priority="59" stopIfTrue="1">
      <formula>#REF!="DTC Int. Staff"</formula>
    </cfRule>
  </conditionalFormatting>
  <conditionalFormatting sqref="G43">
    <cfRule type="expression" dxfId="26" priority="56" stopIfTrue="1">
      <formula>$F$5="Freelancer"</formula>
    </cfRule>
    <cfRule type="expression" dxfId="25" priority="57" stopIfTrue="1">
      <formula>$F$5="DTC Int. Staff"</formula>
    </cfRule>
  </conditionalFormatting>
  <conditionalFormatting sqref="D43">
    <cfRule type="expression" dxfId="24" priority="54" stopIfTrue="1">
      <formula>IF($A43="",B43,)</formula>
    </cfRule>
  </conditionalFormatting>
  <conditionalFormatting sqref="G33">
    <cfRule type="expression" dxfId="23" priority="42" stopIfTrue="1">
      <formula>$F$5="Freelancer"</formula>
    </cfRule>
    <cfRule type="expression" dxfId="22" priority="43" stopIfTrue="1">
      <formula>$F$5="DTC Int. Staff"</formula>
    </cfRule>
  </conditionalFormatting>
  <conditionalFormatting sqref="C33">
    <cfRule type="expression" dxfId="21" priority="50" stopIfTrue="1">
      <formula>IF($A33=1,B33,)</formula>
    </cfRule>
    <cfRule type="expression" dxfId="20" priority="51" stopIfTrue="1">
      <formula>IF($A33="",B33,)</formula>
    </cfRule>
  </conditionalFormatting>
  <conditionalFormatting sqref="E33">
    <cfRule type="expression" dxfId="19" priority="52" stopIfTrue="1">
      <formula>IF($A33&lt;&gt;1,B33,"")</formula>
    </cfRule>
  </conditionalFormatting>
  <conditionalFormatting sqref="D33">
    <cfRule type="expression" dxfId="18" priority="53" stopIfTrue="1">
      <formula>IF($A33="",B33,)</formula>
    </cfRule>
  </conditionalFormatting>
  <conditionalFormatting sqref="G33">
    <cfRule type="expression" dxfId="17" priority="48" stopIfTrue="1">
      <formula>#REF!="Freelancer"</formula>
    </cfRule>
    <cfRule type="expression" dxfId="16" priority="49" stopIfTrue="1">
      <formula>#REF!="DTC Int. Staff"</formula>
    </cfRule>
  </conditionalFormatting>
  <conditionalFormatting sqref="G33">
    <cfRule type="expression" dxfId="15" priority="46" stopIfTrue="1">
      <formula>$F$5="Freelancer"</formula>
    </cfRule>
    <cfRule type="expression" dxfId="14" priority="47" stopIfTrue="1">
      <formula>$F$5="DTC Int. Staff"</formula>
    </cfRule>
  </conditionalFormatting>
  <conditionalFormatting sqref="G33">
    <cfRule type="expression" dxfId="13" priority="44" stopIfTrue="1">
      <formula>#REF!="Freelancer"</formula>
    </cfRule>
    <cfRule type="expression" dxfId="12" priority="45" stopIfTrue="1">
      <formula>#REF!="DTC Int. Staff"</formula>
    </cfRule>
  </conditionalFormatting>
  <conditionalFormatting sqref="C25">
    <cfRule type="expression" dxfId="11" priority="9" stopIfTrue="1">
      <formula>IF($A25=1,B25,)</formula>
    </cfRule>
    <cfRule type="expression" dxfId="10" priority="10" stopIfTrue="1">
      <formula>IF($A25="",B25,)</formula>
    </cfRule>
  </conditionalFormatting>
  <conditionalFormatting sqref="E25">
    <cfRule type="expression" dxfId="9" priority="11" stopIfTrue="1">
      <formula>IF($A25&lt;&gt;1,B25,"")</formula>
    </cfRule>
  </conditionalFormatting>
  <conditionalFormatting sqref="D25">
    <cfRule type="expression" dxfId="8" priority="12" stopIfTrue="1">
      <formula>IF($A25="",B25,)</formula>
    </cfRule>
  </conditionalFormatting>
  <conditionalFormatting sqref="G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3" xr:uid="{00000000-0002-0000-0100-000000000000}">
      <formula1>Project_Number</formula1>
    </dataValidation>
    <dataValidation type="list" allowBlank="1" showInputMessage="1" showErrorMessage="1" sqref="G9:G18 G37:G38 G21:G30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22" workbookViewId="0">
      <selection activeCell="A26" sqref="A26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124</v>
      </c>
      <c r="B2" s="30" t="s">
        <v>125</v>
      </c>
      <c r="D2" s="31">
        <v>9001</v>
      </c>
      <c r="E2" s="30" t="s">
        <v>74</v>
      </c>
    </row>
    <row r="3" spans="1:14" x14ac:dyDescent="0.2">
      <c r="A3" s="30" t="s">
        <v>122</v>
      </c>
      <c r="B3" s="30" t="s">
        <v>123</v>
      </c>
      <c r="D3" s="31">
        <v>9002</v>
      </c>
      <c r="E3" s="30" t="s">
        <v>143</v>
      </c>
    </row>
    <row r="4" spans="1:14" x14ac:dyDescent="0.2">
      <c r="A4" s="30" t="s">
        <v>120</v>
      </c>
      <c r="B4" s="30" t="s">
        <v>121</v>
      </c>
      <c r="D4" s="31">
        <v>9003</v>
      </c>
      <c r="E4" s="30" t="s">
        <v>144</v>
      </c>
    </row>
    <row r="5" spans="1:14" x14ac:dyDescent="0.2">
      <c r="A5" s="30" t="s">
        <v>118</v>
      </c>
      <c r="B5" s="30" t="s">
        <v>119</v>
      </c>
      <c r="D5" s="31">
        <v>9004</v>
      </c>
      <c r="E5" s="30" t="s">
        <v>145</v>
      </c>
    </row>
    <row r="6" spans="1:14" x14ac:dyDescent="0.2">
      <c r="A6" s="30" t="s">
        <v>116</v>
      </c>
      <c r="B6" s="30" t="s">
        <v>117</v>
      </c>
      <c r="D6" s="31">
        <v>9005</v>
      </c>
      <c r="E6" s="30" t="s">
        <v>75</v>
      </c>
    </row>
    <row r="7" spans="1:14" x14ac:dyDescent="0.2">
      <c r="A7" s="30" t="s">
        <v>114</v>
      </c>
      <c r="B7" s="30" t="s">
        <v>115</v>
      </c>
      <c r="D7" s="31">
        <v>9007</v>
      </c>
      <c r="E7" s="30" t="s">
        <v>76</v>
      </c>
    </row>
    <row r="8" spans="1:14" x14ac:dyDescent="0.2">
      <c r="A8" s="30" t="s">
        <v>112</v>
      </c>
      <c r="B8" s="30" t="s">
        <v>113</v>
      </c>
      <c r="D8" s="31">
        <v>9008</v>
      </c>
      <c r="E8" s="30" t="s">
        <v>77</v>
      </c>
    </row>
    <row r="9" spans="1:14" x14ac:dyDescent="0.2">
      <c r="A9" s="30" t="s">
        <v>110</v>
      </c>
      <c r="B9" s="30" t="s">
        <v>111</v>
      </c>
      <c r="D9" s="31">
        <v>9010</v>
      </c>
      <c r="E9" s="30" t="s">
        <v>78</v>
      </c>
    </row>
    <row r="10" spans="1:14" x14ac:dyDescent="0.2">
      <c r="A10" s="30" t="s">
        <v>108</v>
      </c>
      <c r="B10" s="30" t="s">
        <v>109</v>
      </c>
      <c r="D10" s="31">
        <v>9013</v>
      </c>
      <c r="E10" s="30" t="s">
        <v>79</v>
      </c>
    </row>
    <row r="11" spans="1:14" x14ac:dyDescent="0.2">
      <c r="A11" s="30" t="s">
        <v>106</v>
      </c>
      <c r="B11" s="30" t="s">
        <v>107</v>
      </c>
      <c r="D11" s="31">
        <v>9014</v>
      </c>
      <c r="E11" s="30" t="s">
        <v>80</v>
      </c>
    </row>
    <row r="12" spans="1:14" x14ac:dyDescent="0.2">
      <c r="A12" s="30" t="s">
        <v>104</v>
      </c>
      <c r="B12" s="30" t="s">
        <v>105</v>
      </c>
      <c r="D12" s="31">
        <v>9015</v>
      </c>
      <c r="E12" s="30" t="s">
        <v>81</v>
      </c>
    </row>
    <row r="13" spans="1:14" x14ac:dyDescent="0.2">
      <c r="A13" s="30" t="s">
        <v>102</v>
      </c>
      <c r="B13" s="30" t="s">
        <v>103</v>
      </c>
    </row>
    <row r="14" spans="1:14" x14ac:dyDescent="0.2">
      <c r="A14" s="30" t="s">
        <v>100</v>
      </c>
      <c r="B14" s="30" t="s">
        <v>101</v>
      </c>
      <c r="N14" s="40"/>
    </row>
    <row r="15" spans="1:14" x14ac:dyDescent="0.2">
      <c r="A15" s="30" t="s">
        <v>98</v>
      </c>
      <c r="B15" s="30" t="s">
        <v>99</v>
      </c>
    </row>
    <row r="16" spans="1:14" x14ac:dyDescent="0.2">
      <c r="A16" s="30" t="s">
        <v>96</v>
      </c>
      <c r="B16" s="30" t="s">
        <v>97</v>
      </c>
    </row>
    <row r="17" spans="1:14" x14ac:dyDescent="0.2">
      <c r="A17" s="30" t="s">
        <v>94</v>
      </c>
      <c r="B17" s="30" t="s">
        <v>95</v>
      </c>
      <c r="D17" s="31"/>
    </row>
    <row r="18" spans="1:14" x14ac:dyDescent="0.2">
      <c r="A18" s="30" t="s">
        <v>92</v>
      </c>
      <c r="B18" s="30" t="s">
        <v>93</v>
      </c>
      <c r="D18" s="31"/>
    </row>
    <row r="19" spans="1:14" x14ac:dyDescent="0.2">
      <c r="A19" s="30" t="s">
        <v>90</v>
      </c>
      <c r="B19" s="30" t="s">
        <v>91</v>
      </c>
      <c r="D19" s="31"/>
    </row>
    <row r="20" spans="1:14" x14ac:dyDescent="0.2">
      <c r="A20" s="30" t="s">
        <v>88</v>
      </c>
      <c r="B20" s="30" t="s">
        <v>89</v>
      </c>
      <c r="D20" s="31"/>
    </row>
    <row r="21" spans="1:14" x14ac:dyDescent="0.2">
      <c r="A21" s="30" t="s">
        <v>126</v>
      </c>
      <c r="B21" s="30" t="s">
        <v>127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128</v>
      </c>
      <c r="B24" s="30" t="s">
        <v>129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130</v>
      </c>
      <c r="B32" s="30" t="s">
        <v>131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132</v>
      </c>
      <c r="B34" s="30" t="s">
        <v>133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134</v>
      </c>
      <c r="B36" s="30" t="s">
        <v>135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136</v>
      </c>
      <c r="B42" s="30" t="s">
        <v>137</v>
      </c>
    </row>
    <row r="43" spans="1:2" x14ac:dyDescent="0.2">
      <c r="A43" s="30" t="s">
        <v>138</v>
      </c>
      <c r="B43" s="30" t="s">
        <v>139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140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141</v>
      </c>
      <c r="B49" s="30" t="s">
        <v>142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86</v>
      </c>
      <c r="B51" s="30" t="s">
        <v>87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84</v>
      </c>
      <c r="B55" s="30" t="s">
        <v>85</v>
      </c>
    </row>
    <row r="56" spans="1:2" x14ac:dyDescent="0.2">
      <c r="A56" s="30" t="s">
        <v>82</v>
      </c>
      <c r="B56" s="30" t="s">
        <v>83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2020-05-06T08:46:01Z</dcterms:modified>
</cp:coreProperties>
</file>