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OneDrive\Desktop\Timesheet\"/>
    </mc:Choice>
  </mc:AlternateContent>
  <xr:revisionPtr revIDLastSave="0" documentId="13_ncr:1_{EF1383F5-053D-43DD-9AF3-CAF22B976E77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2" i="34"/>
  <c r="F5" i="34"/>
  <c r="F4" i="34"/>
  <c r="F3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B7" i="34"/>
  <c r="B9" i="34"/>
  <c r="D9" i="34"/>
  <c r="M43" i="34"/>
  <c r="A9" i="34"/>
  <c r="B10" i="34"/>
  <c r="D10" i="34"/>
  <c r="A10" i="34"/>
  <c r="B11" i="34"/>
  <c r="E22" i="34"/>
  <c r="E23" i="34"/>
  <c r="E24" i="34"/>
  <c r="E25" i="34"/>
  <c r="E26" i="34"/>
  <c r="E27" i="34"/>
  <c r="E28" i="34"/>
  <c r="E29" i="34"/>
  <c r="E30" i="34"/>
  <c r="E32" i="34"/>
  <c r="E33" i="34"/>
  <c r="E35" i="34"/>
  <c r="E36" i="34"/>
  <c r="E37" i="34"/>
  <c r="E38" i="34"/>
  <c r="B12" i="34"/>
  <c r="E39" i="34"/>
  <c r="D11" i="34"/>
  <c r="A11" i="34"/>
  <c r="D12" i="34"/>
  <c r="A12" i="34"/>
  <c r="B13" i="34"/>
  <c r="E41" i="34"/>
  <c r="B41" i="34"/>
  <c r="B14" i="34"/>
  <c r="D13" i="34"/>
  <c r="A13" i="34"/>
  <c r="D41" i="34"/>
  <c r="A41" i="34"/>
  <c r="D14" i="34"/>
  <c r="A14" i="34"/>
  <c r="B15" i="34"/>
  <c r="D15" i="34"/>
  <c r="A15" i="34"/>
  <c r="B16" i="34"/>
  <c r="D16" i="34"/>
  <c r="A16" i="34"/>
  <c r="B17" i="34"/>
  <c r="D17" i="34"/>
  <c r="A17" i="34"/>
  <c r="B18" i="34"/>
  <c r="D18" i="34"/>
  <c r="B19" i="34"/>
  <c r="A18" i="34"/>
  <c r="D19" i="34"/>
  <c r="A19" i="34"/>
  <c r="B20" i="34"/>
  <c r="D20" i="34"/>
  <c r="A20" i="34"/>
  <c r="B21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B27" i="34"/>
  <c r="D26" i="34"/>
  <c r="A26" i="34"/>
  <c r="D27" i="34"/>
  <c r="A27" i="34"/>
  <c r="B28" i="34"/>
  <c r="D28" i="34"/>
  <c r="A28" i="34"/>
  <c r="B29" i="34"/>
  <c r="D29" i="34"/>
  <c r="A29" i="34"/>
  <c r="B30" i="34"/>
  <c r="D30" i="34"/>
  <c r="A30" i="34"/>
  <c r="B32" i="34"/>
  <c r="D32" i="34"/>
  <c r="A32" i="34"/>
  <c r="B33" i="34"/>
  <c r="B35" i="34"/>
  <c r="D33" i="34"/>
  <c r="A33" i="34"/>
  <c r="D35" i="34"/>
  <c r="A35" i="34"/>
  <c r="B36" i="34"/>
  <c r="D36" i="34"/>
  <c r="A36" i="34"/>
  <c r="B37" i="34"/>
  <c r="B38" i="34"/>
  <c r="B39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<sst xmlns="http://schemas.openxmlformats.org/spreadsheetml/2006/main" count="284" uniqueCount="218">
  <si>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</si>
  <si>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</si>
  <si>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</si>
  <si>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</si>
  <si>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</si>
  <si>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</si>
  <si>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</si>
  <si>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</si>
  <si>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</si>
  <si>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</si>
  <si>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</si>
  <si>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</si>
  <si>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</si>
  <si>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</si>
  <si>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</si>
  <si>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</si>
  <si>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</si>
  <si>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</si>
  <si>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</si>
  <si>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</si>
  <si>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</si>
  <si>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</si>
  <si>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</si>
  <si>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</si>
  <si>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</si>
  <si>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</si>
  <si>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</si>
  <si>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</si>
  <si>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</si>
  <si>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</si>
  <si>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</si>
  <si>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</si>
  <si>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</si>
  <si>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</si>
  <si>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</si>
  <si>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</si>
  <si>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</si>
  <si>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</si>
  <si>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</si>
  <si>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</si>
  <si>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</si>
  <si>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</si>
  <si>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</si>
  <si>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</si>
  <si>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</si>
  <si>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</si>
  <si>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</si>
  <si>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</si>
  <si>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</si>
  <si>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</si>
  <si>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</si>
  <si>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</si>
  <si>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</si>
  <si>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</si>
  <si>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</si>
  <si>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</si>
  <si>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</si>
  <si>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</si>
  <si>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</si>
  <si>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</si>
  <si>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</si>
  <si>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</si>
  <si>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</si>
  <si>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</si>
  <si>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</si>
  <si>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</si>
  <si>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</si>
  <si>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</si>
  <si>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</si>
  <si>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</si>
  <si>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</si>
  <si>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</si>
  <si>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</si>
  <si>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</si>
  <si>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</si>
  <si>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</si>
  <si>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</si>
  <si>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</si>
  <si>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</si>
  <si>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</si>
  <si>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</si>
  <si>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</si>
  <si>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</si>
  <si>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</si>
  <si>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</si>
  <si>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</si>
  <si>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</si>
  <si>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</si>
  <si>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</si>
  <si>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</si>
  <si>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</si>
  <si>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</si>
  <si>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</si>
  <si>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</si>
  <si>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</si>
  <si>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</si>
  <si>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</si>
  <si>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</si>
  <si>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</si>
  <si>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</si>
  <si>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</si>
  <si>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</si>
  <si>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</si>
  <si>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</si>
  <si>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</si>
  <si>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</si>
  <si>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</si>
  <si>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</si>
  <si>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</si>
  <si>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</si>
  <si>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</si>
  <si>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</si>
  <si>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</si>
  <si>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</si>
  <si>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</si>
  <si>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</si>
  <si>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</si>
  <si>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</si>
  <si>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</si>
  <si>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</si>
  <si>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</si>
  <si>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</si>
  <si>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</si>
  <si>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</si>
  <si>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</si>
  <si>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</si>
  <si>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</si>
  <si>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</si>
  <si>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</si>
  <si>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</si>
  <si>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</si>
  <si>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</si>
  <si>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</si>
  <si>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</si>
  <si>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</si>
  <si>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</si>
  <si>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</si>
  <si>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</si>
  <si>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</si>
  <si>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</si>
  <si>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</si>
  <si>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</si>
  <si>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</si>
  <si>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</si>
  <si>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</si>
  <si>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</si>
  <si>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</si>
  <si>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</si>
  <si>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</si>
  <si>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</si>
  <si>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</si>
  <si>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</si>
  <si>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</si>
  <si>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</si>
  <si>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</si>
  <si>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</si>
  <si>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</si>
  <si>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</si>
  <si>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</si>
  <si>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</si>
  <si>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</si>
  <si>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</si>
  <si>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</si>
  <si>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</si>
  <si>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</si>
  <si>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</si>
  <si>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</si>
  <si>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</si>
  <si>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</si>
  <si>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</si>
  <si>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</si>
  <si>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</si>
  <si>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</si>
  <si>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</si>
  <si>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</si>
  <si>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</si>
  <si>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Natsorn</t>
  </si>
  <si>
    <t>Anantalapochai</t>
  </si>
  <si>
    <t>TIME097</t>
  </si>
  <si>
    <t>Finish up the proposal with K.Jackkit and K.Parinda</t>
  </si>
  <si>
    <t>10.00 - 22.00</t>
  </si>
  <si>
    <t>Revert back to the following-up process with the business owners for their valuation and IOP form progress for the NIA valuation project</t>
  </si>
  <si>
    <t>WFH</t>
  </si>
  <si>
    <t>10.10 - 19.10</t>
  </si>
  <si>
    <t>Follow-up with business owner for their valuation and IOP form progress as well as inquire about their availability for the IOP interview</t>
  </si>
  <si>
    <t>10.00 - 19.00</t>
  </si>
  <si>
    <t>10.40 - 19.40</t>
  </si>
  <si>
    <t>Chakri Day</t>
  </si>
  <si>
    <t>10.15 - 19.15</t>
  </si>
  <si>
    <t>10.05 - 19.05</t>
  </si>
  <si>
    <t>9.50 - 18.30</t>
  </si>
  <si>
    <t>9.50 - 19.10</t>
  </si>
  <si>
    <t>10.30 - 19.30</t>
  </si>
  <si>
    <t>9.15 - 19.00</t>
  </si>
  <si>
    <t>10.15 - 14.45</t>
  </si>
  <si>
    <t>14.45 - 19.15</t>
  </si>
  <si>
    <t>Fri</t>
  </si>
  <si>
    <t>Wed</t>
  </si>
  <si>
    <t>10.00 - 14.30</t>
  </si>
  <si>
    <t>14.30 - 19.00</t>
  </si>
  <si>
    <t>Follow-up with business owner for their valuation and IOP form progress + Attend follow-up meeting</t>
  </si>
  <si>
    <t>Meeting with client to clarify IOP interview process</t>
  </si>
  <si>
    <t>IOP Interview Meeting with บริษํท สุภาฟาร์มผึ้ง</t>
  </si>
  <si>
    <t>Inquire business owners about their availability for the IOP interview</t>
  </si>
  <si>
    <t>IOP Interview Meeting with บริษัท ทูแคนส์ จำกัด และ บริษัทอินโนเวสท์ จำกัด</t>
  </si>
  <si>
    <t>Inquire business owners about their availability for the IOP interview + work on the IOP assessment and IOP report of บริษัท ทูแคนส์ จำกัด</t>
  </si>
  <si>
    <t>Inquire business owners about their availability for the IOP interview + finish up IOP report of บริษัท ทูแคนส์ จำกัด</t>
  </si>
  <si>
    <t>IOP Interview Meeting with บริษัท จิตตะ วิมังสา</t>
  </si>
  <si>
    <t>9.50 - 14.25</t>
  </si>
  <si>
    <t>14.25 - 19.00</t>
  </si>
  <si>
    <t>IOP Interview Meeting with ห้างหุ้นส่วนจำกัด โซลเลส</t>
  </si>
  <si>
    <t>Optus - Finish up B2B Use case slides for Optus meeting</t>
  </si>
  <si>
    <t>Work on Optus B2B Use case slides - Identify case filters</t>
  </si>
  <si>
    <t>Inquire business owners about their availability for the IOP interview + Work on the IOP assessment and IOP report of ห้างหุ้นส่วนจำกัด โซลเลส</t>
  </si>
  <si>
    <t>Inquire business owners about their availability for the IOP interview + Finish up  IOP report of ห้างหุ้นส่วนจำกัด โซลเลส</t>
  </si>
  <si>
    <t>IOP Interview Meeting with บริษัท สมาร์ตติ้ง</t>
  </si>
  <si>
    <t>Attend internal meeting and attend kick-off meeting with Optus</t>
  </si>
  <si>
    <t>Adjust B2B Use case slide according to Optus and K. Jackkit's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</si>
</sst>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40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4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12</xdr:col>
      <xdr:colOff>684893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19" workbookViewId="0">
      <selection activeCell="D7" sqref="D7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0" customWidth="1"/>
    <col min="10" max="10" width="57.5703125" style="50" customWidth="1"/>
  </cols>
  <sheetData>
    <row r="1" spans="2:10" ht="13.5" customHeight="1" thickBot="1">
      <c r="I1" s="47"/>
      <c r="J1" s="47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7"/>
      <c r="J2" s="47"/>
    </row>
    <row r="3" spans="2:10" ht="13.5" thickBot="1">
      <c r="B3" s="69"/>
      <c r="C3" s="70"/>
      <c r="D3" s="70"/>
      <c r="E3" s="70"/>
      <c r="F3" s="70"/>
      <c r="G3" s="70"/>
      <c r="H3" s="71"/>
      <c r="I3" s="48"/>
      <c r="J3" s="48"/>
    </row>
    <row r="4" spans="2:10">
      <c r="B4" s="72" t="s">
        <v>12</v>
      </c>
      <c r="C4" s="73"/>
      <c r="D4" s="72" t="s">
        <v>176</v>
      </c>
      <c r="E4" s="74"/>
      <c r="F4" s="74"/>
      <c r="G4" s="74"/>
      <c r="H4" s="73"/>
      <c r="I4" s="49"/>
      <c r="J4" s="49"/>
    </row>
    <row r="5" spans="2:10">
      <c r="B5" s="57" t="s">
        <v>65</v>
      </c>
      <c r="C5" s="59"/>
      <c r="D5" s="57" t="s">
        <v>177</v>
      </c>
      <c r="E5" s="58"/>
      <c r="F5" s="58"/>
      <c r="G5" s="58"/>
      <c r="H5" s="59"/>
      <c r="I5" s="49"/>
      <c r="J5" s="49"/>
    </row>
    <row r="6" spans="2:10">
      <c r="B6" s="57" t="s">
        <v>66</v>
      </c>
      <c r="C6" s="59"/>
      <c r="D6" s="57" t="s">
        <v>178</v>
      </c>
      <c r="E6" s="58"/>
      <c r="F6" s="58"/>
      <c r="G6" s="58"/>
      <c r="H6" s="59"/>
      <c r="I6" s="49"/>
      <c r="J6" s="49"/>
    </row>
    <row r="7" spans="2:10" ht="13.5" thickBot="1">
      <c r="I7" s="49"/>
      <c r="J7" s="49"/>
    </row>
    <row r="8" spans="2:10">
      <c r="B8" s="60" t="s">
        <v>11</v>
      </c>
      <c r="C8" s="61"/>
      <c r="D8" s="61"/>
      <c r="E8" s="61"/>
      <c r="F8" s="61"/>
      <c r="G8" s="61"/>
      <c r="H8" s="62"/>
      <c r="I8" s="49"/>
      <c r="J8" s="49"/>
    </row>
    <row r="9" spans="2:10" ht="13.5" thickBot="1">
      <c r="B9" s="63"/>
      <c r="C9" s="64"/>
      <c r="D9" s="64"/>
      <c r="E9" s="64"/>
      <c r="F9" s="64"/>
      <c r="G9" s="64"/>
      <c r="H9" s="65"/>
      <c r="I9" s="49"/>
      <c r="J9" s="49"/>
    </row>
    <row r="10" spans="2:10">
      <c r="B10" s="37"/>
      <c r="C10" s="37"/>
      <c r="D10" s="37"/>
      <c r="E10" s="37"/>
      <c r="F10" s="37"/>
      <c r="G10" s="37"/>
      <c r="H10" s="37"/>
      <c r="I10" s="49"/>
      <c r="J10" s="49"/>
    </row>
    <row r="11" spans="2:10">
      <c r="B11" s="37"/>
      <c r="C11" s="37"/>
      <c r="D11" s="37"/>
      <c r="E11" s="37"/>
      <c r="F11" s="37"/>
      <c r="G11" s="37"/>
      <c r="H11" s="37"/>
      <c r="I11" s="49"/>
      <c r="J11" s="49"/>
    </row>
    <row r="12" spans="2:10">
      <c r="B12" s="37"/>
      <c r="C12" s="37"/>
      <c r="D12" s="37"/>
      <c r="E12" s="37"/>
      <c r="F12" s="37"/>
      <c r="G12" s="37"/>
      <c r="H12" s="37"/>
      <c r="I12" s="49"/>
      <c r="J12" s="49"/>
    </row>
    <row r="13" spans="2:10">
      <c r="B13" s="37"/>
      <c r="C13" s="37"/>
      <c r="D13" s="37"/>
      <c r="E13" s="37"/>
      <c r="F13" s="37"/>
      <c r="G13" s="37"/>
      <c r="H13" s="37"/>
      <c r="I13" s="49"/>
      <c r="J13" s="49"/>
    </row>
    <row r="14" spans="2:10">
      <c r="B14" s="37"/>
      <c r="C14" s="37"/>
      <c r="D14" s="37"/>
      <c r="E14" s="37"/>
      <c r="F14" s="37"/>
      <c r="G14" s="37"/>
      <c r="H14" s="37"/>
      <c r="I14" s="49"/>
      <c r="J14" s="49"/>
    </row>
    <row r="15" spans="2:10">
      <c r="B15" s="37"/>
      <c r="C15" s="37"/>
      <c r="D15" s="37"/>
      <c r="E15" s="37"/>
      <c r="F15" s="37"/>
      <c r="G15" s="37"/>
      <c r="H15" s="37"/>
      <c r="I15" s="49"/>
      <c r="J15" s="49"/>
    </row>
    <row r="16" spans="2:10">
      <c r="B16" s="37"/>
      <c r="C16" s="37"/>
      <c r="D16" s="37"/>
      <c r="E16" s="37"/>
      <c r="F16" s="37"/>
      <c r="G16" s="37"/>
      <c r="H16" s="37"/>
      <c r="I16" s="49"/>
      <c r="J16" s="49"/>
    </row>
    <row r="17" spans="2:10">
      <c r="B17" s="37"/>
      <c r="C17" s="37"/>
      <c r="D17" s="37"/>
      <c r="E17" s="37"/>
      <c r="F17" s="37"/>
      <c r="G17" s="37"/>
      <c r="H17" s="37"/>
      <c r="I17" s="49"/>
      <c r="J17" s="49"/>
    </row>
    <row r="18" spans="2:10" ht="15.75" customHeight="1">
      <c r="B18" s="37"/>
      <c r="C18" s="37"/>
      <c r="D18" s="37"/>
      <c r="E18" s="37"/>
      <c r="F18" s="37"/>
      <c r="G18" s="37"/>
      <c r="H18" s="37"/>
      <c r="I18" s="49"/>
      <c r="J18" s="49"/>
    </row>
    <row r="19" spans="2:10">
      <c r="B19" s="37"/>
      <c r="C19" s="37"/>
      <c r="D19" s="37"/>
      <c r="E19" s="37"/>
      <c r="F19" s="37"/>
      <c r="G19" s="37"/>
      <c r="H19" s="37"/>
      <c r="I19" s="49"/>
      <c r="J19" s="49"/>
    </row>
    <row r="20" spans="2:10">
      <c r="B20" s="37"/>
      <c r="C20" s="37"/>
      <c r="D20" s="37"/>
      <c r="E20" s="37"/>
      <c r="F20" s="37"/>
      <c r="G20" s="37"/>
      <c r="H20" s="37"/>
      <c r="I20" s="49"/>
      <c r="J20" s="49"/>
    </row>
    <row r="21" spans="2:10">
      <c r="B21" s="37"/>
      <c r="C21" s="37"/>
      <c r="D21" s="37"/>
      <c r="E21" s="37"/>
      <c r="F21" s="37"/>
      <c r="G21" s="37"/>
      <c r="H21" s="37"/>
      <c r="I21" s="49"/>
      <c r="J21" s="49"/>
    </row>
    <row r="22" spans="2:10">
      <c r="B22" s="37"/>
      <c r="C22" s="37"/>
      <c r="D22" s="37"/>
      <c r="E22" s="37"/>
      <c r="F22" s="37"/>
      <c r="G22" s="37"/>
      <c r="H22" s="37"/>
      <c r="I22" s="49"/>
      <c r="J22" s="49"/>
    </row>
    <row r="23" spans="2:10">
      <c r="B23" s="37"/>
      <c r="C23" s="37"/>
      <c r="D23" s="37"/>
      <c r="E23" s="37"/>
      <c r="F23" s="37"/>
      <c r="G23" s="37"/>
      <c r="H23" s="37"/>
      <c r="I23" s="49"/>
      <c r="J23" s="49"/>
    </row>
    <row r="24" spans="2:10">
      <c r="B24" s="37"/>
      <c r="C24" s="37"/>
      <c r="D24" s="37"/>
      <c r="E24" s="37"/>
      <c r="F24" s="37"/>
      <c r="G24" s="37"/>
      <c r="H24" s="37"/>
      <c r="I24" s="49"/>
      <c r="J24" s="49"/>
    </row>
    <row r="25" spans="2:10">
      <c r="B25" s="37"/>
      <c r="C25" s="37"/>
      <c r="D25" s="37"/>
      <c r="E25" s="37"/>
      <c r="F25" s="37"/>
      <c r="G25" s="37"/>
      <c r="H25" s="37"/>
      <c r="I25" s="49"/>
      <c r="J25" s="49"/>
    </row>
    <row r="26" spans="2:10">
      <c r="B26" s="36"/>
      <c r="C26" s="36"/>
      <c r="D26" s="36"/>
      <c r="E26" s="36"/>
      <c r="F26" s="36"/>
      <c r="G26" s="36"/>
      <c r="H26" s="36"/>
      <c r="I26" s="49"/>
      <c r="J26" s="49"/>
    </row>
    <row r="27" spans="2:10">
      <c r="B27" s="36"/>
      <c r="C27" s="36"/>
      <c r="D27" s="36"/>
      <c r="E27" s="36"/>
      <c r="F27" s="36"/>
      <c r="G27" s="36"/>
      <c r="H27" s="36"/>
      <c r="I27" s="49"/>
      <c r="J27" s="49"/>
    </row>
    <row r="28" spans="2:10">
      <c r="B28" s="36"/>
      <c r="C28" s="36"/>
      <c r="D28" s="36"/>
      <c r="E28" s="36"/>
      <c r="F28" s="36"/>
      <c r="G28" s="36"/>
      <c r="H28" s="36"/>
      <c r="I28" s="49"/>
      <c r="J28" s="49"/>
    </row>
    <row r="29" spans="2:10">
      <c r="B29" s="36"/>
      <c r="C29" s="36"/>
      <c r="D29" s="36"/>
      <c r="E29" s="36"/>
      <c r="F29" s="36"/>
      <c r="G29" s="36"/>
      <c r="H29" s="36"/>
      <c r="I29" s="49"/>
      <c r="J29" s="49"/>
    </row>
    <row r="34" spans="9:10" ht="25.5">
      <c r="I34" s="51">
        <v>9002</v>
      </c>
      <c r="J34" s="55" t="s">
        <v>133</v>
      </c>
    </row>
    <row r="35" spans="9:10">
      <c r="I35" s="52" t="s">
        <v>130</v>
      </c>
      <c r="J35" s="53"/>
    </row>
    <row r="36" spans="9:10">
      <c r="I36" s="53"/>
      <c r="J36" s="53"/>
    </row>
    <row r="37" spans="9:10">
      <c r="I37" s="53"/>
      <c r="J37" s="53"/>
    </row>
    <row r="38" spans="9:10">
      <c r="I38" s="54"/>
      <c r="J38" s="54"/>
    </row>
    <row r="39" spans="9:10">
      <c r="I39" s="51">
        <v>9004</v>
      </c>
      <c r="J39" s="55" t="s">
        <v>134</v>
      </c>
    </row>
    <row r="40" spans="9:10" ht="33.75">
      <c r="I40" s="52" t="s">
        <v>132</v>
      </c>
      <c r="J40" s="53"/>
    </row>
    <row r="41" spans="9:10">
      <c r="I41" s="53"/>
      <c r="J41" s="53"/>
    </row>
    <row r="42" spans="9:10">
      <c r="I42" s="53"/>
      <c r="J42" s="53"/>
    </row>
    <row r="43" spans="9:10">
      <c r="I43" s="54"/>
      <c r="J43" s="5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3"/>
  <sheetViews>
    <sheetView showGridLines="0" tabSelected="1" topLeftCell="D28" zoomScale="70" zoomScaleNormal="70" workbookViewId="0">
      <selection activeCell="H37" sqref="H37:I37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3" style="1" customWidth="1"/>
    <col min="12" max="12" width="14.7109375" style="1" bestFit="1" customWidth="1"/>
    <col min="13" max="16384" width="11.42578125" style="1"/>
  </cols>
  <sheetData>
    <row r="1" spans="1:16" ht="51.75" customHeight="1" thickBot="1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Natsorn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Anantalapochai</v>
      </c>
      <c r="G4" s="33"/>
      <c r="I4" s="3"/>
      <c r="J4" s="3"/>
      <c r="K4" s="39"/>
      <c r="L4" s="39"/>
      <c r="M4" s="39"/>
    </row>
    <row r="5" spans="1:16" ht="19.5" customHeight="1">
      <c r="D5" s="80" t="s">
        <v>67</v>
      </c>
      <c r="E5" s="81"/>
      <c r="F5" s="38" t="str">
        <f>'Information-General Settings'!D6</f>
        <v>TIME097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2"/>
      <c r="L6" s="82"/>
      <c r="M6" s="82"/>
    </row>
    <row r="7" spans="1:16" ht="12.75" customHeight="1">
      <c r="B7" s="1">
        <f>MONTH(E9)</f>
        <v>4</v>
      </c>
      <c r="C7" s="91"/>
      <c r="D7" s="93">
        <v>43922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" customHeight="1" thickBot="1">
      <c r="A9" s="7">
        <f t="shared" ref="A9:A39" si="0">IF(OR(C9="f",C9="u",C9="F",C9="U"),"",IF(OR(B9=1,B9=2,B9=3,B9=4,B9=5),1,""))</f>
        <v>1</v>
      </c>
      <c r="B9" s="8">
        <f t="shared" ref="B9:B38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103</v>
      </c>
      <c r="G9" s="18">
        <v>9003</v>
      </c>
      <c r="H9" s="78" t="s">
        <v>179</v>
      </c>
      <c r="I9" s="78"/>
      <c r="J9" s="12"/>
      <c r="K9" s="13" t="s">
        <v>69</v>
      </c>
      <c r="L9" s="13" t="s">
        <v>180</v>
      </c>
      <c r="M9" s="14">
        <v>12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89</v>
      </c>
      <c r="G10" s="18">
        <v>9001</v>
      </c>
      <c r="H10" s="78" t="s">
        <v>181</v>
      </c>
      <c r="I10" s="78"/>
      <c r="J10" s="17"/>
      <c r="K10" s="18" t="s">
        <v>182</v>
      </c>
      <c r="L10" s="18" t="s">
        <v>186</v>
      </c>
      <c r="M10" s="19">
        <v>9</v>
      </c>
      <c r="O10" s="8" t="s">
        <v>70</v>
      </c>
      <c r="P10" s="2">
        <f>COUNTIF($G$9:$G$41, 9001)</f>
        <v>23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8" si="2">+E10+1</f>
        <v>43924</v>
      </c>
      <c r="F11" s="18" t="s">
        <v>89</v>
      </c>
      <c r="G11" s="18">
        <v>9001</v>
      </c>
      <c r="H11" s="78" t="s">
        <v>184</v>
      </c>
      <c r="I11" s="78"/>
      <c r="K11" s="18" t="s">
        <v>182</v>
      </c>
      <c r="L11" s="18" t="s">
        <v>185</v>
      </c>
      <c r="M11" s="19">
        <v>9</v>
      </c>
      <c r="O11" s="8" t="s">
        <v>13</v>
      </c>
      <c r="P11" s="2">
        <f>COUNTIF($G$9:$G$41,9003)+COUNTIF($G$9:$G$41,9004)</f>
        <v>1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8"/>
      <c r="I12" s="78"/>
      <c r="J12" s="17"/>
      <c r="K12" s="18"/>
      <c r="L12" s="18"/>
      <c r="M12" s="19"/>
      <c r="O12" s="1" t="s">
        <v>14</v>
      </c>
      <c r="P12" s="2">
        <f>COUNTIF($G$9:$G$41,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8"/>
      <c r="I13" s="78"/>
      <c r="J13" s="17"/>
      <c r="K13" s="18"/>
      <c r="L13" s="18"/>
      <c r="M13" s="19"/>
    </row>
    <row r="14" spans="1:16" ht="29.1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/>
      <c r="H14" s="78" t="s">
        <v>187</v>
      </c>
      <c r="I14" s="78"/>
      <c r="J14" s="17"/>
      <c r="K14" s="18"/>
      <c r="L14" s="18"/>
      <c r="M14" s="19"/>
    </row>
    <row r="15" spans="1:16" ht="29.1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 t="s">
        <v>89</v>
      </c>
      <c r="G15" s="18">
        <v>9001</v>
      </c>
      <c r="H15" s="78" t="s">
        <v>184</v>
      </c>
      <c r="I15" s="78"/>
      <c r="J15" s="17"/>
      <c r="K15" s="18" t="s">
        <v>182</v>
      </c>
      <c r="L15" s="18" t="s">
        <v>183</v>
      </c>
      <c r="M15" s="19">
        <v>9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">
        <v>89</v>
      </c>
      <c r="G16" s="18">
        <v>9001</v>
      </c>
      <c r="H16" s="78" t="s">
        <v>200</v>
      </c>
      <c r="I16" s="78"/>
      <c r="J16" s="17"/>
      <c r="K16" s="18" t="s">
        <v>182</v>
      </c>
      <c r="L16" s="18" t="s">
        <v>185</v>
      </c>
      <c r="M16" s="19">
        <v>9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 t="s">
        <v>89</v>
      </c>
      <c r="G17" s="18">
        <v>9001</v>
      </c>
      <c r="H17" s="78" t="s">
        <v>184</v>
      </c>
      <c r="I17" s="78"/>
      <c r="J17" s="17"/>
      <c r="K17" s="18" t="s">
        <v>182</v>
      </c>
      <c r="L17" s="18" t="s">
        <v>188</v>
      </c>
      <c r="M17" s="19">
        <v>9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">
        <v>22</v>
      </c>
      <c r="G18" s="18">
        <v>9001</v>
      </c>
      <c r="H18" s="78" t="s">
        <v>184</v>
      </c>
      <c r="I18" s="78"/>
      <c r="J18" s="17"/>
      <c r="K18" s="18" t="s">
        <v>182</v>
      </c>
      <c r="L18" s="18" t="s">
        <v>183</v>
      </c>
      <c r="M18" s="19">
        <v>9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100"/>
      <c r="I19" s="100"/>
      <c r="J19" s="17"/>
      <c r="K19" s="18"/>
      <c r="L19" s="18"/>
      <c r="M19" s="19"/>
    </row>
    <row r="20" spans="1:13" ht="29.1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8"/>
      <c r="I20" s="78"/>
      <c r="J20" s="17"/>
      <c r="K20" s="18"/>
      <c r="L20" s="18"/>
      <c r="M20" s="19"/>
    </row>
    <row r="21" spans="1:13" ht="29.1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 t="s">
        <v>89</v>
      </c>
      <c r="G21" s="18">
        <v>9001</v>
      </c>
      <c r="H21" s="78" t="s">
        <v>184</v>
      </c>
      <c r="I21" s="78"/>
      <c r="J21" s="17"/>
      <c r="K21" s="18" t="s">
        <v>182</v>
      </c>
      <c r="L21" s="18" t="s">
        <v>189</v>
      </c>
      <c r="M21" s="19">
        <v>9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 t="s">
        <v>89</v>
      </c>
      <c r="G22" s="18">
        <v>9001</v>
      </c>
      <c r="H22" s="78" t="s">
        <v>201</v>
      </c>
      <c r="I22" s="78"/>
      <c r="J22" s="17"/>
      <c r="K22" s="18" t="s">
        <v>69</v>
      </c>
      <c r="L22" s="18" t="s">
        <v>190</v>
      </c>
      <c r="M22" s="19">
        <v>8.4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 t="s">
        <v>89</v>
      </c>
      <c r="G23" s="18">
        <v>9001</v>
      </c>
      <c r="H23" s="78" t="s">
        <v>202</v>
      </c>
      <c r="I23" s="78"/>
      <c r="J23" s="17"/>
      <c r="K23" s="18" t="s">
        <v>69</v>
      </c>
      <c r="L23" s="18" t="s">
        <v>191</v>
      </c>
      <c r="M23" s="19">
        <v>9.1999999999999993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 t="s">
        <v>89</v>
      </c>
      <c r="G24" s="18">
        <v>9001</v>
      </c>
      <c r="H24" s="78" t="s">
        <v>203</v>
      </c>
      <c r="I24" s="78"/>
      <c r="J24" s="17"/>
      <c r="K24" s="18" t="s">
        <v>182</v>
      </c>
      <c r="L24" s="18" t="s">
        <v>192</v>
      </c>
      <c r="M24" s="19">
        <v>9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 t="s">
        <v>89</v>
      </c>
      <c r="G25" s="18">
        <v>9001</v>
      </c>
      <c r="H25" s="78" t="s">
        <v>204</v>
      </c>
      <c r="I25" s="78"/>
      <c r="J25" s="17"/>
      <c r="K25" s="18" t="s">
        <v>69</v>
      </c>
      <c r="L25" s="18" t="s">
        <v>193</v>
      </c>
      <c r="M25" s="19">
        <v>8.4499999999999993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8"/>
      <c r="I26" s="78"/>
      <c r="J26" s="17"/>
      <c r="K26" s="18"/>
      <c r="L26" s="18"/>
      <c r="M26" s="19"/>
    </row>
    <row r="27" spans="1:13" ht="29.1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8"/>
      <c r="I27" s="78"/>
      <c r="J27" s="17"/>
      <c r="K27" s="18"/>
      <c r="L27" s="18"/>
      <c r="M27" s="19"/>
    </row>
    <row r="28" spans="1:13" ht="29.1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 t="s">
        <v>89</v>
      </c>
      <c r="G28" s="18">
        <v>9001</v>
      </c>
      <c r="H28" s="78" t="s">
        <v>205</v>
      </c>
      <c r="I28" s="78"/>
      <c r="J28" s="17"/>
      <c r="K28" s="18" t="s">
        <v>182</v>
      </c>
      <c r="L28" s="18" t="s">
        <v>188</v>
      </c>
      <c r="M28" s="19">
        <v>9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 t="s">
        <v>89</v>
      </c>
      <c r="G29" s="18">
        <v>9001</v>
      </c>
      <c r="H29" s="78" t="s">
        <v>206</v>
      </c>
      <c r="I29" s="78"/>
      <c r="J29" s="17"/>
      <c r="K29" s="18" t="s">
        <v>182</v>
      </c>
      <c r="L29" s="18" t="s">
        <v>188</v>
      </c>
      <c r="M29" s="19">
        <v>9</v>
      </c>
    </row>
    <row r="30" spans="1:13" ht="28.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 t="s">
        <v>42</v>
      </c>
      <c r="G30" s="18">
        <v>9001</v>
      </c>
      <c r="H30" s="78" t="s">
        <v>212</v>
      </c>
      <c r="I30" s="78"/>
      <c r="J30" s="17"/>
      <c r="K30" s="18" t="s">
        <v>69</v>
      </c>
      <c r="L30" s="18" t="s">
        <v>208</v>
      </c>
      <c r="M30" s="19">
        <v>4.3499999999999996</v>
      </c>
    </row>
    <row r="31" spans="1:13" ht="28.5" customHeight="1" thickBot="1">
      <c r="A31" s="7"/>
      <c r="B31" s="8"/>
      <c r="C31" s="15"/>
      <c r="D31" s="10" t="s">
        <v>197</v>
      </c>
      <c r="E31" s="16">
        <v>43943</v>
      </c>
      <c r="F31" s="18" t="s">
        <v>89</v>
      </c>
      <c r="G31" s="18">
        <v>9001</v>
      </c>
      <c r="H31" s="78" t="s">
        <v>207</v>
      </c>
      <c r="I31" s="78"/>
      <c r="J31" s="17"/>
      <c r="K31" s="18" t="s">
        <v>69</v>
      </c>
      <c r="L31" s="18" t="s">
        <v>209</v>
      </c>
      <c r="M31" s="19">
        <v>4.3499999999999996</v>
      </c>
    </row>
    <row r="32" spans="1:13" ht="29.1" customHeight="1" thickBot="1">
      <c r="A32" s="7">
        <f t="shared" si="0"/>
        <v>1</v>
      </c>
      <c r="B32" s="8">
        <f t="shared" si="1"/>
        <v>4</v>
      </c>
      <c r="C32" s="15"/>
      <c r="D32" s="10" t="str">
        <f t="shared" si="3"/>
        <v>Thu</v>
      </c>
      <c r="E32" s="16">
        <f>+E30+1</f>
        <v>43944</v>
      </c>
      <c r="F32" s="18" t="s">
        <v>89</v>
      </c>
      <c r="G32" s="18">
        <v>9001</v>
      </c>
      <c r="H32" s="78" t="s">
        <v>203</v>
      </c>
      <c r="I32" s="78"/>
      <c r="J32" s="17"/>
      <c r="K32" s="18" t="s">
        <v>182</v>
      </c>
      <c r="L32" s="18" t="s">
        <v>185</v>
      </c>
      <c r="M32" s="19">
        <v>9</v>
      </c>
    </row>
    <row r="33" spans="1:13" ht="29.1" customHeight="1" thickBot="1">
      <c r="A33" s="7">
        <f t="shared" si="0"/>
        <v>1</v>
      </c>
      <c r="B33" s="8">
        <f t="shared" si="1"/>
        <v>5</v>
      </c>
      <c r="C33" s="15"/>
      <c r="D33" s="10" t="str">
        <f t="shared" si="3"/>
        <v>Fri</v>
      </c>
      <c r="E33" s="16">
        <f t="shared" si="2"/>
        <v>43945</v>
      </c>
      <c r="F33" s="18" t="s">
        <v>89</v>
      </c>
      <c r="G33" s="18">
        <v>9001</v>
      </c>
      <c r="H33" s="78" t="s">
        <v>210</v>
      </c>
      <c r="I33" s="78"/>
      <c r="J33" s="17"/>
      <c r="K33" s="18" t="s">
        <v>69</v>
      </c>
      <c r="L33" s="18" t="s">
        <v>194</v>
      </c>
      <c r="M33" s="19">
        <v>4.3</v>
      </c>
    </row>
    <row r="34" spans="1:13" ht="29.1" customHeight="1" thickBot="1">
      <c r="A34" s="7"/>
      <c r="B34" s="8"/>
      <c r="C34" s="15"/>
      <c r="D34" s="10" t="s">
        <v>196</v>
      </c>
      <c r="E34" s="16">
        <v>43945</v>
      </c>
      <c r="F34" s="18" t="s">
        <v>42</v>
      </c>
      <c r="G34" s="18">
        <v>9001</v>
      </c>
      <c r="H34" s="101" t="s">
        <v>211</v>
      </c>
      <c r="I34" s="102"/>
      <c r="J34" s="17"/>
      <c r="K34" s="18" t="s">
        <v>69</v>
      </c>
      <c r="L34" s="18" t="s">
        <v>195</v>
      </c>
      <c r="M34" s="19">
        <v>4.3</v>
      </c>
    </row>
    <row r="35" spans="1:13" ht="29.1" customHeight="1" thickBot="1">
      <c r="A35" s="7" t="str">
        <f t="shared" si="0"/>
        <v/>
      </c>
      <c r="B35" s="8">
        <f t="shared" si="1"/>
        <v>6</v>
      </c>
      <c r="C35" s="15"/>
      <c r="D35" s="10" t="str">
        <f t="shared" si="3"/>
        <v>Sat</v>
      </c>
      <c r="E35" s="16">
        <f>+E33+1</f>
        <v>43946</v>
      </c>
      <c r="F35" s="18"/>
      <c r="G35" s="18"/>
      <c r="H35" s="78"/>
      <c r="I35" s="78"/>
      <c r="J35" s="17"/>
      <c r="K35" s="18"/>
      <c r="L35" s="18"/>
      <c r="M35" s="19"/>
    </row>
    <row r="36" spans="1:13" ht="29.1" customHeight="1" thickBot="1">
      <c r="A36" s="7" t="str">
        <f t="shared" si="0"/>
        <v/>
      </c>
      <c r="B36" s="8">
        <f t="shared" si="1"/>
        <v>7</v>
      </c>
      <c r="C36" s="15"/>
      <c r="D36" s="10" t="str">
        <f t="shared" si="3"/>
        <v>Sun</v>
      </c>
      <c r="E36" s="16">
        <f t="shared" si="2"/>
        <v>43947</v>
      </c>
      <c r="F36" s="18"/>
      <c r="G36" s="18"/>
      <c r="H36" s="78"/>
      <c r="I36" s="78"/>
      <c r="J36" s="17"/>
      <c r="K36" s="18"/>
      <c r="L36" s="18"/>
      <c r="M36" s="19"/>
    </row>
    <row r="37" spans="1:13" ht="29.1" customHeight="1" thickBot="1">
      <c r="A37" s="7">
        <f t="shared" si="0"/>
        <v>1</v>
      </c>
      <c r="B37" s="8">
        <f t="shared" si="1"/>
        <v>1</v>
      </c>
      <c r="C37" s="15"/>
      <c r="D37" s="10" t="str">
        <f t="shared" si="3"/>
        <v>Mo</v>
      </c>
      <c r="E37" s="16">
        <f t="shared" si="2"/>
        <v>43948</v>
      </c>
      <c r="F37" s="18" t="s">
        <v>89</v>
      </c>
      <c r="G37" s="18">
        <v>9001</v>
      </c>
      <c r="H37" s="78" t="s">
        <v>213</v>
      </c>
      <c r="I37" s="78"/>
      <c r="J37" s="17"/>
      <c r="K37" s="18" t="s">
        <v>182</v>
      </c>
      <c r="L37" s="18" t="s">
        <v>186</v>
      </c>
      <c r="M37" s="19">
        <v>9</v>
      </c>
    </row>
    <row r="38" spans="1:13" ht="29.1" customHeight="1" thickBot="1">
      <c r="A38" s="7">
        <f t="shared" si="0"/>
        <v>1</v>
      </c>
      <c r="B38" s="8">
        <f t="shared" si="1"/>
        <v>2</v>
      </c>
      <c r="C38" s="15"/>
      <c r="D38" s="10" t="str">
        <f t="shared" si="3"/>
        <v>Tue</v>
      </c>
      <c r="E38" s="16">
        <f t="shared" si="2"/>
        <v>43949</v>
      </c>
      <c r="F38" s="18" t="s">
        <v>89</v>
      </c>
      <c r="G38" s="18">
        <v>9001</v>
      </c>
      <c r="H38" s="78" t="s">
        <v>214</v>
      </c>
      <c r="I38" s="78"/>
      <c r="J38" s="17"/>
      <c r="K38" s="18" t="s">
        <v>182</v>
      </c>
      <c r="L38" s="18" t="s">
        <v>185</v>
      </c>
      <c r="M38" s="19">
        <v>9</v>
      </c>
    </row>
    <row r="39" spans="1:13" ht="29.1" customHeight="1" thickBot="1">
      <c r="A39" s="7">
        <f t="shared" si="0"/>
        <v>1</v>
      </c>
      <c r="B39" s="8">
        <f>WEEKDAY(E38+1,2)</f>
        <v>3</v>
      </c>
      <c r="C39" s="15"/>
      <c r="D39" s="10" t="str">
        <f t="shared" si="3"/>
        <v>Wed</v>
      </c>
      <c r="E39" s="20">
        <f>IF(MONTH(E38+1)&gt;MONTH(E38),"",E38+1)</f>
        <v>43950</v>
      </c>
      <c r="F39" s="18" t="s">
        <v>89</v>
      </c>
      <c r="G39" s="18">
        <v>9001</v>
      </c>
      <c r="H39" s="79" t="s">
        <v>215</v>
      </c>
      <c r="I39" s="78"/>
      <c r="J39" s="17"/>
      <c r="K39" s="18" t="s">
        <v>69</v>
      </c>
      <c r="L39" s="18" t="s">
        <v>198</v>
      </c>
      <c r="M39" s="19">
        <v>4.3</v>
      </c>
    </row>
    <row r="40" spans="1:13" ht="29.1" customHeight="1" thickBot="1">
      <c r="A40" s="7"/>
      <c r="B40" s="8"/>
      <c r="C40" s="15"/>
      <c r="D40" s="10" t="s">
        <v>197</v>
      </c>
      <c r="E40" s="20">
        <v>43950</v>
      </c>
      <c r="F40" s="18" t="s">
        <v>42</v>
      </c>
      <c r="G40" s="18">
        <v>9001</v>
      </c>
      <c r="H40" s="101" t="s">
        <v>216</v>
      </c>
      <c r="I40" s="102"/>
      <c r="J40" s="17"/>
      <c r="K40" s="18" t="s">
        <v>69</v>
      </c>
      <c r="L40" s="18" t="s">
        <v>199</v>
      </c>
      <c r="M40" s="19">
        <v>4.3</v>
      </c>
    </row>
    <row r="41" spans="1:13" ht="28.5" customHeight="1" thickBot="1">
      <c r="A41" s="7">
        <f t="shared" ref="A41" si="4">IF(OR(C41="f",C41="u",C41="F",C41="U"),"",IF(OR(B41=1,B41=2,B41=3,B41=4,B41=5),1,""))</f>
        <v>1</v>
      </c>
      <c r="B41" s="8">
        <f>WEEKDAY(E39+1,2)</f>
        <v>4</v>
      </c>
      <c r="C41" s="15"/>
      <c r="D41" s="10" t="str">
        <f t="shared" ref="D41" si="5">IF(B41=1,"Mo",IF(B41=2,"Tue",IF(B41=3,"Wed",IF(B41=4,"Thu",IF(B41=5,"Fri",IF(B41=6,"Sat",IF(B41=7,"Sun","")))))))</f>
        <v>Thu</v>
      </c>
      <c r="E41" s="20">
        <f>IF(MONTH(E39+1)&gt;MONTH(E39),"",E39+1)</f>
        <v>43951</v>
      </c>
      <c r="F41" s="18" t="s">
        <v>42</v>
      </c>
      <c r="G41" s="18">
        <v>9001</v>
      </c>
      <c r="H41" s="79" t="s">
        <v>217</v>
      </c>
      <c r="I41" s="78"/>
      <c r="J41" s="17"/>
      <c r="K41" s="18" t="s">
        <v>69</v>
      </c>
      <c r="L41" s="18" t="s">
        <v>188</v>
      </c>
      <c r="M41" s="19">
        <v>9</v>
      </c>
    </row>
    <row r="42" spans="1:13" ht="30" customHeight="1" thickBot="1">
      <c r="D42" s="21"/>
      <c r="E42" s="23"/>
      <c r="F42" s="44"/>
      <c r="G42" s="45"/>
      <c r="H42" s="46"/>
      <c r="I42" s="43" t="s">
        <v>1</v>
      </c>
      <c r="J42" s="25"/>
      <c r="K42" s="25"/>
      <c r="L42" s="22"/>
      <c r="M42" s="26">
        <f>SUM(M9:M41)</f>
        <v>189.95000000000005</v>
      </c>
    </row>
    <row r="43" spans="1:13" ht="30" customHeight="1" thickBot="1">
      <c r="D43" s="21"/>
      <c r="E43" s="22"/>
      <c r="F43" s="34"/>
      <c r="G43" s="34"/>
      <c r="H43" s="34"/>
      <c r="I43" s="24" t="s">
        <v>2</v>
      </c>
      <c r="J43" s="25"/>
      <c r="K43" s="25"/>
      <c r="L43" s="22"/>
      <c r="M43" s="26">
        <f>SUM(M42/8)</f>
        <v>23.743750000000006</v>
      </c>
    </row>
  </sheetData>
  <mergeCells count="44">
    <mergeCell ref="H31:I31"/>
    <mergeCell ref="H34:I34"/>
    <mergeCell ref="H41:I41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3:I33"/>
    <mergeCell ref="H27:I27"/>
    <mergeCell ref="H29:I29"/>
    <mergeCell ref="H28:I28"/>
    <mergeCell ref="H40:I40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9:I9"/>
    <mergeCell ref="D1:M1"/>
    <mergeCell ref="H36:I36"/>
    <mergeCell ref="H37:I37"/>
    <mergeCell ref="H38:I38"/>
    <mergeCell ref="H39:I39"/>
    <mergeCell ref="H20:I20"/>
    <mergeCell ref="H12:I12"/>
    <mergeCell ref="H30:I30"/>
    <mergeCell ref="H32:I32"/>
    <mergeCell ref="H22:I22"/>
    <mergeCell ref="H23:I23"/>
    <mergeCell ref="H10:I10"/>
    <mergeCell ref="H35:I35"/>
    <mergeCell ref="H24:I24"/>
    <mergeCell ref="H25:I25"/>
    <mergeCell ref="D5:E5"/>
  </mergeCells>
  <phoneticPr fontId="0" type="noConversion"/>
  <conditionalFormatting sqref="C9:C40">
    <cfRule type="expression" dxfId="46" priority="2095" stopIfTrue="1">
      <formula>IF($A9=1,B9,)</formula>
    </cfRule>
    <cfRule type="expression" dxfId="45" priority="2096" stopIfTrue="1">
      <formula>IF($A9="",B9,)</formula>
    </cfRule>
  </conditionalFormatting>
  <conditionalFormatting sqref="E9">
    <cfRule type="expression" dxfId="44" priority="2097" stopIfTrue="1">
      <formula>IF($A9="",B9,"")</formula>
    </cfRule>
  </conditionalFormatting>
  <conditionalFormatting sqref="E10:E30 E32:E40">
    <cfRule type="expression" dxfId="43" priority="2098" stopIfTrue="1">
      <formula>IF($A10&lt;&gt;1,B10,"")</formula>
    </cfRule>
  </conditionalFormatting>
  <conditionalFormatting sqref="D9:D30 D32:D40">
    <cfRule type="expression" dxfId="42" priority="2099" stopIfTrue="1">
      <formula>IF($A9="",B9,)</formula>
    </cfRule>
  </conditionalFormatting>
  <conditionalFormatting sqref="G9:G10 G12:G15 G19:G20 G26:G36">
    <cfRule type="expression" dxfId="41" priority="2100" stopIfTrue="1">
      <formula>#REF!="Freelancer"</formula>
    </cfRule>
    <cfRule type="expression" dxfId="40" priority="2101" stopIfTrue="1">
      <formula>#REF!="DTC Int. Staff"</formula>
    </cfRule>
  </conditionalFormatting>
  <conditionalFormatting sqref="G26 G12 G15 G19 G29:G35">
    <cfRule type="expression" dxfId="39" priority="2093" stopIfTrue="1">
      <formula>$F$5="Freelancer"</formula>
    </cfRule>
    <cfRule type="expression" dxfId="38" priority="2094" stopIfTrue="1">
      <formula>$F$5="DTC Int. Staff"</formula>
    </cfRule>
  </conditionalFormatting>
  <conditionalFormatting sqref="G10">
    <cfRule type="expression" dxfId="37" priority="43" stopIfTrue="1">
      <formula>#REF!="Freelancer"</formula>
    </cfRule>
    <cfRule type="expression" dxfId="36" priority="44" stopIfTrue="1">
      <formula>#REF!="DTC Int. Staff"</formula>
    </cfRule>
  </conditionalFormatting>
  <conditionalFormatting sqref="G10">
    <cfRule type="expression" dxfId="35" priority="41" stopIfTrue="1">
      <formula>$F$5="Freelancer"</formula>
    </cfRule>
    <cfRule type="expression" dxfId="34" priority="42" stopIfTrue="1">
      <formula>$F$5="DTC Int. Staff"</formula>
    </cfRule>
  </conditionalFormatting>
  <conditionalFormatting sqref="C41">
    <cfRule type="expression" dxfId="33" priority="33" stopIfTrue="1">
      <formula>IF($A41=1,B41,)</formula>
    </cfRule>
    <cfRule type="expression" dxfId="32" priority="34" stopIfTrue="1">
      <formula>IF($A41="",B41,)</formula>
    </cfRule>
  </conditionalFormatting>
  <conditionalFormatting sqref="E41">
    <cfRule type="expression" dxfId="31" priority="35" stopIfTrue="1">
      <formula>IF($A41&lt;&gt;1,B41,"")</formula>
    </cfRule>
  </conditionalFormatting>
  <conditionalFormatting sqref="D41">
    <cfRule type="expression" dxfId="30" priority="36" stopIfTrue="1">
      <formula>IF($A41="",B41,)</formula>
    </cfRule>
  </conditionalFormatting>
  <conditionalFormatting sqref="G11">
    <cfRule type="expression" dxfId="29" priority="27" stopIfTrue="1">
      <formula>#REF!="Freelancer"</formula>
    </cfRule>
    <cfRule type="expression" dxfId="28" priority="28" stopIfTrue="1">
      <formula>#REF!="DTC Int. Staff"</formula>
    </cfRule>
  </conditionalFormatting>
  <conditionalFormatting sqref="G11">
    <cfRule type="expression" dxfId="27" priority="25" stopIfTrue="1">
      <formula>#REF!="Freelancer"</formula>
    </cfRule>
    <cfRule type="expression" dxfId="26" priority="26" stopIfTrue="1">
      <formula>#REF!="DTC Int. Staff"</formula>
    </cfRule>
  </conditionalFormatting>
  <conditionalFormatting sqref="G11">
    <cfRule type="expression" dxfId="25" priority="23" stopIfTrue="1">
      <formula>$F$5="Freelancer"</formula>
    </cfRule>
    <cfRule type="expression" dxfId="24" priority="24" stopIfTrue="1">
      <formula>$F$5="DTC Int. Staff"</formula>
    </cfRule>
  </conditionalFormatting>
  <conditionalFormatting sqref="G16:G18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16:G18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21:G25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21:G25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G39:G40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9:G40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7:G38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7:G38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4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41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E31">
    <cfRule type="expression" dxfId="1" priority="1" stopIfTrue="1">
      <formula>IF($A31&lt;&gt;1,B31,"")</formula>
    </cfRule>
  </conditionalFormatting>
  <conditionalFormatting sqref="D31">
    <cfRule type="expression" dxfId="0" priority="2" stopIfTrue="1">
      <formula>IF($A31="",B31,)</formula>
    </cfRule>
  </conditionalFormatting>
  <dataValidations count="2">
    <dataValidation type="list" allowBlank="1" showInputMessage="1" showErrorMessage="1" sqref="F9:F41" xr:uid="{00000000-0002-0000-0100-000000000000}">
      <formula1>Project_Number</formula1>
    </dataValidation>
    <dataValidation type="list" allowBlank="1" showInputMessage="1" showErrorMessage="1" sqref="G9:G4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30" workbookViewId="0">
      <selection activeCell="B54" sqref="B54"/>
    </sheetView>
  </sheetViews>
  <sheetFormatPr defaultColWidth="11.42578125" defaultRowHeight="12.75"/>
  <cols>
    <col min="1" max="1" width="16.85546875" style="30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6" t="s">
        <v>135</v>
      </c>
      <c r="B2" s="30" t="s">
        <v>167</v>
      </c>
      <c r="D2" s="31">
        <v>9001</v>
      </c>
      <c r="E2" s="30" t="s">
        <v>71</v>
      </c>
    </row>
    <row r="3" spans="1:14">
      <c r="A3" s="56" t="s">
        <v>136</v>
      </c>
      <c r="B3" s="30" t="s">
        <v>137</v>
      </c>
      <c r="D3" s="31">
        <v>9002</v>
      </c>
      <c r="E3" s="30" t="s">
        <v>130</v>
      </c>
    </row>
    <row r="4" spans="1:14">
      <c r="A4" s="56" t="s">
        <v>138</v>
      </c>
      <c r="B4" s="30" t="s">
        <v>139</v>
      </c>
      <c r="D4" s="31">
        <v>9003</v>
      </c>
      <c r="E4" s="30" t="s">
        <v>131</v>
      </c>
    </row>
    <row r="5" spans="1:14">
      <c r="A5" s="56" t="s">
        <v>140</v>
      </c>
      <c r="B5" s="30" t="s">
        <v>141</v>
      </c>
      <c r="D5" s="31">
        <v>9004</v>
      </c>
      <c r="E5" s="30" t="s">
        <v>132</v>
      </c>
    </row>
    <row r="6" spans="1:14">
      <c r="A6" s="56" t="s">
        <v>142</v>
      </c>
      <c r="B6" s="30" t="s">
        <v>143</v>
      </c>
      <c r="D6" s="31">
        <v>9005</v>
      </c>
      <c r="E6" s="30" t="s">
        <v>72</v>
      </c>
    </row>
    <row r="7" spans="1:14">
      <c r="A7" s="56" t="s">
        <v>144</v>
      </c>
      <c r="B7" s="30" t="s">
        <v>145</v>
      </c>
      <c r="D7" s="31">
        <v>9007</v>
      </c>
      <c r="E7" s="30" t="s">
        <v>73</v>
      </c>
    </row>
    <row r="8" spans="1:14">
      <c r="A8" s="56" t="s">
        <v>146</v>
      </c>
      <c r="B8" s="30" t="s">
        <v>147</v>
      </c>
      <c r="D8" s="31">
        <v>9008</v>
      </c>
      <c r="E8" s="30" t="s">
        <v>74</v>
      </c>
    </row>
    <row r="9" spans="1:14">
      <c r="A9" s="56" t="s">
        <v>148</v>
      </c>
      <c r="B9" s="30" t="s">
        <v>149</v>
      </c>
      <c r="D9" s="31">
        <v>9010</v>
      </c>
      <c r="E9" s="30" t="s">
        <v>75</v>
      </c>
    </row>
    <row r="10" spans="1:14">
      <c r="A10" s="56" t="s">
        <v>150</v>
      </c>
      <c r="B10" s="30" t="s">
        <v>151</v>
      </c>
      <c r="D10" s="31">
        <v>9013</v>
      </c>
      <c r="E10" s="30" t="s">
        <v>76</v>
      </c>
    </row>
    <row r="11" spans="1:14">
      <c r="A11" s="56" t="s">
        <v>152</v>
      </c>
      <c r="B11" s="30" t="s">
        <v>153</v>
      </c>
      <c r="D11" s="31">
        <v>9014</v>
      </c>
      <c r="E11" s="30" t="s">
        <v>77</v>
      </c>
    </row>
    <row r="12" spans="1:14">
      <c r="A12" s="56" t="s">
        <v>154</v>
      </c>
      <c r="B12" s="30" t="s">
        <v>155</v>
      </c>
      <c r="D12" s="31">
        <v>9015</v>
      </c>
      <c r="E12" s="30" t="s">
        <v>78</v>
      </c>
    </row>
    <row r="13" spans="1:14">
      <c r="A13" s="56" t="s">
        <v>156</v>
      </c>
      <c r="B13" s="30" t="s">
        <v>157</v>
      </c>
    </row>
    <row r="14" spans="1:14">
      <c r="A14" s="56" t="s">
        <v>158</v>
      </c>
      <c r="B14" s="30" t="s">
        <v>168</v>
      </c>
      <c r="N14" s="40"/>
    </row>
    <row r="15" spans="1:14">
      <c r="A15" s="56" t="s">
        <v>159</v>
      </c>
      <c r="B15" s="30" t="s">
        <v>160</v>
      </c>
    </row>
    <row r="16" spans="1:14">
      <c r="A16" s="56" t="s">
        <v>161</v>
      </c>
      <c r="B16" s="30" t="s">
        <v>169</v>
      </c>
    </row>
    <row r="17" spans="1:14">
      <c r="A17" s="56" t="s">
        <v>162</v>
      </c>
      <c r="B17" s="30" t="s">
        <v>163</v>
      </c>
      <c r="D17" s="31"/>
    </row>
    <row r="18" spans="1:14">
      <c r="A18" s="56" t="s">
        <v>164</v>
      </c>
      <c r="B18" s="30" t="s">
        <v>165</v>
      </c>
      <c r="D18" s="31"/>
    </row>
    <row r="19" spans="1:14">
      <c r="A19" s="56" t="s">
        <v>118</v>
      </c>
      <c r="B19" s="30" t="s">
        <v>119</v>
      </c>
      <c r="D19" s="31"/>
    </row>
    <row r="20" spans="1:14">
      <c r="A20" s="56" t="s">
        <v>116</v>
      </c>
      <c r="B20" s="30" t="s">
        <v>117</v>
      </c>
      <c r="D20" s="31"/>
    </row>
    <row r="21" spans="1:14">
      <c r="A21" s="56" t="s">
        <v>114</v>
      </c>
      <c r="B21" s="30" t="s">
        <v>115</v>
      </c>
      <c r="D21" s="31"/>
    </row>
    <row r="22" spans="1:14">
      <c r="A22" s="56" t="s">
        <v>112</v>
      </c>
      <c r="B22" s="30" t="s">
        <v>113</v>
      </c>
      <c r="D22" s="31"/>
    </row>
    <row r="23" spans="1:14">
      <c r="A23" s="56" t="s">
        <v>111</v>
      </c>
      <c r="B23" s="30" t="s">
        <v>170</v>
      </c>
      <c r="D23" s="31"/>
    </row>
    <row r="24" spans="1:14">
      <c r="A24" s="56" t="s">
        <v>109</v>
      </c>
      <c r="B24" s="30" t="s">
        <v>110</v>
      </c>
      <c r="D24" s="31"/>
    </row>
    <row r="25" spans="1:14">
      <c r="A25" s="56" t="s">
        <v>107</v>
      </c>
      <c r="B25" s="30" t="s">
        <v>108</v>
      </c>
      <c r="D25" s="31"/>
    </row>
    <row r="26" spans="1:14">
      <c r="A26" s="56" t="s">
        <v>105</v>
      </c>
      <c r="B26" s="30" t="s">
        <v>106</v>
      </c>
      <c r="D26" s="31"/>
    </row>
    <row r="27" spans="1:14">
      <c r="A27" s="56" t="s">
        <v>103</v>
      </c>
      <c r="B27" s="30" t="s">
        <v>104</v>
      </c>
    </row>
    <row r="28" spans="1:14">
      <c r="A28" s="56" t="s">
        <v>101</v>
      </c>
      <c r="B28" s="30" t="s">
        <v>102</v>
      </c>
    </row>
    <row r="29" spans="1:14">
      <c r="A29" s="56" t="s">
        <v>99</v>
      </c>
      <c r="B29" s="30" t="s">
        <v>100</v>
      </c>
    </row>
    <row r="30" spans="1:14">
      <c r="A30" s="56" t="s">
        <v>97</v>
      </c>
      <c r="B30" s="30" t="s">
        <v>98</v>
      </c>
    </row>
    <row r="31" spans="1:14">
      <c r="A31" s="56" t="s">
        <v>95</v>
      </c>
      <c r="B31" s="30" t="s">
        <v>96</v>
      </c>
    </row>
    <row r="32" spans="1:14">
      <c r="A32" s="56" t="s">
        <v>93</v>
      </c>
      <c r="B32" s="30" t="s">
        <v>94</v>
      </c>
      <c r="N32" s="40"/>
    </row>
    <row r="33" spans="1:2">
      <c r="A33" s="56" t="s">
        <v>91</v>
      </c>
      <c r="B33" s="30" t="s">
        <v>92</v>
      </c>
    </row>
    <row r="34" spans="1:2">
      <c r="A34" s="56" t="s">
        <v>89</v>
      </c>
      <c r="B34" s="30" t="s">
        <v>90</v>
      </c>
    </row>
    <row r="35" spans="1:2">
      <c r="A35" s="56" t="s">
        <v>87</v>
      </c>
      <c r="B35" s="30" t="s">
        <v>88</v>
      </c>
    </row>
    <row r="36" spans="1:2">
      <c r="A36" s="56" t="s">
        <v>85</v>
      </c>
      <c r="B36" s="30" t="s">
        <v>86</v>
      </c>
    </row>
    <row r="37" spans="1:2">
      <c r="A37" s="56" t="s">
        <v>83</v>
      </c>
      <c r="B37" s="30" t="s">
        <v>84</v>
      </c>
    </row>
    <row r="38" spans="1:2">
      <c r="A38" s="56" t="s">
        <v>120</v>
      </c>
      <c r="B38" s="30" t="s">
        <v>121</v>
      </c>
    </row>
    <row r="39" spans="1:2">
      <c r="A39" s="56" t="s">
        <v>18</v>
      </c>
      <c r="B39" s="30" t="s">
        <v>19</v>
      </c>
    </row>
    <row r="40" spans="1:2">
      <c r="A40" s="56" t="s">
        <v>20</v>
      </c>
      <c r="B40" s="30" t="s">
        <v>21</v>
      </c>
    </row>
    <row r="41" spans="1:2">
      <c r="A41" s="56" t="s">
        <v>166</v>
      </c>
      <c r="B41" s="30" t="s">
        <v>171</v>
      </c>
    </row>
    <row r="42" spans="1:2">
      <c r="A42" s="56" t="s">
        <v>122</v>
      </c>
      <c r="B42" s="30" t="s">
        <v>123</v>
      </c>
    </row>
    <row r="43" spans="1:2">
      <c r="A43" s="56" t="s">
        <v>22</v>
      </c>
      <c r="B43" s="30" t="s">
        <v>23</v>
      </c>
    </row>
    <row r="44" spans="1:2">
      <c r="A44" s="56" t="s">
        <v>24</v>
      </c>
      <c r="B44" s="30" t="s">
        <v>25</v>
      </c>
    </row>
    <row r="45" spans="1:2">
      <c r="A45" s="56" t="s">
        <v>26</v>
      </c>
      <c r="B45" s="30" t="s">
        <v>27</v>
      </c>
    </row>
    <row r="46" spans="1:2">
      <c r="A46" s="56" t="s">
        <v>28</v>
      </c>
      <c r="B46" s="30" t="s">
        <v>29</v>
      </c>
    </row>
    <row r="47" spans="1:2">
      <c r="A47" s="56" t="s">
        <v>30</v>
      </c>
      <c r="B47" s="30" t="s">
        <v>31</v>
      </c>
    </row>
    <row r="48" spans="1:2">
      <c r="A48" s="56" t="s">
        <v>32</v>
      </c>
      <c r="B48" s="30" t="s">
        <v>33</v>
      </c>
    </row>
    <row r="49" spans="1:2">
      <c r="A49" s="56" t="s">
        <v>34</v>
      </c>
      <c r="B49" s="30" t="s">
        <v>35</v>
      </c>
    </row>
    <row r="50" spans="1:2">
      <c r="A50" s="56" t="s">
        <v>36</v>
      </c>
      <c r="B50" s="30" t="s">
        <v>37</v>
      </c>
    </row>
    <row r="51" spans="1:2">
      <c r="A51" s="56" t="s">
        <v>124</v>
      </c>
      <c r="B51" s="30" t="s">
        <v>125</v>
      </c>
    </row>
    <row r="52" spans="1:2">
      <c r="A52" s="56" t="s">
        <v>38</v>
      </c>
      <c r="B52" s="30" t="s">
        <v>39</v>
      </c>
    </row>
    <row r="53" spans="1:2">
      <c r="A53" s="56" t="s">
        <v>40</v>
      </c>
      <c r="B53" s="30" t="s">
        <v>41</v>
      </c>
    </row>
    <row r="54" spans="1:2">
      <c r="A54" s="56" t="s">
        <v>42</v>
      </c>
      <c r="B54" s="30" t="s">
        <v>43</v>
      </c>
    </row>
    <row r="55" spans="1:2">
      <c r="A55" s="56" t="s">
        <v>44</v>
      </c>
      <c r="B55" s="30" t="s">
        <v>45</v>
      </c>
    </row>
    <row r="56" spans="1:2">
      <c r="A56" s="56" t="s">
        <v>46</v>
      </c>
      <c r="B56" s="30" t="s">
        <v>47</v>
      </c>
    </row>
    <row r="57" spans="1:2">
      <c r="A57" s="56" t="s">
        <v>46</v>
      </c>
      <c r="B57" s="30" t="s">
        <v>47</v>
      </c>
    </row>
    <row r="58" spans="1:2">
      <c r="A58" s="56" t="s">
        <v>126</v>
      </c>
      <c r="B58" s="30" t="s">
        <v>127</v>
      </c>
    </row>
    <row r="59" spans="1:2">
      <c r="A59" s="56" t="s">
        <v>48</v>
      </c>
      <c r="B59" s="30" t="s">
        <v>49</v>
      </c>
    </row>
    <row r="60" spans="1:2">
      <c r="A60" s="56" t="s">
        <v>50</v>
      </c>
      <c r="B60" s="30" t="s">
        <v>51</v>
      </c>
    </row>
    <row r="61" spans="1:2">
      <c r="A61" s="56" t="s">
        <v>172</v>
      </c>
      <c r="B61" s="30" t="s">
        <v>17</v>
      </c>
    </row>
    <row r="62" spans="1:2">
      <c r="A62" s="56" t="s">
        <v>52</v>
      </c>
      <c r="B62" s="30" t="s">
        <v>53</v>
      </c>
    </row>
    <row r="63" spans="1:2">
      <c r="A63" s="56" t="s">
        <v>54</v>
      </c>
      <c r="B63" s="30" t="s">
        <v>55</v>
      </c>
    </row>
    <row r="64" spans="1:2">
      <c r="A64" s="56" t="s">
        <v>128</v>
      </c>
      <c r="B64" s="30" t="s">
        <v>129</v>
      </c>
    </row>
    <row r="65" spans="1:2">
      <c r="A65" s="56" t="s">
        <v>56</v>
      </c>
      <c r="B65" s="30" t="s">
        <v>57</v>
      </c>
    </row>
    <row r="66" spans="1:2">
      <c r="A66" s="56" t="s">
        <v>81</v>
      </c>
      <c r="B66" s="30" t="s">
        <v>82</v>
      </c>
    </row>
    <row r="67" spans="1:2">
      <c r="A67" s="56" t="s">
        <v>58</v>
      </c>
      <c r="B67" s="30" t="s">
        <v>59</v>
      </c>
    </row>
    <row r="68" spans="1:2">
      <c r="A68" s="56" t="s">
        <v>60</v>
      </c>
      <c r="B68" s="30" t="s">
        <v>61</v>
      </c>
    </row>
    <row r="69" spans="1:2">
      <c r="A69" s="56" t="s">
        <v>62</v>
      </c>
      <c r="B69" s="30" t="s">
        <v>63</v>
      </c>
    </row>
    <row r="70" spans="1:2">
      <c r="A70" s="56" t="s">
        <v>173</v>
      </c>
      <c r="B70" s="30" t="s">
        <v>80</v>
      </c>
    </row>
    <row r="71" spans="1:2">
      <c r="A71" s="56" t="s">
        <v>174</v>
      </c>
      <c r="B71" s="30" t="s">
        <v>79</v>
      </c>
    </row>
    <row r="72" spans="1:2">
      <c r="A72" s="56" t="s">
        <v>175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LAPTOP-R37ETBDH</cp:lastModifiedBy>
  <dcterms:created xsi:type="dcterms:W3CDTF">2006-02-12T14:53:28Z</dcterms:created>
  <dcterms:modified xsi:type="dcterms:W3CDTF">2020-05-08T09:11:57Z</dcterms:modified>
</cp:coreProperties>
</file>