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DDCD8C9-793E-4CCE-881F-998844CE793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34" l="1"/>
  <c r="P12" i="34" l="1"/>
  <c r="P10" i="34"/>
  <c r="P11" i="34"/>
  <c r="M53" i="34" l="1"/>
  <c r="E9" i="34" l="1"/>
  <c r="E10" i="34" s="1"/>
  <c r="E11" i="34" s="1"/>
  <c r="E12" i="34" s="1"/>
  <c r="E13" i="34" s="1"/>
  <c r="E14" i="34" s="1"/>
  <c r="E17" i="34" s="1"/>
  <c r="E15" i="34" l="1"/>
  <c r="E16" i="34"/>
  <c r="B16" i="34" s="1"/>
  <c r="B7" i="34"/>
  <c r="B9" i="34"/>
  <c r="D9" i="34" s="1"/>
  <c r="M54" i="34"/>
  <c r="B17" i="34" l="1"/>
  <c r="E18" i="34"/>
  <c r="E19" i="34" s="1"/>
  <c r="E20" i="34" s="1"/>
  <c r="E21" i="34" s="1"/>
  <c r="B21" i="34" s="1"/>
  <c r="D16" i="34"/>
  <c r="A16" i="34"/>
  <c r="A9" i="34"/>
  <c r="B10" i="34"/>
  <c r="A21" i="34" l="1"/>
  <c r="D21" i="34"/>
  <c r="A17" i="34"/>
  <c r="D17" i="34"/>
  <c r="D10" i="34"/>
  <c r="A10" i="34"/>
  <c r="B11" i="34"/>
  <c r="B12" i="34"/>
  <c r="E23" i="34" l="1"/>
  <c r="E24" i="34" s="1"/>
  <c r="E25" i="34" s="1"/>
  <c r="E22" i="34"/>
  <c r="B22" i="34" s="1"/>
  <c r="D22" i="34" s="1"/>
  <c r="D11" i="34"/>
  <c r="A11" i="34"/>
  <c r="D12" i="34"/>
  <c r="A12" i="34"/>
  <c r="B13" i="34"/>
  <c r="E27" i="34" l="1"/>
  <c r="E28" i="34" s="1"/>
  <c r="E29" i="34" s="1"/>
  <c r="E30" i="34" s="1"/>
  <c r="E32" i="34" s="1"/>
  <c r="E34" i="34" s="1"/>
  <c r="E36" i="34" s="1"/>
  <c r="E26" i="34"/>
  <c r="A22" i="34"/>
  <c r="B14" i="34"/>
  <c r="D13" i="34"/>
  <c r="A13" i="34"/>
  <c r="E38" i="34" l="1"/>
  <c r="E39" i="34" s="1"/>
  <c r="E40" i="34" s="1"/>
  <c r="E37" i="34"/>
  <c r="E31" i="34"/>
  <c r="D14" i="34"/>
  <c r="A14" i="34"/>
  <c r="B15" i="34"/>
  <c r="B31" i="34" l="1"/>
  <c r="D31" i="34" s="1"/>
  <c r="E33" i="34"/>
  <c r="E41" i="34"/>
  <c r="E42" i="34"/>
  <c r="A31" i="34"/>
  <c r="D15" i="34"/>
  <c r="A15" i="34"/>
  <c r="B18" i="34"/>
  <c r="D18" i="34" s="1"/>
  <c r="E45" i="34" l="1"/>
  <c r="E44" i="34"/>
  <c r="E47" i="34" s="1"/>
  <c r="E50" i="34" s="1"/>
  <c r="E43" i="34"/>
  <c r="E46" i="34" s="1"/>
  <c r="A18" i="34"/>
  <c r="B19" i="34"/>
  <c r="D19" i="34" s="1"/>
  <c r="E49" i="34" l="1"/>
  <c r="E51" i="34" s="1"/>
  <c r="E48" i="34"/>
  <c r="A19" i="34"/>
  <c r="B20" i="34"/>
  <c r="D20" i="34" s="1"/>
  <c r="B52" i="34" l="1"/>
  <c r="E52" i="34"/>
  <c r="A20" i="34"/>
  <c r="D52" i="34" l="1"/>
  <c r="A52" i="34"/>
  <c r="B23" i="34"/>
  <c r="D23" i="34" l="1"/>
  <c r="A23" i="34"/>
  <c r="B24" i="34"/>
  <c r="D24" i="34" l="1"/>
  <c r="A24" i="34"/>
  <c r="B25" i="34"/>
  <c r="D25" i="34" l="1"/>
  <c r="A25" i="34"/>
  <c r="B27" i="34"/>
  <c r="D27" i="34" l="1"/>
  <c r="A27" i="34"/>
  <c r="B28" i="34"/>
  <c r="D28" i="34" l="1"/>
  <c r="A28" i="34"/>
  <c r="B29" i="34"/>
  <c r="D29" i="34" l="1"/>
  <c r="A29" i="34"/>
  <c r="B30" i="34"/>
  <c r="B32" i="34" l="1"/>
  <c r="D30" i="34"/>
  <c r="A30" i="34"/>
  <c r="D32" i="34" l="1"/>
  <c r="A32" i="34"/>
  <c r="B34" i="34"/>
  <c r="D34" i="34" l="1"/>
  <c r="A34" i="34"/>
  <c r="B36" i="34"/>
  <c r="D36" i="34" l="1"/>
  <c r="A36" i="34"/>
  <c r="B38" i="34"/>
  <c r="D38" i="34" s="1"/>
  <c r="A38" i="34" l="1"/>
  <c r="B39" i="34"/>
  <c r="D39" i="34" l="1"/>
  <c r="A39" i="34"/>
  <c r="B40" i="34"/>
  <c r="B41" i="34" l="1"/>
  <c r="D40" i="34"/>
  <c r="A40" i="34"/>
  <c r="D41" i="34" l="1"/>
  <c r="A41" i="34"/>
  <c r="B43" i="34"/>
  <c r="D43" i="34" s="1"/>
  <c r="A43" i="34" l="1"/>
  <c r="B46" i="34"/>
  <c r="B49" i="34" l="1"/>
  <c r="D49" i="34" s="1"/>
  <c r="B51" i="34"/>
  <c r="D46" i="34"/>
  <c r="A46" i="34"/>
  <c r="A49" i="34" l="1"/>
  <c r="D51" i="34"/>
  <c r="A51" i="34"/>
</calcChain>
</file>

<file path=xl/sharedStrings.xml><?xml version="1.0" encoding="utf-8"?>
<sst xmlns="http://schemas.openxmlformats.org/spreadsheetml/2006/main" count="302" uniqueCount="212">
  <si>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</si>
  <si>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</si>
  <si>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</si>
  <si>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</si>
  <si>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</si>
  <si>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</si>
  <si>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</si>
  <si>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</si>
  <si>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</si>
  <si>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</si>
  <si>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</si>
  <si>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</si>
  <si>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</si>
  <si>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</si>
  <si>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</si>
  <si>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</si>
  <si>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</si>
  <si>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</si>
  <si>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</si>
  <si>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</si>
  <si>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</si>
  <si>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</si>
  <si>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</si>
  <si>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</si>
  <si>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</si>
  <si>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</si>
  <si>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</si>
  <si>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</si>
  <si>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</si>
  <si>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</si>
  <si>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</si>
  <si>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</si>
  <si>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</si>
  <si>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</si>
  <si>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</si>
  <si>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</si>
  <si>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</si>
  <si>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</si>
  <si>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</si>
  <si>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</si>
  <si>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</si>
  <si>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</si>
  <si>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</si>
  <si>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</si>
  <si>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</si>
  <si>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</si>
  <si>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</si>
  <si>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</si>
  <si>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</si>
  <si>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</si>
  <si>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</si>
  <si>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</si>
  <si>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</si>
  <si>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</si>
  <si>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</si>
  <si>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</si>
  <si>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</si>
  <si>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</si>
  <si>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</si>
  <si>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</si>
  <si>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</si>
  <si>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</si>
  <si>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</si>
  <si>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</si>
  <si>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</si>
  <si>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</si>
  <si>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</si>
  <si>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</si>
  <si>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</si>
  <si>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</si>
  <si>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</si>
  <si>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</si>
  <si>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</si>
  <si>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</si>
  <si>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</si>
  <si>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</si>
  <si>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</si>
  <si>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</si>
  <si>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</si>
  <si>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</si>
  <si>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</si>
  <si>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</si>
  <si>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</si>
  <si>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</si>
  <si>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</si>
  <si>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</si>
  <si>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</si>
  <si>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</si>
  <si>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</si>
  <si>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</si>
  <si>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</si>
  <si>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</si>
  <si>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</si>
  <si>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</si>
  <si>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</si>
  <si>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</si>
  <si>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</si>
  <si>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</si>
  <si>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</si>
  <si>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</si>
  <si>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</si>
  <si>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</si>
  <si>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</si>
  <si>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</si>
  <si>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</si>
  <si>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</si>
  <si>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</si>
  <si>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</si>
  <si>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</si>
  <si>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</si>
  <si>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</si>
  <si>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</si>
  <si>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</si>
  <si>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</si>
  <si>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</si>
  <si>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</si>
  <si>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</si>
  <si>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</si>
  <si>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</si>
  <si>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</si>
  <si>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</si>
  <si>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</si>
  <si>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</si>
  <si>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</si>
  <si>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</si>
  <si>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</si>
  <si>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</si>
  <si>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</si>
  <si>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</si>
  <si>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</si>
  <si>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</si>
  <si>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</si>
  <si>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</si>
  <si>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</si>
  <si>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</si>
  <si>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</si>
  <si>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</si>
  <si>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</si>
  <si>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</si>
  <si>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</si>
  <si>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</si>
  <si>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</si>
  <si>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</si>
  <si>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</si>
  <si>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</si>
  <si>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</si>
  <si>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</si>
  <si>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</si>
  <si>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</si>
  <si>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</si>
  <si>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</si>
  <si>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</si>
  <si>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</si>
  <si>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</si>
  <si>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</si>
  <si>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</si>
  <si>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</si>
  <si>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</si>
  <si>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</si>
  <si>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</si>
  <si>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</si>
  <si>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</si>
  <si>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</si>
  <si>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</si>
  <si>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</si>
  <si>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</si>
  <si>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</si>
  <si>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</si>
  <si>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</si>
  <si>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</si>
  <si>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</si>
  <si>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</si>
  <si>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</si>
  <si>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</si>
  <si>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</si>
  <si>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</si>
  <si>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</si>
  <si>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</si>
  <si>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</si>
  <si>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laksami</t>
  </si>
  <si>
    <t>pracharktam</t>
  </si>
  <si>
    <t>TIME084</t>
  </si>
  <si>
    <t>WFH</t>
  </si>
  <si>
    <t>NIA IOP report writing</t>
  </si>
  <si>
    <t xml:space="preserve">5G ONDE Slides transaltion </t>
  </si>
  <si>
    <t>ONDE Follow up จดหมายเวียน</t>
  </si>
  <si>
    <t>NIA IOP  Interview: บริษัท เจนโทเซีย จำกัด/ IOP report writing</t>
  </si>
  <si>
    <t>NIA IOP Interview: บริษัท วันดี โซลูชั่น จำกัด/ IOP report writing</t>
  </si>
  <si>
    <t>NIA IOP Interview: ห้างหุ้นส่วนจำกัด แฟลชแพคเกอร์/ IOP report writing</t>
  </si>
  <si>
    <t>OIC Conference Call with Clients</t>
  </si>
  <si>
    <t xml:space="preserve">Join NIA IOP Interview: บริษัท นารา อินโนเวชั่น จำกัด/ IOP report writing/ follow up interview status </t>
  </si>
  <si>
    <t>Wed</t>
  </si>
  <si>
    <t>Thu</t>
  </si>
  <si>
    <t>OIC: WP 1 Project planning and WP2 national plan study and revise</t>
  </si>
  <si>
    <t>ONDE: หารือกับ TPQI + MOM</t>
  </si>
  <si>
    <t>ONDE: หารือกับกระทรวงอุตสาหกรรม+ MOM</t>
  </si>
  <si>
    <t>ONDE: หารือกับ ETDA+ MOM</t>
  </si>
  <si>
    <t>ONDE: หารือกับ 1) สกมช. + MOM 2) สปดศ. + MOM</t>
  </si>
  <si>
    <t xml:space="preserve">NIA IOP report writing </t>
  </si>
  <si>
    <t>ONDE Outlook: national plan and strategy review and revise report</t>
  </si>
  <si>
    <t>ONDE: Follow up จดหมายเวียน + หารือกับ สสช+ MOM</t>
  </si>
  <si>
    <t>Fri</t>
  </si>
  <si>
    <t>ONDE: Adhoc Master Plan</t>
  </si>
  <si>
    <t>ONDE: Adhoc Master Plan s5 review for สปอว.</t>
  </si>
  <si>
    <t>ONDE Outlook meeting</t>
  </si>
  <si>
    <t>Tue</t>
  </si>
  <si>
    <t>OIC: คุยกับหม่อม นงค์คราญ</t>
  </si>
  <si>
    <t>OIC: Internal Meeting</t>
  </si>
  <si>
    <t>Mo</t>
  </si>
  <si>
    <t>OIC: WP 1 Project planning and progress report</t>
  </si>
  <si>
    <t>OIC: WP 1 Kick-off slide</t>
  </si>
  <si>
    <t>ONDE Follow up จดหมายเวียน+ Adhoc Master Plan revise สปอก.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</si>
</sst>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23" xfId="0" applyFont="1" applyBorder="1" applyAlignment="1">
      <alignment horizontal="left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7" fillId="0" borderId="42" xfId="0" applyFont="1" applyBorder="1" applyAlignment="1" applyProtection="1">
      <alignment vertical="center" wrapText="1"/>
      <protection locked="0"/>
    </xf>
    <xf numFmtId="0" fontId="15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3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4" sqref="D4:H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>
      <c r="I1" s="47"/>
      <c r="J1" s="47"/>
    </row>
    <row r="2" spans="2:10" ht="16.5" customHeight="1">
      <c r="B2" s="69" t="s">
        <v>9</v>
      </c>
      <c r="C2" s="70"/>
      <c r="D2" s="70"/>
      <c r="E2" s="70"/>
      <c r="F2" s="70"/>
      <c r="G2" s="70"/>
      <c r="H2" s="71"/>
      <c r="I2" s="47"/>
      <c r="J2" s="47"/>
    </row>
    <row r="3" spans="2:10" ht="13.5" thickBot="1">
      <c r="B3" s="72"/>
      <c r="C3" s="73"/>
      <c r="D3" s="73"/>
      <c r="E3" s="73"/>
      <c r="F3" s="73"/>
      <c r="G3" s="73"/>
      <c r="H3" s="74"/>
      <c r="I3" s="48"/>
      <c r="J3" s="48"/>
    </row>
    <row r="4" spans="2:10">
      <c r="B4" s="75" t="s">
        <v>12</v>
      </c>
      <c r="C4" s="76"/>
      <c r="D4" s="75" t="s">
        <v>65</v>
      </c>
      <c r="E4" s="77"/>
      <c r="F4" s="77"/>
      <c r="G4" s="77"/>
      <c r="H4" s="76"/>
      <c r="I4" s="49"/>
      <c r="J4" s="49"/>
    </row>
    <row r="5" spans="2:10">
      <c r="B5" s="60" t="s">
        <v>68</v>
      </c>
      <c r="C5" s="62"/>
      <c r="D5" s="60" t="s">
        <v>66</v>
      </c>
      <c r="E5" s="61"/>
      <c r="F5" s="61"/>
      <c r="G5" s="61"/>
      <c r="H5" s="62"/>
      <c r="I5" s="49"/>
      <c r="J5" s="49"/>
    </row>
    <row r="6" spans="2:10">
      <c r="B6" s="60" t="s">
        <v>69</v>
      </c>
      <c r="C6" s="62"/>
      <c r="D6" s="60" t="s">
        <v>67</v>
      </c>
      <c r="E6" s="61"/>
      <c r="F6" s="61"/>
      <c r="G6" s="61"/>
      <c r="H6" s="62"/>
      <c r="I6" s="49"/>
      <c r="J6" s="49"/>
    </row>
    <row r="7" spans="2:10" ht="13.5" thickBot="1">
      <c r="I7" s="49"/>
      <c r="J7" s="49"/>
    </row>
    <row r="8" spans="2:10">
      <c r="B8" s="63" t="s">
        <v>11</v>
      </c>
      <c r="C8" s="64"/>
      <c r="D8" s="64"/>
      <c r="E8" s="64"/>
      <c r="F8" s="64"/>
      <c r="G8" s="64"/>
      <c r="H8" s="65"/>
      <c r="I8" s="49"/>
      <c r="J8" s="49"/>
    </row>
    <row r="9" spans="2:10" ht="13.5" thickBot="1">
      <c r="B9" s="66"/>
      <c r="C9" s="67"/>
      <c r="D9" s="67"/>
      <c r="E9" s="67"/>
      <c r="F9" s="67"/>
      <c r="G9" s="67"/>
      <c r="H9" s="68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>
      <c r="I34" s="51">
        <v>9002</v>
      </c>
      <c r="J34" s="55" t="s">
        <v>136</v>
      </c>
    </row>
    <row r="35" spans="9:10">
      <c r="I35" s="52" t="s">
        <v>133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137</v>
      </c>
    </row>
    <row r="40" spans="9:10" ht="33.75">
      <c r="I40" s="52" t="s">
        <v>135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4"/>
  <sheetViews>
    <sheetView showGridLines="0" tabSelected="1" topLeftCell="D43" zoomScale="70" zoomScaleNormal="70" workbookViewId="0">
      <selection activeCell="D9" sqref="D9:M52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100" t="s">
        <v>15</v>
      </c>
      <c r="E1" s="101"/>
      <c r="F1" s="101"/>
      <c r="G1" s="101"/>
      <c r="H1" s="101"/>
      <c r="I1" s="101"/>
      <c r="J1" s="101"/>
      <c r="K1" s="101"/>
      <c r="L1" s="101"/>
      <c r="M1" s="102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57" t="s">
        <v>179</v>
      </c>
      <c r="G3" s="33"/>
      <c r="I3" s="3"/>
      <c r="J3" s="3"/>
      <c r="K3" s="38"/>
      <c r="L3" s="38"/>
      <c r="M3" s="38"/>
    </row>
    <row r="4" spans="1:16" ht="19.5" customHeight="1">
      <c r="D4" s="3" t="s">
        <v>71</v>
      </c>
      <c r="E4" s="29"/>
      <c r="F4" s="57" t="s">
        <v>180</v>
      </c>
      <c r="G4" s="33"/>
      <c r="I4" s="3"/>
      <c r="J4" s="3"/>
      <c r="K4" s="38"/>
      <c r="L4" s="38"/>
      <c r="M4" s="38"/>
    </row>
    <row r="5" spans="1:16" ht="19.5" customHeight="1">
      <c r="D5" s="103" t="s">
        <v>70</v>
      </c>
      <c r="E5" s="104"/>
      <c r="F5" s="57" t="s">
        <v>181</v>
      </c>
      <c r="G5" s="33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9"/>
      <c r="L6" s="89"/>
      <c r="M6" s="89"/>
    </row>
    <row r="7" spans="1:16" ht="12.75" customHeight="1">
      <c r="B7" s="1">
        <f>MONTH(E9)</f>
        <v>5</v>
      </c>
      <c r="C7" s="80"/>
      <c r="D7" s="82">
        <v>43952</v>
      </c>
      <c r="E7" s="83"/>
      <c r="F7" s="86" t="s">
        <v>6</v>
      </c>
      <c r="G7" s="86" t="s">
        <v>16</v>
      </c>
      <c r="H7" s="96" t="s">
        <v>5</v>
      </c>
      <c r="I7" s="97"/>
      <c r="J7" s="5"/>
      <c r="K7" s="92" t="s">
        <v>3</v>
      </c>
      <c r="L7" s="94" t="s">
        <v>10</v>
      </c>
      <c r="M7" s="92" t="s">
        <v>4</v>
      </c>
    </row>
    <row r="8" spans="1:16" ht="23.25" customHeight="1" thickBot="1">
      <c r="C8" s="81"/>
      <c r="D8" s="84"/>
      <c r="E8" s="85"/>
      <c r="F8" s="87"/>
      <c r="G8" s="88"/>
      <c r="H8" s="98"/>
      <c r="I8" s="99"/>
      <c r="J8" s="6"/>
      <c r="K8" s="93"/>
      <c r="L8" s="95"/>
      <c r="M8" s="93"/>
    </row>
    <row r="9" spans="1:16" ht="29.1" customHeight="1" thickBot="1">
      <c r="A9" s="7">
        <f t="shared" ref="A9:A51" si="0">IF(OR(C9="f",C9="u",C9="F",C9="U"),"",IF(OR(B9=1,B9=2,B9=3,B9=4,B9=5),1,""))</f>
        <v>1</v>
      </c>
      <c r="B9" s="8">
        <f t="shared" ref="B9:B49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43" t="s">
        <v>92</v>
      </c>
      <c r="G9" s="18">
        <v>9001</v>
      </c>
      <c r="H9" s="79" t="s">
        <v>183</v>
      </c>
      <c r="I9" s="79"/>
      <c r="J9" s="12"/>
      <c r="K9" s="13" t="s">
        <v>182</v>
      </c>
      <c r="L9" s="13"/>
      <c r="M9" s="14">
        <v>4</v>
      </c>
    </row>
    <row r="10" spans="1:16" ht="29.1" customHeight="1" thickBot="1">
      <c r="A10" s="7" t="str">
        <f t="shared" si="0"/>
        <v/>
      </c>
      <c r="B10" s="8">
        <f t="shared" si="1"/>
        <v>6</v>
      </c>
      <c r="C10" s="15"/>
      <c r="D10" s="10" t="str">
        <f>IF(B10=1,"Mo",IF(B10=2,"Tue",IF(B10=3,"Wed",IF(B10=4,"Thu",IF(B10=5,"Fri",IF(B10=6,"Sat",IF(B10=7,"Sun","")))))))</f>
        <v>Sat</v>
      </c>
      <c r="E10" s="16">
        <f>+E9+1</f>
        <v>43953</v>
      </c>
      <c r="F10" s="18"/>
      <c r="G10" s="18"/>
      <c r="H10" s="79"/>
      <c r="I10" s="79"/>
      <c r="J10" s="17"/>
      <c r="K10" s="18"/>
      <c r="L10" s="18"/>
      <c r="M10" s="19"/>
      <c r="O10" s="8" t="s">
        <v>73</v>
      </c>
      <c r="P10" s="2">
        <f>COUNTIF($G$9:$G$52, 9001)</f>
        <v>34</v>
      </c>
    </row>
    <row r="11" spans="1:16" ht="29.1" customHeight="1" thickBot="1">
      <c r="A11" s="7" t="str">
        <f t="shared" si="0"/>
        <v/>
      </c>
      <c r="B11" s="8">
        <f t="shared" si="1"/>
        <v>7</v>
      </c>
      <c r="C11" s="15"/>
      <c r="D11" s="10" t="str">
        <f>IF(B11=1,"Mo",IF(B11=2,"Tue",IF(B11=3,"Wed",IF(B11=4,"Thu",IF(B11=5,"Fri",IF(B11=6,"Sat",IF(B11=7,"Sun","")))))))</f>
        <v>Sun</v>
      </c>
      <c r="E11" s="16">
        <f t="shared" ref="E11:E40" si="2">+E10+1</f>
        <v>43954</v>
      </c>
      <c r="F11" s="18"/>
      <c r="G11" s="18"/>
      <c r="K11" s="18"/>
      <c r="L11" s="18"/>
      <c r="M11" s="19"/>
      <c r="O11" s="8" t="s">
        <v>13</v>
      </c>
      <c r="P11" s="2">
        <f>COUNTIF($G$9:$G$52,9003)+COUNTIF($G$9:$G$52,9004)</f>
        <v>0</v>
      </c>
    </row>
    <row r="12" spans="1:16" ht="29.1" customHeight="1" thickBot="1">
      <c r="A12" s="7">
        <f t="shared" si="0"/>
        <v>1</v>
      </c>
      <c r="B12" s="8">
        <f t="shared" si="1"/>
        <v>1</v>
      </c>
      <c r="C12" s="15"/>
      <c r="D12" s="10" t="str">
        <f t="shared" ref="D12:D51" si="3">IF(B12=1,"Mo",IF(B12=2,"Tue",IF(B12=3,"Wed",IF(B12=4,"Thu",IF(B12=5,"Fri",IF(B12=6,"Sat",IF(B12=7,"Sun","")))))))</f>
        <v>Mo</v>
      </c>
      <c r="E12" s="16">
        <f t="shared" si="2"/>
        <v>43955</v>
      </c>
      <c r="F12" s="43" t="s">
        <v>26</v>
      </c>
      <c r="G12" s="18">
        <v>9002</v>
      </c>
      <c r="H12" s="79" t="s">
        <v>184</v>
      </c>
      <c r="I12" s="79"/>
      <c r="J12" s="17"/>
      <c r="K12" s="18" t="s">
        <v>72</v>
      </c>
      <c r="L12" s="18"/>
      <c r="M12" s="19">
        <v>15</v>
      </c>
      <c r="O12" s="1" t="s">
        <v>14</v>
      </c>
      <c r="P12" s="2">
        <f>COUNTIF($G$9:$G$52, 9005)</f>
        <v>0</v>
      </c>
    </row>
    <row r="13" spans="1:16" ht="29.1" customHeight="1" thickBot="1">
      <c r="A13" s="7">
        <f t="shared" si="0"/>
        <v>1</v>
      </c>
      <c r="B13" s="8">
        <f t="shared" si="1"/>
        <v>2</v>
      </c>
      <c r="C13" s="15"/>
      <c r="D13" s="10" t="str">
        <f t="shared" si="3"/>
        <v>Tue</v>
      </c>
      <c r="E13" s="16">
        <f t="shared" si="2"/>
        <v>43956</v>
      </c>
      <c r="F13" s="43" t="s">
        <v>92</v>
      </c>
      <c r="G13" s="18">
        <v>9001</v>
      </c>
      <c r="H13" s="79" t="s">
        <v>187</v>
      </c>
      <c r="I13" s="79"/>
      <c r="J13" s="17"/>
      <c r="K13" s="13" t="s">
        <v>182</v>
      </c>
      <c r="L13" s="18"/>
      <c r="M13" s="19">
        <v>8</v>
      </c>
    </row>
    <row r="14" spans="1:16" ht="29.1" customHeight="1" thickBot="1">
      <c r="A14" s="7">
        <f t="shared" si="0"/>
        <v>1</v>
      </c>
      <c r="B14" s="8">
        <f t="shared" si="1"/>
        <v>3</v>
      </c>
      <c r="C14" s="15"/>
      <c r="D14" s="10" t="str">
        <f t="shared" si="3"/>
        <v>Wed</v>
      </c>
      <c r="E14" s="16">
        <f t="shared" si="2"/>
        <v>43957</v>
      </c>
      <c r="F14" s="43" t="s">
        <v>92</v>
      </c>
      <c r="G14" s="18">
        <v>9001</v>
      </c>
      <c r="H14" s="79" t="s">
        <v>188</v>
      </c>
      <c r="I14" s="79"/>
      <c r="J14" s="17"/>
      <c r="K14" s="13" t="s">
        <v>182</v>
      </c>
      <c r="L14" s="18"/>
      <c r="M14" s="19">
        <v>8</v>
      </c>
    </row>
    <row r="15" spans="1:16" ht="29.1" customHeight="1" thickBot="1">
      <c r="A15" s="7">
        <f t="shared" si="0"/>
        <v>1</v>
      </c>
      <c r="B15" s="8">
        <f t="shared" si="1"/>
        <v>4</v>
      </c>
      <c r="C15" s="15"/>
      <c r="D15" s="10" t="str">
        <f t="shared" si="3"/>
        <v>Thu</v>
      </c>
      <c r="E15" s="16">
        <f t="shared" si="2"/>
        <v>43958</v>
      </c>
      <c r="F15" s="18" t="s">
        <v>24</v>
      </c>
      <c r="G15" s="18">
        <v>9001</v>
      </c>
      <c r="H15" s="79" t="s">
        <v>189</v>
      </c>
      <c r="I15" s="79"/>
      <c r="J15" s="17"/>
      <c r="K15" s="13" t="s">
        <v>182</v>
      </c>
      <c r="L15" s="18"/>
      <c r="M15" s="19">
        <v>1</v>
      </c>
    </row>
    <row r="16" spans="1:16" ht="28.5" customHeight="1" thickBot="1">
      <c r="A16" s="7">
        <f t="shared" ref="A16" si="4">IF(OR(C16="f",C16="u",C16="F",C16="U"),"",IF(OR(B16=1,B16=2,B16=3,B16=4,B16=5),1,""))</f>
        <v>1</v>
      </c>
      <c r="B16" s="8">
        <f t="shared" ref="B16" si="5">WEEKDAY(E16,2)</f>
        <v>4</v>
      </c>
      <c r="C16" s="15"/>
      <c r="D16" s="10" t="str">
        <f t="shared" ref="D16" si="6">IF(B16=1,"Mo",IF(B16=2,"Tue",IF(B16=3,"Wed",IF(B16=4,"Thu",IF(B16=5,"Fri",IF(B16=6,"Sat",IF(B16=7,"Sun","")))))))</f>
        <v>Thu</v>
      </c>
      <c r="E16" s="16">
        <f>+E14+1</f>
        <v>43958</v>
      </c>
      <c r="F16" s="43" t="s">
        <v>60</v>
      </c>
      <c r="G16" s="18">
        <v>9001</v>
      </c>
      <c r="H16" s="79" t="s">
        <v>185</v>
      </c>
      <c r="I16" s="79"/>
      <c r="J16" s="17"/>
      <c r="K16" s="13" t="s">
        <v>182</v>
      </c>
      <c r="L16" s="18"/>
      <c r="M16" s="19">
        <v>2</v>
      </c>
    </row>
    <row r="17" spans="1:13" ht="29.1" customHeight="1" thickBot="1">
      <c r="A17" s="7">
        <f t="shared" ref="A17" si="7">IF(OR(C17="f",C17="u",C17="F",C17="U"),"",IF(OR(B17=1,B17=2,B17=3,B17=4,B17=5),1,""))</f>
        <v>1</v>
      </c>
      <c r="B17" s="8">
        <f t="shared" ref="B17" si="8">WEEKDAY(E17,2)</f>
        <v>4</v>
      </c>
      <c r="C17" s="15"/>
      <c r="D17" s="10" t="str">
        <f t="shared" ref="D17" si="9">IF(B17=1,"Mo",IF(B17=2,"Tue",IF(B17=3,"Wed",IF(B17=4,"Thu",IF(B17=5,"Fri",IF(B17=6,"Sat",IF(B17=7,"Sun","")))))))</f>
        <v>Thu</v>
      </c>
      <c r="E17" s="16">
        <f>+E14+1</f>
        <v>43958</v>
      </c>
      <c r="F17" s="43" t="s">
        <v>92</v>
      </c>
      <c r="G17" s="18">
        <v>9001</v>
      </c>
      <c r="H17" s="79" t="s">
        <v>190</v>
      </c>
      <c r="I17" s="79"/>
      <c r="J17" s="17"/>
      <c r="K17" s="13" t="s">
        <v>182</v>
      </c>
      <c r="L17" s="18"/>
      <c r="M17" s="19">
        <v>5</v>
      </c>
    </row>
    <row r="18" spans="1:13" ht="28.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>+E15+1</f>
        <v>43959</v>
      </c>
      <c r="F18" s="43" t="s">
        <v>92</v>
      </c>
      <c r="G18" s="18">
        <v>9001</v>
      </c>
      <c r="H18" s="79" t="s">
        <v>186</v>
      </c>
      <c r="I18" s="79"/>
      <c r="J18" s="17"/>
      <c r="K18" s="13" t="s">
        <v>182</v>
      </c>
      <c r="L18" s="18"/>
      <c r="M18" s="19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>IF(B19=1,"Mo",IF(B19=2,"Tue",IF(B19=3,"Wed",IF(B19=4,"Thu",IF(B19=5,"Fri",IF(B19=6,"Sat",IF(B19=7,"Sun","")))))))</f>
        <v>Sat</v>
      </c>
      <c r="E19" s="16">
        <f t="shared" si="2"/>
        <v>43960</v>
      </c>
      <c r="F19" s="18"/>
      <c r="G19" s="18"/>
      <c r="H19" s="78"/>
      <c r="I19" s="78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>IF(B20=1,"Mo",IF(B20=2,"Tue",IF(B20=3,"Wed",IF(B20=4,"Thu",IF(B20=5,"Fri",IF(B20=6,"Sat",IF(B20=7,"Sun","")))))))</f>
        <v>Sun</v>
      </c>
      <c r="E20" s="16">
        <f t="shared" si="2"/>
        <v>43961</v>
      </c>
      <c r="F20" s="18"/>
      <c r="G20" s="18"/>
      <c r="H20" s="90"/>
      <c r="I20" s="91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>+E20+1</f>
        <v>43962</v>
      </c>
      <c r="F21" s="43" t="s">
        <v>92</v>
      </c>
      <c r="G21" s="18">
        <v>9001</v>
      </c>
      <c r="H21" s="106" t="s">
        <v>183</v>
      </c>
      <c r="I21" s="91"/>
      <c r="J21" s="17"/>
      <c r="K21" s="18" t="s">
        <v>72</v>
      </c>
      <c r="L21" s="18"/>
      <c r="M21" s="19">
        <v>8</v>
      </c>
    </row>
    <row r="22" spans="1:13" ht="29.1" customHeight="1" thickBot="1">
      <c r="A22" s="7">
        <f t="shared" ref="A22" si="10">IF(OR(C22="f",C22="u",C22="F",C22="U"),"",IF(OR(B22=1,B22=2,B22=3,B22=4,B22=5),1,""))</f>
        <v>1</v>
      </c>
      <c r="B22" s="8">
        <f t="shared" ref="B22" si="11">WEEKDAY(E22,2)</f>
        <v>2</v>
      </c>
      <c r="C22" s="15"/>
      <c r="D22" s="10" t="str">
        <f t="shared" ref="D22" si="12">IF(B22=1,"Mo",IF(B22=2,"Tue",IF(B22=3,"Wed",IF(B22=4,"Thu",IF(B22=5,"Fri",IF(B22=6,"Sat",IF(B22=7,"Sun","")))))))</f>
        <v>Tue</v>
      </c>
      <c r="E22" s="16">
        <f>+E21+1</f>
        <v>43963</v>
      </c>
      <c r="F22" s="43" t="s">
        <v>92</v>
      </c>
      <c r="G22" s="18">
        <v>9001</v>
      </c>
      <c r="H22" s="105" t="s">
        <v>198</v>
      </c>
      <c r="I22" s="79"/>
      <c r="J22" s="17"/>
      <c r="K22" s="18" t="s">
        <v>72</v>
      </c>
      <c r="L22" s="18"/>
      <c r="M22" s="19">
        <v>6</v>
      </c>
    </row>
    <row r="23" spans="1:13" ht="28.5" customHeight="1" thickBot="1">
      <c r="A23" s="7">
        <f t="shared" si="0"/>
        <v>1</v>
      </c>
      <c r="B23" s="8">
        <f t="shared" si="1"/>
        <v>2</v>
      </c>
      <c r="C23" s="15"/>
      <c r="D23" s="10" t="str">
        <f t="shared" si="3"/>
        <v>Tue</v>
      </c>
      <c r="E23" s="16">
        <f>+E21+1</f>
        <v>43963</v>
      </c>
      <c r="F23" s="18" t="s">
        <v>60</v>
      </c>
      <c r="G23" s="18">
        <v>9001</v>
      </c>
      <c r="H23" s="79" t="s">
        <v>185</v>
      </c>
      <c r="I23" s="79"/>
      <c r="J23" s="17"/>
      <c r="K23" s="18" t="s">
        <v>72</v>
      </c>
      <c r="L23" s="18"/>
      <c r="M23" s="19">
        <v>2</v>
      </c>
    </row>
    <row r="24" spans="1:13" ht="29.1" customHeight="1" thickBot="1">
      <c r="A24" s="7">
        <f t="shared" si="0"/>
        <v>1</v>
      </c>
      <c r="B24" s="8">
        <f t="shared" si="1"/>
        <v>3</v>
      </c>
      <c r="C24" s="15"/>
      <c r="D24" s="10" t="str">
        <f t="shared" si="3"/>
        <v>Wed</v>
      </c>
      <c r="E24" s="16">
        <f t="shared" si="2"/>
        <v>43964</v>
      </c>
      <c r="F24" s="18" t="s">
        <v>22</v>
      </c>
      <c r="G24" s="18">
        <v>9001</v>
      </c>
      <c r="H24" s="79" t="s">
        <v>199</v>
      </c>
      <c r="I24" s="79"/>
      <c r="J24" s="17"/>
      <c r="K24" s="18" t="s">
        <v>72</v>
      </c>
      <c r="L24" s="18"/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4</v>
      </c>
      <c r="C25" s="15"/>
      <c r="D25" s="10" t="str">
        <f t="shared" si="3"/>
        <v>Thu</v>
      </c>
      <c r="E25" s="16">
        <f t="shared" si="2"/>
        <v>43965</v>
      </c>
      <c r="F25" s="18" t="s">
        <v>22</v>
      </c>
      <c r="G25" s="18">
        <v>9001</v>
      </c>
      <c r="H25" s="79" t="s">
        <v>199</v>
      </c>
      <c r="I25" s="79"/>
      <c r="J25" s="17"/>
      <c r="K25" s="18" t="s">
        <v>72</v>
      </c>
      <c r="L25" s="18"/>
      <c r="M25" s="19">
        <v>8</v>
      </c>
    </row>
    <row r="26" spans="1:13" ht="29.1" customHeight="1" thickBot="1">
      <c r="A26" s="7"/>
      <c r="B26" s="8"/>
      <c r="C26" s="15"/>
      <c r="D26" s="10" t="s">
        <v>201</v>
      </c>
      <c r="E26" s="16">
        <f t="shared" si="2"/>
        <v>43966</v>
      </c>
      <c r="F26" s="18" t="s">
        <v>60</v>
      </c>
      <c r="G26" s="18">
        <v>9001</v>
      </c>
      <c r="H26" s="79" t="s">
        <v>203</v>
      </c>
      <c r="I26" s="79"/>
      <c r="J26" s="17"/>
      <c r="K26" s="18" t="s">
        <v>72</v>
      </c>
      <c r="L26" s="18"/>
      <c r="M26" s="19">
        <v>1</v>
      </c>
    </row>
    <row r="27" spans="1:13" ht="29.1" customHeight="1" thickBot="1">
      <c r="A27" s="7">
        <f t="shared" si="0"/>
        <v>1</v>
      </c>
      <c r="B27" s="8">
        <f t="shared" si="1"/>
        <v>5</v>
      </c>
      <c r="C27" s="15"/>
      <c r="D27" s="10" t="str">
        <f t="shared" si="3"/>
        <v>Fri</v>
      </c>
      <c r="E27" s="16">
        <f>+E25+1</f>
        <v>43966</v>
      </c>
      <c r="F27" s="18" t="s">
        <v>22</v>
      </c>
      <c r="G27" s="18">
        <v>9001</v>
      </c>
      <c r="H27" s="79" t="s">
        <v>199</v>
      </c>
      <c r="I27" s="79"/>
      <c r="J27" s="17"/>
      <c r="K27" s="18" t="s">
        <v>72</v>
      </c>
      <c r="L27" s="18"/>
      <c r="M27" s="19">
        <v>7</v>
      </c>
    </row>
    <row r="28" spans="1:13" ht="29.1" customHeight="1" thickBot="1">
      <c r="A28" s="7" t="str">
        <f t="shared" si="0"/>
        <v/>
      </c>
      <c r="B28" s="8">
        <f t="shared" si="1"/>
        <v>6</v>
      </c>
      <c r="C28" s="15"/>
      <c r="D28" s="10" t="str">
        <f t="shared" si="3"/>
        <v>Sat</v>
      </c>
      <c r="E28" s="16">
        <f t="shared" si="2"/>
        <v>43967</v>
      </c>
      <c r="F28" s="18"/>
      <c r="G28" s="18"/>
      <c r="H28" s="79"/>
      <c r="I28" s="79"/>
      <c r="J28" s="17"/>
      <c r="K28" s="18"/>
      <c r="L28" s="18"/>
      <c r="M28" s="19"/>
    </row>
    <row r="29" spans="1:13" ht="29.1" customHeight="1" thickBot="1">
      <c r="A29" s="7" t="str">
        <f t="shared" si="0"/>
        <v/>
      </c>
      <c r="B29" s="8">
        <f t="shared" si="1"/>
        <v>7</v>
      </c>
      <c r="C29" s="15"/>
      <c r="D29" s="10" t="str">
        <f t="shared" si="3"/>
        <v>Sun</v>
      </c>
      <c r="E29" s="16">
        <f t="shared" si="2"/>
        <v>43968</v>
      </c>
      <c r="F29" s="18"/>
      <c r="G29" s="18"/>
      <c r="H29" s="79"/>
      <c r="I29" s="79"/>
      <c r="J29" s="17"/>
      <c r="K29" s="18"/>
      <c r="L29" s="18"/>
      <c r="M29" s="19"/>
    </row>
    <row r="30" spans="1:13" ht="28.5" customHeight="1" thickBot="1">
      <c r="A30" s="7">
        <f t="shared" si="0"/>
        <v>1</v>
      </c>
      <c r="B30" s="8">
        <f t="shared" si="1"/>
        <v>1</v>
      </c>
      <c r="C30" s="15"/>
      <c r="D30" s="10" t="str">
        <f t="shared" si="3"/>
        <v>Mo</v>
      </c>
      <c r="E30" s="16">
        <f t="shared" si="2"/>
        <v>43969</v>
      </c>
      <c r="F30" s="18" t="s">
        <v>22</v>
      </c>
      <c r="G30" s="18">
        <v>9001</v>
      </c>
      <c r="H30" s="79" t="s">
        <v>199</v>
      </c>
      <c r="I30" s="79"/>
      <c r="J30" s="17"/>
      <c r="K30" s="18" t="s">
        <v>72</v>
      </c>
      <c r="L30" s="18"/>
      <c r="M30" s="19">
        <v>8</v>
      </c>
    </row>
    <row r="31" spans="1:13" ht="28.5" customHeight="1" thickBot="1">
      <c r="A31" s="7">
        <f t="shared" ref="A31" si="13">IF(OR(C31="f",C31="u",C31="F",C31="U"),"",IF(OR(B31=1,B31=2,B31=3,B31=4,B31=5),1,""))</f>
        <v>1</v>
      </c>
      <c r="B31" s="8">
        <f t="shared" ref="B31" si="14">WEEKDAY(E31,2)</f>
        <v>2</v>
      </c>
      <c r="C31" s="15"/>
      <c r="D31" s="10" t="str">
        <f t="shared" ref="D31" si="15">IF(B31=1,"Mo",IF(B31=2,"Tue",IF(B31=3,"Wed",IF(B31=4,"Thu",IF(B31=5,"Fri",IF(B31=6,"Sat",IF(B31=7,"Sun","")))))))</f>
        <v>Tue</v>
      </c>
      <c r="E31" s="16">
        <f t="shared" si="2"/>
        <v>43970</v>
      </c>
      <c r="F31" s="18" t="s">
        <v>22</v>
      </c>
      <c r="G31" s="18">
        <v>9001</v>
      </c>
      <c r="H31" s="79" t="s">
        <v>199</v>
      </c>
      <c r="I31" s="79"/>
      <c r="J31" s="17"/>
      <c r="K31" s="18" t="s">
        <v>72</v>
      </c>
      <c r="L31" s="18"/>
      <c r="M31" s="19">
        <v>4</v>
      </c>
    </row>
    <row r="32" spans="1:13" ht="29.1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>+E30+1</f>
        <v>43970</v>
      </c>
      <c r="F32" s="18" t="s">
        <v>60</v>
      </c>
      <c r="G32" s="18">
        <v>9001</v>
      </c>
      <c r="H32" s="79" t="s">
        <v>200</v>
      </c>
      <c r="I32" s="79"/>
      <c r="J32" s="17"/>
      <c r="K32" s="18" t="s">
        <v>72</v>
      </c>
      <c r="L32" s="18"/>
      <c r="M32" s="19">
        <v>4</v>
      </c>
    </row>
    <row r="33" spans="1:13" ht="28.5" customHeight="1" thickBot="1">
      <c r="A33" s="7"/>
      <c r="B33" s="8"/>
      <c r="C33" s="15"/>
      <c r="D33" s="10" t="s">
        <v>191</v>
      </c>
      <c r="E33" s="16">
        <f>+E31+1</f>
        <v>43971</v>
      </c>
      <c r="F33" s="18" t="s">
        <v>22</v>
      </c>
      <c r="G33" s="18">
        <v>9001</v>
      </c>
      <c r="H33" s="58" t="s">
        <v>204</v>
      </c>
      <c r="I33" s="58"/>
      <c r="J33" s="17"/>
      <c r="K33" s="18" t="s">
        <v>72</v>
      </c>
      <c r="L33" s="18"/>
      <c r="M33" s="19">
        <v>1</v>
      </c>
    </row>
    <row r="34" spans="1:13" ht="29.1" customHeight="1" thickBot="1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>+E32+1</f>
        <v>43971</v>
      </c>
      <c r="F34" s="18" t="s">
        <v>60</v>
      </c>
      <c r="G34" s="18">
        <v>9001</v>
      </c>
      <c r="H34" s="79" t="s">
        <v>211</v>
      </c>
      <c r="I34" s="79"/>
      <c r="J34" s="17"/>
      <c r="K34" s="18" t="s">
        <v>72</v>
      </c>
      <c r="L34" s="18"/>
      <c r="M34" s="19">
        <v>4</v>
      </c>
    </row>
    <row r="35" spans="1:13" ht="29.1" customHeight="1" thickBot="1">
      <c r="A35" s="7"/>
      <c r="B35" s="8"/>
      <c r="C35" s="15"/>
      <c r="D35" s="10" t="s">
        <v>191</v>
      </c>
      <c r="E35" s="16">
        <f>+E32+1</f>
        <v>43971</v>
      </c>
      <c r="F35" s="18" t="s">
        <v>24</v>
      </c>
      <c r="G35" s="18">
        <v>9001</v>
      </c>
      <c r="H35" s="79" t="s">
        <v>193</v>
      </c>
      <c r="I35" s="79"/>
      <c r="J35" s="17"/>
      <c r="K35" s="18" t="s">
        <v>72</v>
      </c>
      <c r="L35" s="18"/>
      <c r="M35" s="19">
        <v>3</v>
      </c>
    </row>
    <row r="36" spans="1:13" ht="29.1" customHeight="1" thickBot="1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>+E34+1</f>
        <v>43972</v>
      </c>
      <c r="F36" s="18" t="s">
        <v>60</v>
      </c>
      <c r="G36" s="18">
        <v>9001</v>
      </c>
      <c r="H36" s="79" t="s">
        <v>202</v>
      </c>
      <c r="I36" s="79"/>
      <c r="J36" s="17"/>
      <c r="K36" s="18" t="s">
        <v>72</v>
      </c>
      <c r="L36" s="18"/>
      <c r="M36" s="19">
        <v>8</v>
      </c>
    </row>
    <row r="37" spans="1:13" ht="29.1" customHeight="1" thickBot="1">
      <c r="A37" s="7"/>
      <c r="B37" s="8"/>
      <c r="C37" s="15"/>
      <c r="D37" s="10" t="s">
        <v>201</v>
      </c>
      <c r="E37" s="16">
        <f>+E36+1</f>
        <v>43973</v>
      </c>
      <c r="F37" s="18" t="s">
        <v>22</v>
      </c>
      <c r="G37" s="18">
        <v>9001</v>
      </c>
      <c r="H37" s="79" t="s">
        <v>199</v>
      </c>
      <c r="I37" s="79"/>
      <c r="J37" s="17"/>
      <c r="K37" s="18" t="s">
        <v>72</v>
      </c>
      <c r="L37" s="18"/>
      <c r="M37" s="19">
        <v>6</v>
      </c>
    </row>
    <row r="38" spans="1:13" ht="29.1" customHeight="1" thickBot="1">
      <c r="A38" s="7">
        <f t="shared" si="0"/>
        <v>1</v>
      </c>
      <c r="B38" s="8">
        <f t="shared" si="1"/>
        <v>5</v>
      </c>
      <c r="C38" s="15"/>
      <c r="D38" s="10" t="str">
        <f t="shared" si="3"/>
        <v>Fri</v>
      </c>
      <c r="E38" s="16">
        <f>+E36+1</f>
        <v>43973</v>
      </c>
      <c r="F38" s="18" t="s">
        <v>60</v>
      </c>
      <c r="G38" s="18">
        <v>9001</v>
      </c>
      <c r="H38" s="79" t="s">
        <v>195</v>
      </c>
      <c r="I38" s="79"/>
      <c r="J38" s="17"/>
      <c r="K38" s="18" t="s">
        <v>72</v>
      </c>
      <c r="L38" s="18"/>
      <c r="M38" s="19">
        <v>2</v>
      </c>
    </row>
    <row r="39" spans="1:13" ht="29.1" customHeight="1" thickBot="1">
      <c r="A39" s="7" t="str">
        <f t="shared" si="0"/>
        <v/>
      </c>
      <c r="B39" s="8">
        <f t="shared" si="1"/>
        <v>6</v>
      </c>
      <c r="C39" s="15"/>
      <c r="D39" s="10" t="str">
        <f t="shared" si="3"/>
        <v>Sat</v>
      </c>
      <c r="E39" s="16">
        <f t="shared" si="2"/>
        <v>43974</v>
      </c>
      <c r="F39" s="18"/>
      <c r="G39" s="18"/>
      <c r="H39" s="79"/>
      <c r="I39" s="79"/>
      <c r="J39" s="17"/>
      <c r="K39" s="18"/>
      <c r="L39" s="18"/>
      <c r="M39" s="19"/>
    </row>
    <row r="40" spans="1:13" ht="29.1" customHeight="1" thickBot="1">
      <c r="A40" s="7" t="str">
        <f t="shared" si="0"/>
        <v/>
      </c>
      <c r="B40" s="8">
        <f t="shared" si="1"/>
        <v>7</v>
      </c>
      <c r="C40" s="15"/>
      <c r="D40" s="10" t="str">
        <f t="shared" si="3"/>
        <v>Sun</v>
      </c>
      <c r="E40" s="16">
        <f t="shared" si="2"/>
        <v>43975</v>
      </c>
      <c r="F40" s="18"/>
      <c r="G40" s="18"/>
      <c r="H40" s="79"/>
      <c r="I40" s="79"/>
      <c r="J40" s="17"/>
      <c r="K40" s="18"/>
      <c r="L40" s="18"/>
      <c r="M40" s="19"/>
    </row>
    <row r="41" spans="1:13" ht="29.1" customHeight="1" thickBot="1">
      <c r="A41" s="7">
        <f t="shared" si="0"/>
        <v>1</v>
      </c>
      <c r="B41" s="8">
        <f t="shared" si="1"/>
        <v>1</v>
      </c>
      <c r="C41" s="15"/>
      <c r="D41" s="10" t="str">
        <f t="shared" si="3"/>
        <v>Mo</v>
      </c>
      <c r="E41" s="16">
        <f>+E40+1</f>
        <v>43976</v>
      </c>
      <c r="F41" s="18" t="s">
        <v>60</v>
      </c>
      <c r="G41" s="18">
        <v>9001</v>
      </c>
      <c r="H41" s="79" t="s">
        <v>194</v>
      </c>
      <c r="I41" s="79"/>
      <c r="J41" s="17"/>
      <c r="K41" s="18" t="s">
        <v>72</v>
      </c>
      <c r="L41" s="18"/>
      <c r="M41" s="19">
        <v>2</v>
      </c>
    </row>
    <row r="42" spans="1:13" ht="28.5" customHeight="1" thickBot="1">
      <c r="A42" s="7"/>
      <c r="B42" s="8"/>
      <c r="C42" s="15"/>
      <c r="D42" s="10" t="s">
        <v>208</v>
      </c>
      <c r="E42" s="16">
        <f>+E40+1</f>
        <v>43976</v>
      </c>
      <c r="F42" s="18" t="s">
        <v>24</v>
      </c>
      <c r="G42" s="18">
        <v>9001</v>
      </c>
      <c r="H42" s="79" t="s">
        <v>210</v>
      </c>
      <c r="I42" s="79"/>
      <c r="J42" s="17"/>
      <c r="K42" s="18" t="s">
        <v>72</v>
      </c>
      <c r="L42" s="18"/>
      <c r="M42" s="19">
        <v>6</v>
      </c>
    </row>
    <row r="43" spans="1:13" ht="29.1" customHeight="1" thickBot="1">
      <c r="A43" s="7">
        <f t="shared" si="0"/>
        <v>1</v>
      </c>
      <c r="B43" s="8">
        <f t="shared" si="1"/>
        <v>2</v>
      </c>
      <c r="C43" s="15"/>
      <c r="D43" s="10" t="str">
        <f>IF(B43=1,"Mo",IF(B43=2,"Tue",IF(B43=3,"Wed",IF(B43=4,"Thu",IF(B43=5,"Fri",IF(B43=6,"Sat",IF(B43=7,"Sun","")))))))</f>
        <v>Tue</v>
      </c>
      <c r="E43" s="16">
        <f>+E41+1</f>
        <v>43977</v>
      </c>
      <c r="F43" s="18" t="s">
        <v>24</v>
      </c>
      <c r="G43" s="18">
        <v>9001</v>
      </c>
      <c r="H43" s="79" t="s">
        <v>193</v>
      </c>
      <c r="I43" s="79"/>
      <c r="J43" s="17"/>
      <c r="K43" s="18" t="s">
        <v>72</v>
      </c>
      <c r="L43" s="18"/>
      <c r="M43" s="19">
        <v>6</v>
      </c>
    </row>
    <row r="44" spans="1:13" ht="29.1" customHeight="1" thickBot="1">
      <c r="A44" s="7"/>
      <c r="B44" s="8"/>
      <c r="C44" s="15"/>
      <c r="D44" s="10" t="s">
        <v>205</v>
      </c>
      <c r="E44" s="16">
        <f>+E41+1</f>
        <v>43977</v>
      </c>
      <c r="F44" s="18" t="s">
        <v>24</v>
      </c>
      <c r="G44" s="18">
        <v>9001</v>
      </c>
      <c r="H44" s="79" t="s">
        <v>206</v>
      </c>
      <c r="I44" s="79"/>
      <c r="J44" s="17"/>
      <c r="K44" s="18" t="s">
        <v>72</v>
      </c>
      <c r="L44" s="18"/>
      <c r="M44" s="19">
        <v>1</v>
      </c>
    </row>
    <row r="45" spans="1:13" ht="29.1" customHeight="1" thickBot="1">
      <c r="A45" s="7"/>
      <c r="B45" s="8"/>
      <c r="C45" s="15"/>
      <c r="D45" s="10" t="s">
        <v>205</v>
      </c>
      <c r="E45" s="16">
        <f>+E41+1</f>
        <v>43977</v>
      </c>
      <c r="F45" s="18" t="s">
        <v>24</v>
      </c>
      <c r="G45" s="18">
        <v>9001</v>
      </c>
      <c r="H45" s="79" t="s">
        <v>207</v>
      </c>
      <c r="I45" s="79"/>
      <c r="J45" s="17"/>
      <c r="K45" s="18" t="s">
        <v>72</v>
      </c>
      <c r="L45" s="18"/>
      <c r="M45" s="19">
        <v>1</v>
      </c>
    </row>
    <row r="46" spans="1:13" ht="29.1" customHeight="1" thickBot="1">
      <c r="A46" s="7">
        <f t="shared" si="0"/>
        <v>1</v>
      </c>
      <c r="B46" s="8">
        <f t="shared" si="1"/>
        <v>3</v>
      </c>
      <c r="C46" s="15"/>
      <c r="D46" s="10" t="str">
        <f t="shared" si="3"/>
        <v>Wed</v>
      </c>
      <c r="E46" s="16">
        <f>+E43+1</f>
        <v>43978</v>
      </c>
      <c r="F46" s="18" t="s">
        <v>60</v>
      </c>
      <c r="G46" s="18">
        <v>9001</v>
      </c>
      <c r="H46" s="79" t="s">
        <v>196</v>
      </c>
      <c r="I46" s="79"/>
      <c r="J46" s="17"/>
      <c r="K46" s="18" t="s">
        <v>72</v>
      </c>
      <c r="L46" s="18"/>
      <c r="M46" s="19">
        <v>2</v>
      </c>
    </row>
    <row r="47" spans="1:13" ht="29.1" customHeight="1" thickBot="1">
      <c r="A47" s="7"/>
      <c r="B47" s="8"/>
      <c r="C47" s="15"/>
      <c r="D47" s="10" t="s">
        <v>191</v>
      </c>
      <c r="E47" s="16">
        <f>+E44+1</f>
        <v>43978</v>
      </c>
      <c r="F47" s="18" t="s">
        <v>24</v>
      </c>
      <c r="G47" s="18">
        <v>9001</v>
      </c>
      <c r="H47" s="79" t="s">
        <v>210</v>
      </c>
      <c r="I47" s="79"/>
      <c r="J47" s="17"/>
      <c r="K47" s="18" t="s">
        <v>72</v>
      </c>
      <c r="L47" s="18"/>
      <c r="M47" s="19">
        <v>6</v>
      </c>
    </row>
    <row r="48" spans="1:13" ht="29.1" customHeight="1" thickBot="1">
      <c r="A48" s="7"/>
      <c r="B48" s="8"/>
      <c r="C48" s="15"/>
      <c r="D48" s="10" t="s">
        <v>192</v>
      </c>
      <c r="E48" s="20">
        <f>IF(MONTH(E46+1)&gt;MONTH(E46),"",E46+1)</f>
        <v>43979</v>
      </c>
      <c r="F48" s="18" t="s">
        <v>60</v>
      </c>
      <c r="G48" s="18">
        <v>9001</v>
      </c>
      <c r="H48" s="58" t="s">
        <v>209</v>
      </c>
      <c r="I48" s="58"/>
      <c r="J48" s="17"/>
      <c r="K48" s="18" t="s">
        <v>72</v>
      </c>
      <c r="L48" s="18"/>
      <c r="M48" s="19">
        <v>2</v>
      </c>
    </row>
    <row r="49" spans="1:13" ht="29.1" customHeight="1" thickBot="1">
      <c r="A49" s="7">
        <f t="shared" si="0"/>
        <v>1</v>
      </c>
      <c r="B49" s="8">
        <f t="shared" si="1"/>
        <v>4</v>
      </c>
      <c r="C49" s="15"/>
      <c r="D49" s="10" t="str">
        <f>IF(B49=1,"Mo",IF(B49=2,"Tue",IF(B49=3,"Wed",IF(B49=4,"Thu",IF(B49=5,"Fri",IF(B49=6,"Sat",IF(B49=7,"Sun","")))))))</f>
        <v>Thu</v>
      </c>
      <c r="E49" s="16">
        <f>+E46+1</f>
        <v>43979</v>
      </c>
      <c r="F49" s="18" t="s">
        <v>60</v>
      </c>
      <c r="G49" s="18">
        <v>9001</v>
      </c>
      <c r="H49" s="79" t="s">
        <v>197</v>
      </c>
      <c r="I49" s="79"/>
      <c r="J49" s="17"/>
      <c r="K49" s="18" t="s">
        <v>72</v>
      </c>
      <c r="L49" s="18"/>
      <c r="M49" s="19">
        <v>4</v>
      </c>
    </row>
    <row r="50" spans="1:13" ht="29.1" customHeight="1" thickBot="1">
      <c r="A50" s="7"/>
      <c r="B50" s="8"/>
      <c r="C50" s="15"/>
      <c r="D50" s="10" t="s">
        <v>192</v>
      </c>
      <c r="E50" s="16">
        <f>+E47+1</f>
        <v>43979</v>
      </c>
      <c r="F50" s="18" t="s">
        <v>60</v>
      </c>
      <c r="G50" s="18">
        <v>9001</v>
      </c>
      <c r="H50" s="59" t="s">
        <v>209</v>
      </c>
      <c r="I50" s="58"/>
      <c r="J50" s="17"/>
      <c r="K50" s="18" t="s">
        <v>72</v>
      </c>
      <c r="L50" s="18"/>
      <c r="M50" s="19">
        <v>3</v>
      </c>
    </row>
    <row r="51" spans="1:13" ht="29.1" customHeight="1" thickBot="1">
      <c r="A51" s="7">
        <f t="shared" si="0"/>
        <v>1</v>
      </c>
      <c r="B51" s="8">
        <f>WEEKDAY(E49+1,2)</f>
        <v>5</v>
      </c>
      <c r="C51" s="15"/>
      <c r="D51" s="10" t="str">
        <f t="shared" si="3"/>
        <v>Fri</v>
      </c>
      <c r="E51" s="20">
        <f>IF(MONTH(E49+1)&gt;MONTH(E49),"",E49+1)</f>
        <v>43980</v>
      </c>
      <c r="F51" s="18" t="s">
        <v>24</v>
      </c>
      <c r="G51" s="18">
        <v>9001</v>
      </c>
      <c r="H51" s="78" t="s">
        <v>193</v>
      </c>
      <c r="I51" s="79"/>
      <c r="J51" s="17"/>
      <c r="K51" s="18" t="s">
        <v>72</v>
      </c>
      <c r="L51" s="18"/>
      <c r="M51" s="19">
        <v>8</v>
      </c>
    </row>
    <row r="52" spans="1:13" ht="29.1" customHeight="1" thickBot="1">
      <c r="A52" s="7" t="str">
        <f t="shared" ref="A52" si="16">IF(OR(C52="f",C52="u",C52="F",C52="U"),"",IF(OR(B52=1,B52=2,B52=3,B52=4,B52=5),1,""))</f>
        <v/>
      </c>
      <c r="B52" s="8">
        <f>WEEKDAY(E51+1,2)</f>
        <v>6</v>
      </c>
      <c r="C52" s="15"/>
      <c r="D52" s="10" t="str">
        <f t="shared" ref="D52" si="17">IF(B52=1,"Mo",IF(B52=2,"Tue",IF(B52=3,"Wed",IF(B52=4,"Thu",IF(B52=5,"Fri",IF(B52=6,"Sat",IF(B52=7,"Sun","")))))))</f>
        <v>Sat</v>
      </c>
      <c r="E52" s="20">
        <f>IF(MONTH(E51+1)&gt;MONTH(E51),"",E51+1)</f>
        <v>43981</v>
      </c>
      <c r="F52" s="43"/>
      <c r="G52" s="43"/>
      <c r="H52" s="78"/>
      <c r="I52" s="79"/>
      <c r="J52" s="17"/>
      <c r="K52" s="18"/>
      <c r="L52" s="18"/>
      <c r="M52" s="19"/>
    </row>
    <row r="53" spans="1:13" ht="30" customHeight="1" thickBot="1">
      <c r="D53" s="21"/>
      <c r="E53" s="23"/>
      <c r="F53" s="44"/>
      <c r="G53" s="45"/>
      <c r="H53" s="46"/>
      <c r="I53" s="42" t="s">
        <v>1</v>
      </c>
      <c r="J53" s="25"/>
      <c r="K53" s="25"/>
      <c r="L53" s="22"/>
      <c r="M53" s="26">
        <f>SUM(M9:M52)</f>
        <v>172</v>
      </c>
    </row>
    <row r="54" spans="1:13" ht="30" customHeight="1" thickBot="1">
      <c r="D54" s="21"/>
      <c r="E54" s="22"/>
      <c r="F54" s="34"/>
      <c r="G54" s="34"/>
      <c r="H54" s="34"/>
      <c r="I54" s="24" t="s">
        <v>2</v>
      </c>
      <c r="J54" s="25"/>
      <c r="K54" s="25"/>
      <c r="L54" s="22"/>
      <c r="M54" s="26">
        <f>SUM(M53/8)</f>
        <v>21.5</v>
      </c>
    </row>
  </sheetData>
  <mergeCells count="51">
    <mergeCell ref="H45:I45"/>
    <mergeCell ref="H47:I47"/>
    <mergeCell ref="H42:I42"/>
    <mergeCell ref="H37:I37"/>
    <mergeCell ref="H35:I35"/>
    <mergeCell ref="H31:I31"/>
    <mergeCell ref="H26:I26"/>
    <mergeCell ref="H44:I44"/>
    <mergeCell ref="D1:M1"/>
    <mergeCell ref="H43:I43"/>
    <mergeCell ref="H46:I46"/>
    <mergeCell ref="H49:I49"/>
    <mergeCell ref="H51:I51"/>
    <mergeCell ref="H23:I23"/>
    <mergeCell ref="H12:I12"/>
    <mergeCell ref="H38:I38"/>
    <mergeCell ref="H39:I39"/>
    <mergeCell ref="H25:I25"/>
    <mergeCell ref="H27:I27"/>
    <mergeCell ref="H10:I10"/>
    <mergeCell ref="H41:I41"/>
    <mergeCell ref="H28:I28"/>
    <mergeCell ref="H29:I29"/>
    <mergeCell ref="D5:E5"/>
    <mergeCell ref="K6:M6"/>
    <mergeCell ref="H19:I19"/>
    <mergeCell ref="H20:I20"/>
    <mergeCell ref="K7:K8"/>
    <mergeCell ref="L7:L8"/>
    <mergeCell ref="H7:I8"/>
    <mergeCell ref="H13:I13"/>
    <mergeCell ref="M7:M8"/>
    <mergeCell ref="H16:I16"/>
    <mergeCell ref="H17:I17"/>
    <mergeCell ref="H9:I9"/>
    <mergeCell ref="H52:I52"/>
    <mergeCell ref="C7:C8"/>
    <mergeCell ref="D7:E8"/>
    <mergeCell ref="F7:F8"/>
    <mergeCell ref="G7:G8"/>
    <mergeCell ref="H24:I24"/>
    <mergeCell ref="H21:I21"/>
    <mergeCell ref="H14:I14"/>
    <mergeCell ref="H15:I15"/>
    <mergeCell ref="H18:I18"/>
    <mergeCell ref="H30:I30"/>
    <mergeCell ref="H40:I40"/>
    <mergeCell ref="H32:I32"/>
    <mergeCell ref="H36:I36"/>
    <mergeCell ref="H34:I34"/>
    <mergeCell ref="H22:I22"/>
  </mergeCells>
  <phoneticPr fontId="0" type="noConversion"/>
  <conditionalFormatting sqref="C9:C15 C23:C30 C18:C21 C32:C51">
    <cfRule type="expression" dxfId="328" priority="2312" stopIfTrue="1">
      <formula>IF($A9=1,B9,)</formula>
    </cfRule>
    <cfRule type="expression" dxfId="327" priority="2313" stopIfTrue="1">
      <formula>IF($A9="",B9,)</formula>
    </cfRule>
  </conditionalFormatting>
  <conditionalFormatting sqref="E9">
    <cfRule type="expression" dxfId="326" priority="2314" stopIfTrue="1">
      <formula>IF($A9="",B9,"")</formula>
    </cfRule>
  </conditionalFormatting>
  <conditionalFormatting sqref="E10:E15 E18:E21 E23:E25 E27:E30 E49:E51 E32:E47">
    <cfRule type="expression" dxfId="325" priority="2315" stopIfTrue="1">
      <formula>IF($A10&lt;&gt;1,B10,"")</formula>
    </cfRule>
  </conditionalFormatting>
  <conditionalFormatting sqref="D9:D15 D18:D21 D23:D25 D27:D30 D32:D51">
    <cfRule type="expression" dxfId="324" priority="2316" stopIfTrue="1">
      <formula>IF($A9="",B9,)</formula>
    </cfRule>
  </conditionalFormatting>
  <conditionalFormatting sqref="G10 G12 G19:G20 G28:G29 G39:G40">
    <cfRule type="expression" dxfId="323" priority="2317" stopIfTrue="1">
      <formula>#REF!="Freelancer"</formula>
    </cfRule>
    <cfRule type="expression" dxfId="322" priority="2318" stopIfTrue="1">
      <formula>#REF!="DTC Int. Staff"</formula>
    </cfRule>
  </conditionalFormatting>
  <conditionalFormatting sqref="G28:G29 G39:G40 G12 G19:G20">
    <cfRule type="expression" dxfId="321" priority="2310" stopIfTrue="1">
      <formula>$F$5="Freelancer"</formula>
    </cfRule>
    <cfRule type="expression" dxfId="320" priority="2311" stopIfTrue="1">
      <formula>$F$5="DTC Int. Staff"</formula>
    </cfRule>
  </conditionalFormatting>
  <conditionalFormatting sqref="G10">
    <cfRule type="expression" dxfId="319" priority="260" stopIfTrue="1">
      <formula>#REF!="Freelancer"</formula>
    </cfRule>
    <cfRule type="expression" dxfId="318" priority="261" stopIfTrue="1">
      <formula>#REF!="DTC Int. Staff"</formula>
    </cfRule>
  </conditionalFormatting>
  <conditionalFormatting sqref="G10">
    <cfRule type="expression" dxfId="317" priority="258" stopIfTrue="1">
      <formula>$F$5="Freelancer"</formula>
    </cfRule>
    <cfRule type="expression" dxfId="316" priority="259" stopIfTrue="1">
      <formula>$F$5="DTC Int. Staff"</formula>
    </cfRule>
  </conditionalFormatting>
  <conditionalFormatting sqref="G11">
    <cfRule type="expression" dxfId="315" priority="256" stopIfTrue="1">
      <formula>#REF!="Freelancer"</formula>
    </cfRule>
    <cfRule type="expression" dxfId="314" priority="257" stopIfTrue="1">
      <formula>#REF!="DTC Int. Staff"</formula>
    </cfRule>
  </conditionalFormatting>
  <conditionalFormatting sqref="G11">
    <cfRule type="expression" dxfId="313" priority="254" stopIfTrue="1">
      <formula>$F$5="Freelancer"</formula>
    </cfRule>
    <cfRule type="expression" dxfId="312" priority="255" stopIfTrue="1">
      <formula>$F$5="DTC Int. Staff"</formula>
    </cfRule>
  </conditionalFormatting>
  <conditionalFormatting sqref="C52">
    <cfRule type="expression" dxfId="311" priority="250" stopIfTrue="1">
      <formula>IF($A52=1,B52,)</formula>
    </cfRule>
    <cfRule type="expression" dxfId="310" priority="251" stopIfTrue="1">
      <formula>IF($A52="",B52,)</formula>
    </cfRule>
  </conditionalFormatting>
  <conditionalFormatting sqref="E52">
    <cfRule type="expression" dxfId="309" priority="252" stopIfTrue="1">
      <formula>IF($A52&lt;&gt;1,B52,"")</formula>
    </cfRule>
  </conditionalFormatting>
  <conditionalFormatting sqref="D52">
    <cfRule type="expression" dxfId="308" priority="253" stopIfTrue="1">
      <formula>IF($A52="",B52,)</formula>
    </cfRule>
  </conditionalFormatting>
  <conditionalFormatting sqref="C16">
    <cfRule type="expression" dxfId="307" priority="240" stopIfTrue="1">
      <formula>IF($A16=1,B16,)</formula>
    </cfRule>
    <cfRule type="expression" dxfId="306" priority="241" stopIfTrue="1">
      <formula>IF($A16="",B16,)</formula>
    </cfRule>
  </conditionalFormatting>
  <conditionalFormatting sqref="E16">
    <cfRule type="expression" dxfId="305" priority="242" stopIfTrue="1">
      <formula>IF($A16&lt;&gt;1,B16,"")</formula>
    </cfRule>
  </conditionalFormatting>
  <conditionalFormatting sqref="D16">
    <cfRule type="expression" dxfId="304" priority="243" stopIfTrue="1">
      <formula>IF($A16="",B16,)</formula>
    </cfRule>
  </conditionalFormatting>
  <conditionalFormatting sqref="C17">
    <cfRule type="expression" dxfId="303" priority="232" stopIfTrue="1">
      <formula>IF($A17=1,B17,)</formula>
    </cfRule>
    <cfRule type="expression" dxfId="302" priority="233" stopIfTrue="1">
      <formula>IF($A17="",B17,)</formula>
    </cfRule>
  </conditionalFormatting>
  <conditionalFormatting sqref="E17">
    <cfRule type="expression" dxfId="301" priority="234" stopIfTrue="1">
      <formula>IF($A17&lt;&gt;1,B17,"")</formula>
    </cfRule>
  </conditionalFormatting>
  <conditionalFormatting sqref="D17">
    <cfRule type="expression" dxfId="300" priority="235" stopIfTrue="1">
      <formula>IF($A17="",B17,)</formula>
    </cfRule>
  </conditionalFormatting>
  <conditionalFormatting sqref="G9">
    <cfRule type="expression" dxfId="299" priority="228" stopIfTrue="1">
      <formula>#REF!="Freelancer"</formula>
    </cfRule>
    <cfRule type="expression" dxfId="298" priority="229" stopIfTrue="1">
      <formula>#REF!="DTC Int. Staff"</formula>
    </cfRule>
  </conditionalFormatting>
  <conditionalFormatting sqref="G9">
    <cfRule type="expression" dxfId="297" priority="226" stopIfTrue="1">
      <formula>$F$5="Freelancer"</formula>
    </cfRule>
    <cfRule type="expression" dxfId="296" priority="227" stopIfTrue="1">
      <formula>$F$5="DTC Int. Staff"</formula>
    </cfRule>
  </conditionalFormatting>
  <conditionalFormatting sqref="G9">
    <cfRule type="expression" dxfId="295" priority="224" stopIfTrue="1">
      <formula>#REF!="Freelancer"</formula>
    </cfRule>
    <cfRule type="expression" dxfId="294" priority="225" stopIfTrue="1">
      <formula>#REF!="DTC Int. Staff"</formula>
    </cfRule>
  </conditionalFormatting>
  <conditionalFormatting sqref="G9">
    <cfRule type="expression" dxfId="293" priority="222" stopIfTrue="1">
      <formula>$F$5="Freelancer"</formula>
    </cfRule>
    <cfRule type="expression" dxfId="292" priority="223" stopIfTrue="1">
      <formula>$F$5="DTC Int. Staff"</formula>
    </cfRule>
  </conditionalFormatting>
  <conditionalFormatting sqref="G13">
    <cfRule type="expression" dxfId="291" priority="220" stopIfTrue="1">
      <formula>#REF!="Freelancer"</formula>
    </cfRule>
    <cfRule type="expression" dxfId="290" priority="221" stopIfTrue="1">
      <formula>#REF!="DTC Int. Staff"</formula>
    </cfRule>
  </conditionalFormatting>
  <conditionalFormatting sqref="G13">
    <cfRule type="expression" dxfId="289" priority="218" stopIfTrue="1">
      <formula>$F$5="Freelancer"</formula>
    </cfRule>
    <cfRule type="expression" dxfId="288" priority="219" stopIfTrue="1">
      <formula>$F$5="DTC Int. Staff"</formula>
    </cfRule>
  </conditionalFormatting>
  <conditionalFormatting sqref="G13">
    <cfRule type="expression" dxfId="287" priority="216" stopIfTrue="1">
      <formula>#REF!="Freelancer"</formula>
    </cfRule>
    <cfRule type="expression" dxfId="286" priority="217" stopIfTrue="1">
      <formula>#REF!="DTC Int. Staff"</formula>
    </cfRule>
  </conditionalFormatting>
  <conditionalFormatting sqref="G13">
    <cfRule type="expression" dxfId="285" priority="214" stopIfTrue="1">
      <formula>$F$5="Freelancer"</formula>
    </cfRule>
    <cfRule type="expression" dxfId="284" priority="215" stopIfTrue="1">
      <formula>$F$5="DTC Int. Staff"</formula>
    </cfRule>
  </conditionalFormatting>
  <conditionalFormatting sqref="G14">
    <cfRule type="expression" dxfId="283" priority="212" stopIfTrue="1">
      <formula>#REF!="Freelancer"</formula>
    </cfRule>
    <cfRule type="expression" dxfId="282" priority="213" stopIfTrue="1">
      <formula>#REF!="DTC Int. Staff"</formula>
    </cfRule>
  </conditionalFormatting>
  <conditionalFormatting sqref="G14">
    <cfRule type="expression" dxfId="281" priority="210" stopIfTrue="1">
      <formula>$F$5="Freelancer"</formula>
    </cfRule>
    <cfRule type="expression" dxfId="280" priority="211" stopIfTrue="1">
      <formula>$F$5="DTC Int. Staff"</formula>
    </cfRule>
  </conditionalFormatting>
  <conditionalFormatting sqref="G14">
    <cfRule type="expression" dxfId="279" priority="208" stopIfTrue="1">
      <formula>#REF!="Freelancer"</formula>
    </cfRule>
    <cfRule type="expression" dxfId="278" priority="209" stopIfTrue="1">
      <formula>#REF!="DTC Int. Staff"</formula>
    </cfRule>
  </conditionalFormatting>
  <conditionalFormatting sqref="G14">
    <cfRule type="expression" dxfId="277" priority="206" stopIfTrue="1">
      <formula>$F$5="Freelancer"</formula>
    </cfRule>
    <cfRule type="expression" dxfId="276" priority="207" stopIfTrue="1">
      <formula>$F$5="DTC Int. Staff"</formula>
    </cfRule>
  </conditionalFormatting>
  <conditionalFormatting sqref="G17">
    <cfRule type="expression" dxfId="275" priority="204" stopIfTrue="1">
      <formula>#REF!="Freelancer"</formula>
    </cfRule>
    <cfRule type="expression" dxfId="274" priority="205" stopIfTrue="1">
      <formula>#REF!="DTC Int. Staff"</formula>
    </cfRule>
  </conditionalFormatting>
  <conditionalFormatting sqref="G17">
    <cfRule type="expression" dxfId="273" priority="202" stopIfTrue="1">
      <formula>$F$5="Freelancer"</formula>
    </cfRule>
    <cfRule type="expression" dxfId="272" priority="203" stopIfTrue="1">
      <formula>$F$5="DTC Int. Staff"</formula>
    </cfRule>
  </conditionalFormatting>
  <conditionalFormatting sqref="G17">
    <cfRule type="expression" dxfId="271" priority="200" stopIfTrue="1">
      <formula>#REF!="Freelancer"</formula>
    </cfRule>
    <cfRule type="expression" dxfId="270" priority="201" stopIfTrue="1">
      <formula>#REF!="DTC Int. Staff"</formula>
    </cfRule>
  </conditionalFormatting>
  <conditionalFormatting sqref="G17">
    <cfRule type="expression" dxfId="269" priority="198" stopIfTrue="1">
      <formula>$F$5="Freelancer"</formula>
    </cfRule>
    <cfRule type="expression" dxfId="268" priority="199" stopIfTrue="1">
      <formula>$F$5="DTC Int. Staff"</formula>
    </cfRule>
  </conditionalFormatting>
  <conditionalFormatting sqref="G18">
    <cfRule type="expression" dxfId="267" priority="196" stopIfTrue="1">
      <formula>#REF!="Freelancer"</formula>
    </cfRule>
    <cfRule type="expression" dxfId="266" priority="197" stopIfTrue="1">
      <formula>#REF!="DTC Int. Staff"</formula>
    </cfRule>
  </conditionalFormatting>
  <conditionalFormatting sqref="G18">
    <cfRule type="expression" dxfId="265" priority="194" stopIfTrue="1">
      <formula>$F$5="Freelancer"</formula>
    </cfRule>
    <cfRule type="expression" dxfId="264" priority="195" stopIfTrue="1">
      <formula>$F$5="DTC Int. Staff"</formula>
    </cfRule>
  </conditionalFormatting>
  <conditionalFormatting sqref="G18">
    <cfRule type="expression" dxfId="263" priority="192" stopIfTrue="1">
      <formula>#REF!="Freelancer"</formula>
    </cfRule>
    <cfRule type="expression" dxfId="262" priority="193" stopIfTrue="1">
      <formula>#REF!="DTC Int. Staff"</formula>
    </cfRule>
  </conditionalFormatting>
  <conditionalFormatting sqref="G18">
    <cfRule type="expression" dxfId="261" priority="190" stopIfTrue="1">
      <formula>$F$5="Freelancer"</formula>
    </cfRule>
    <cfRule type="expression" dxfId="260" priority="191" stopIfTrue="1">
      <formula>$F$5="DTC Int. Staff"</formula>
    </cfRule>
  </conditionalFormatting>
  <conditionalFormatting sqref="G15">
    <cfRule type="expression" dxfId="259" priority="188" stopIfTrue="1">
      <formula>#REF!="Freelancer"</formula>
    </cfRule>
    <cfRule type="expression" dxfId="258" priority="189" stopIfTrue="1">
      <formula>#REF!="DTC Int. Staff"</formula>
    </cfRule>
  </conditionalFormatting>
  <conditionalFormatting sqref="G15">
    <cfRule type="expression" dxfId="257" priority="186" stopIfTrue="1">
      <formula>$F$5="Freelancer"</formula>
    </cfRule>
    <cfRule type="expression" dxfId="256" priority="187" stopIfTrue="1">
      <formula>$F$5="DTC Int. Staff"</formula>
    </cfRule>
  </conditionalFormatting>
  <conditionalFormatting sqref="G15">
    <cfRule type="expression" dxfId="255" priority="184" stopIfTrue="1">
      <formula>#REF!="Freelancer"</formula>
    </cfRule>
    <cfRule type="expression" dxfId="254" priority="185" stopIfTrue="1">
      <formula>#REF!="DTC Int. Staff"</formula>
    </cfRule>
  </conditionalFormatting>
  <conditionalFormatting sqref="G15">
    <cfRule type="expression" dxfId="253" priority="182" stopIfTrue="1">
      <formula>$F$5="Freelancer"</formula>
    </cfRule>
    <cfRule type="expression" dxfId="252" priority="183" stopIfTrue="1">
      <formula>$F$5="DTC Int. Staff"</formula>
    </cfRule>
  </conditionalFormatting>
  <conditionalFormatting sqref="G16">
    <cfRule type="expression" dxfId="251" priority="180" stopIfTrue="1">
      <formula>#REF!="Freelancer"</formula>
    </cfRule>
    <cfRule type="expression" dxfId="250" priority="181" stopIfTrue="1">
      <formula>#REF!="DTC Int. Staff"</formula>
    </cfRule>
  </conditionalFormatting>
  <conditionalFormatting sqref="G16">
    <cfRule type="expression" dxfId="249" priority="178" stopIfTrue="1">
      <formula>$F$5="Freelancer"</formula>
    </cfRule>
    <cfRule type="expression" dxfId="248" priority="179" stopIfTrue="1">
      <formula>$F$5="DTC Int. Staff"</formula>
    </cfRule>
  </conditionalFormatting>
  <conditionalFormatting sqref="G16">
    <cfRule type="expression" dxfId="247" priority="176" stopIfTrue="1">
      <formula>#REF!="Freelancer"</formula>
    </cfRule>
    <cfRule type="expression" dxfId="246" priority="177" stopIfTrue="1">
      <formula>#REF!="DTC Int. Staff"</formula>
    </cfRule>
  </conditionalFormatting>
  <conditionalFormatting sqref="G16">
    <cfRule type="expression" dxfId="245" priority="174" stopIfTrue="1">
      <formula>$F$5="Freelancer"</formula>
    </cfRule>
    <cfRule type="expression" dxfId="244" priority="175" stopIfTrue="1">
      <formula>$F$5="DTC Int. Staff"</formula>
    </cfRule>
  </conditionalFormatting>
  <conditionalFormatting sqref="E26">
    <cfRule type="expression" dxfId="243" priority="82" stopIfTrue="1">
      <formula>IF($A26&lt;&gt;1,B26,"")</formula>
    </cfRule>
  </conditionalFormatting>
  <conditionalFormatting sqref="D26">
    <cfRule type="expression" dxfId="241" priority="81" stopIfTrue="1">
      <formula>IF($A26="",B26,)</formula>
    </cfRule>
  </conditionalFormatting>
  <conditionalFormatting sqref="E48">
    <cfRule type="expression" dxfId="239" priority="170" stopIfTrue="1">
      <formula>IF($A48&lt;&gt;1,B48,"")</formula>
    </cfRule>
  </conditionalFormatting>
  <conditionalFormatting sqref="G21 G23:G25 G27">
    <cfRule type="expression" dxfId="230" priority="166" stopIfTrue="1">
      <formula>#REF!="Freelancer"</formula>
    </cfRule>
    <cfRule type="expression" dxfId="229" priority="167" stopIfTrue="1">
      <formula>#REF!="DTC Int. Staff"</formula>
    </cfRule>
  </conditionalFormatting>
  <conditionalFormatting sqref="G21 G23:G25 G27">
    <cfRule type="expression" dxfId="228" priority="164" stopIfTrue="1">
      <formula>$F$5="Freelancer"</formula>
    </cfRule>
    <cfRule type="expression" dxfId="227" priority="165" stopIfTrue="1">
      <formula>$F$5="DTC Int. Staff"</formula>
    </cfRule>
  </conditionalFormatting>
  <conditionalFormatting sqref="G21 G23:G25 G27">
    <cfRule type="expression" dxfId="226" priority="162" stopIfTrue="1">
      <formula>#REF!="Freelancer"</formula>
    </cfRule>
    <cfRule type="expression" dxfId="225" priority="163" stopIfTrue="1">
      <formula>#REF!="DTC Int. Staff"</formula>
    </cfRule>
  </conditionalFormatting>
  <conditionalFormatting sqref="G21 G23:G25 G27">
    <cfRule type="expression" dxfId="224" priority="160" stopIfTrue="1">
      <formula>$F$5="Freelancer"</formula>
    </cfRule>
    <cfRule type="expression" dxfId="223" priority="161" stopIfTrue="1">
      <formula>$F$5="DTC Int. Staff"</formula>
    </cfRule>
  </conditionalFormatting>
  <conditionalFormatting sqref="G30 G32:G34 G38">
    <cfRule type="expression" dxfId="222" priority="158" stopIfTrue="1">
      <formula>#REF!="Freelancer"</formula>
    </cfRule>
    <cfRule type="expression" dxfId="221" priority="159" stopIfTrue="1">
      <formula>#REF!="DTC Int. Staff"</formula>
    </cfRule>
  </conditionalFormatting>
  <conditionalFormatting sqref="G30 G32:G34 G38">
    <cfRule type="expression" dxfId="220" priority="156" stopIfTrue="1">
      <formula>$F$5="Freelancer"</formula>
    </cfRule>
    <cfRule type="expression" dxfId="219" priority="157" stopIfTrue="1">
      <formula>$F$5="DTC Int. Staff"</formula>
    </cfRule>
  </conditionalFormatting>
  <conditionalFormatting sqref="G30 G32:G34 G38">
    <cfRule type="expression" dxfId="218" priority="154" stopIfTrue="1">
      <formula>#REF!="Freelancer"</formula>
    </cfRule>
    <cfRule type="expression" dxfId="217" priority="155" stopIfTrue="1">
      <formula>#REF!="DTC Int. Staff"</formula>
    </cfRule>
  </conditionalFormatting>
  <conditionalFormatting sqref="G30 G32:G34 G38">
    <cfRule type="expression" dxfId="216" priority="152" stopIfTrue="1">
      <formula>$F$5="Freelancer"</formula>
    </cfRule>
    <cfRule type="expression" dxfId="215" priority="153" stopIfTrue="1">
      <formula>$F$5="DTC Int. Staff"</formula>
    </cfRule>
  </conditionalFormatting>
  <conditionalFormatting sqref="G48:G49 G41 G51 G43">
    <cfRule type="expression" dxfId="214" priority="150" stopIfTrue="1">
      <formula>#REF!="Freelancer"</formula>
    </cfRule>
    <cfRule type="expression" dxfId="213" priority="151" stopIfTrue="1">
      <formula>#REF!="DTC Int. Staff"</formula>
    </cfRule>
  </conditionalFormatting>
  <conditionalFormatting sqref="G48:G49 G41 G51 G43">
    <cfRule type="expression" dxfId="212" priority="148" stopIfTrue="1">
      <formula>$F$5="Freelancer"</formula>
    </cfRule>
    <cfRule type="expression" dxfId="211" priority="149" stopIfTrue="1">
      <formula>$F$5="DTC Int. Staff"</formula>
    </cfRule>
  </conditionalFormatting>
  <conditionalFormatting sqref="G48:G49 G41 G51 G43">
    <cfRule type="expression" dxfId="210" priority="146" stopIfTrue="1">
      <formula>#REF!="Freelancer"</formula>
    </cfRule>
    <cfRule type="expression" dxfId="209" priority="147" stopIfTrue="1">
      <formula>#REF!="DTC Int. Staff"</formula>
    </cfRule>
  </conditionalFormatting>
  <conditionalFormatting sqref="G48:G49 G41 G51 G43">
    <cfRule type="expression" dxfId="208" priority="144" stopIfTrue="1">
      <formula>$F$5="Freelancer"</formula>
    </cfRule>
    <cfRule type="expression" dxfId="207" priority="145" stopIfTrue="1">
      <formula>$F$5="DTC Int. Staff"</formula>
    </cfRule>
  </conditionalFormatting>
  <conditionalFormatting sqref="C22">
    <cfRule type="expression" dxfId="206" priority="128" stopIfTrue="1">
      <formula>IF($A22=1,B22,)</formula>
    </cfRule>
    <cfRule type="expression" dxfId="205" priority="129" stopIfTrue="1">
      <formula>IF($A22="",B22,)</formula>
    </cfRule>
  </conditionalFormatting>
  <conditionalFormatting sqref="E22">
    <cfRule type="expression" dxfId="204" priority="130" stopIfTrue="1">
      <formula>IF($A22&lt;&gt;1,B22,"")</formula>
    </cfRule>
  </conditionalFormatting>
  <conditionalFormatting sqref="D22">
    <cfRule type="expression" dxfId="203" priority="131" stopIfTrue="1">
      <formula>IF($A22="",B22,)</formula>
    </cfRule>
  </conditionalFormatting>
  <conditionalFormatting sqref="G22">
    <cfRule type="expression" dxfId="202" priority="126" stopIfTrue="1">
      <formula>#REF!="Freelancer"</formula>
    </cfRule>
    <cfRule type="expression" dxfId="201" priority="127" stopIfTrue="1">
      <formula>#REF!="DTC Int. Staff"</formula>
    </cfRule>
  </conditionalFormatting>
  <conditionalFormatting sqref="G22">
    <cfRule type="expression" dxfId="200" priority="124" stopIfTrue="1">
      <formula>$F$5="Freelancer"</formula>
    </cfRule>
    <cfRule type="expression" dxfId="199" priority="125" stopIfTrue="1">
      <formula>$F$5="DTC Int. Staff"</formula>
    </cfRule>
  </conditionalFormatting>
  <conditionalFormatting sqref="G22">
    <cfRule type="expression" dxfId="198" priority="122" stopIfTrue="1">
      <formula>#REF!="Freelancer"</formula>
    </cfRule>
    <cfRule type="expression" dxfId="197" priority="123" stopIfTrue="1">
      <formula>#REF!="DTC Int. Staff"</formula>
    </cfRule>
  </conditionalFormatting>
  <conditionalFormatting sqref="G22">
    <cfRule type="expression" dxfId="196" priority="120" stopIfTrue="1">
      <formula>$F$5="Freelancer"</formula>
    </cfRule>
    <cfRule type="expression" dxfId="195" priority="121" stopIfTrue="1">
      <formula>$F$5="DTC Int. Staff"</formula>
    </cfRule>
  </conditionalFormatting>
  <conditionalFormatting sqref="G31">
    <cfRule type="expression" dxfId="188" priority="92" stopIfTrue="1">
      <formula>$F$5="Freelancer"</formula>
    </cfRule>
    <cfRule type="expression" dxfId="187" priority="93" stopIfTrue="1">
      <formula>$F$5="DTC Int. Staff"</formula>
    </cfRule>
  </conditionalFormatting>
  <conditionalFormatting sqref="C31">
    <cfRule type="expression" dxfId="186" priority="100" stopIfTrue="1">
      <formula>IF($A31=1,B31,)</formula>
    </cfRule>
    <cfRule type="expression" dxfId="185" priority="101" stopIfTrue="1">
      <formula>IF($A31="",B31,)</formula>
    </cfRule>
  </conditionalFormatting>
  <conditionalFormatting sqref="E31">
    <cfRule type="expression" dxfId="184" priority="102" stopIfTrue="1">
      <formula>IF($A31&lt;&gt;1,B31,"")</formula>
    </cfRule>
  </conditionalFormatting>
  <conditionalFormatting sqref="D31">
    <cfRule type="expression" dxfId="183" priority="103" stopIfTrue="1">
      <formula>IF($A31="",B31,)</formula>
    </cfRule>
  </conditionalFormatting>
  <conditionalFormatting sqref="G31">
    <cfRule type="expression" dxfId="182" priority="98" stopIfTrue="1">
      <formula>#REF!="Freelancer"</formula>
    </cfRule>
    <cfRule type="expression" dxfId="181" priority="99" stopIfTrue="1">
      <formula>#REF!="DTC Int. Staff"</formula>
    </cfRule>
  </conditionalFormatting>
  <conditionalFormatting sqref="G31">
    <cfRule type="expression" dxfId="180" priority="96" stopIfTrue="1">
      <formula>$F$5="Freelancer"</formula>
    </cfRule>
    <cfRule type="expression" dxfId="179" priority="97" stopIfTrue="1">
      <formula>$F$5="DTC Int. Staff"</formula>
    </cfRule>
  </conditionalFormatting>
  <conditionalFormatting sqref="G31">
    <cfRule type="expression" dxfId="178" priority="94" stopIfTrue="1">
      <formula>#REF!="Freelancer"</formula>
    </cfRule>
    <cfRule type="expression" dxfId="177" priority="95" stopIfTrue="1">
      <formula>#REF!="DTC Int. Staff"</formula>
    </cfRule>
  </conditionalFormatting>
  <conditionalFormatting sqref="G44">
    <cfRule type="expression" dxfId="176" priority="73" stopIfTrue="1">
      <formula>$F$5="Freelancer"</formula>
    </cfRule>
    <cfRule type="expression" dxfId="175" priority="74" stopIfTrue="1">
      <formula>$F$5="DTC Int. Staff"</formula>
    </cfRule>
  </conditionalFormatting>
  <conditionalFormatting sqref="G37">
    <cfRule type="expression" dxfId="168" priority="17" stopIfTrue="1">
      <formula>$F$5="Freelancer"</formula>
    </cfRule>
    <cfRule type="expression" dxfId="167" priority="18" stopIfTrue="1">
      <formula>$F$5="DTC Int. Staff"</formula>
    </cfRule>
  </conditionalFormatting>
  <conditionalFormatting sqref="G44">
    <cfRule type="expression" dxfId="158" priority="79" stopIfTrue="1">
      <formula>#REF!="Freelancer"</formula>
    </cfRule>
    <cfRule type="expression" dxfId="157" priority="80" stopIfTrue="1">
      <formula>#REF!="DTC Int. Staff"</formula>
    </cfRule>
  </conditionalFormatting>
  <conditionalFormatting sqref="G44">
    <cfRule type="expression" dxfId="156" priority="77" stopIfTrue="1">
      <formula>$F$5="Freelancer"</formula>
    </cfRule>
    <cfRule type="expression" dxfId="155" priority="78" stopIfTrue="1">
      <formula>$F$5="DTC Int. Staff"</formula>
    </cfRule>
  </conditionalFormatting>
  <conditionalFormatting sqref="G44">
    <cfRule type="expression" dxfId="154" priority="75" stopIfTrue="1">
      <formula>#REF!="Freelancer"</formula>
    </cfRule>
    <cfRule type="expression" dxfId="153" priority="76" stopIfTrue="1">
      <formula>#REF!="DTC Int. Staff"</formula>
    </cfRule>
  </conditionalFormatting>
  <conditionalFormatting sqref="G37">
    <cfRule type="expression" dxfId="146" priority="23" stopIfTrue="1">
      <formula>#REF!="Freelancer"</formula>
    </cfRule>
    <cfRule type="expression" dxfId="145" priority="24" stopIfTrue="1">
      <formula>#REF!="DTC Int. Staff"</formula>
    </cfRule>
  </conditionalFormatting>
  <conditionalFormatting sqref="G37">
    <cfRule type="expression" dxfId="144" priority="21" stopIfTrue="1">
      <formula>$F$5="Freelancer"</formula>
    </cfRule>
    <cfRule type="expression" dxfId="143" priority="22" stopIfTrue="1">
      <formula>$F$5="DTC Int. Staff"</formula>
    </cfRule>
  </conditionalFormatting>
  <conditionalFormatting sqref="G37">
    <cfRule type="expression" dxfId="142" priority="19" stopIfTrue="1">
      <formula>#REF!="Freelancer"</formula>
    </cfRule>
    <cfRule type="expression" dxfId="141" priority="20" stopIfTrue="1">
      <formula>#REF!="DTC Int. Staff"</formula>
    </cfRule>
  </conditionalFormatting>
  <conditionalFormatting sqref="G26">
    <cfRule type="expression" dxfId="138" priority="90" stopIfTrue="1">
      <formula>#REF!="Freelancer"</formula>
    </cfRule>
    <cfRule type="expression" dxfId="137" priority="91" stopIfTrue="1">
      <formula>#REF!="DTC Int. Staff"</formula>
    </cfRule>
  </conditionalFormatting>
  <conditionalFormatting sqref="G26">
    <cfRule type="expression" dxfId="136" priority="88" stopIfTrue="1">
      <formula>$F$5="Freelancer"</formula>
    </cfRule>
    <cfRule type="expression" dxfId="135" priority="89" stopIfTrue="1">
      <formula>$F$5="DTC Int. Staff"</formula>
    </cfRule>
  </conditionalFormatting>
  <conditionalFormatting sqref="G26">
    <cfRule type="expression" dxfId="134" priority="86" stopIfTrue="1">
      <formula>#REF!="Freelancer"</formula>
    </cfRule>
    <cfRule type="expression" dxfId="133" priority="87" stopIfTrue="1">
      <formula>#REF!="DTC Int. Staff"</formula>
    </cfRule>
  </conditionalFormatting>
  <conditionalFormatting sqref="G26">
    <cfRule type="expression" dxfId="132" priority="84" stopIfTrue="1">
      <formula>$F$5="Freelancer"</formula>
    </cfRule>
    <cfRule type="expression" dxfId="131" priority="85" stopIfTrue="1">
      <formula>$F$5="DTC Int. Staff"</formula>
    </cfRule>
  </conditionalFormatting>
  <conditionalFormatting sqref="G45:G46">
    <cfRule type="expression" dxfId="73" priority="65" stopIfTrue="1">
      <formula>$F$5="Freelancer"</formula>
    </cfRule>
    <cfRule type="expression" dxfId="72" priority="66" stopIfTrue="1">
      <formula>$F$5="DTC Int. Staff"</formula>
    </cfRule>
  </conditionalFormatting>
  <conditionalFormatting sqref="G45:G4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5:G4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45:G4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36">
    <cfRule type="expression" dxfId="63" priority="25" stopIfTrue="1">
      <formula>$F$5="Freelancer"</formula>
    </cfRule>
    <cfRule type="expression" dxfId="62" priority="26" stopIfTrue="1">
      <formula>$F$5="DTC Int. Staff"</formula>
    </cfRule>
  </conditionalFormatting>
  <conditionalFormatting sqref="G36">
    <cfRule type="expression" dxfId="61" priority="31" stopIfTrue="1">
      <formula>#REF!="Freelancer"</formula>
    </cfRule>
    <cfRule type="expression" dxfId="60" priority="32" stopIfTrue="1">
      <formula>#REF!="DTC Int. Staff"</formula>
    </cfRule>
  </conditionalFormatting>
  <conditionalFormatting sqref="G36">
    <cfRule type="expression" dxfId="59" priority="29" stopIfTrue="1">
      <formula>$F$5="Freelancer"</formula>
    </cfRule>
    <cfRule type="expression" dxfId="58" priority="30" stopIfTrue="1">
      <formula>$F$5="DTC Int. Staff"</formula>
    </cfRule>
  </conditionalFormatting>
  <conditionalFormatting sqref="G36">
    <cfRule type="expression" dxfId="57" priority="27" stopIfTrue="1">
      <formula>#REF!="Freelancer"</formula>
    </cfRule>
    <cfRule type="expression" dxfId="56" priority="28" stopIfTrue="1">
      <formula>#REF!="DTC Int. Staff"</formula>
    </cfRule>
  </conditionalFormatting>
  <conditionalFormatting sqref="G50">
    <cfRule type="expression" dxfId="55" priority="49" stopIfTrue="1">
      <formula>$F$5="Freelancer"</formula>
    </cfRule>
    <cfRule type="expression" dxfId="54" priority="50" stopIfTrue="1">
      <formula>$F$5="DTC Int. Staff"</formula>
    </cfRule>
  </conditionalFormatting>
  <conditionalFormatting sqref="G50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50">
    <cfRule type="expression" dxfId="51" priority="53" stopIfTrue="1">
      <formula>$F$5="Freelancer"</formula>
    </cfRule>
    <cfRule type="expression" dxfId="50" priority="54" stopIfTrue="1">
      <formula>$F$5="DTC Int. Staff"</formula>
    </cfRule>
  </conditionalFormatting>
  <conditionalFormatting sqref="G50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47">
    <cfRule type="expression" dxfId="47" priority="41" stopIfTrue="1">
      <formula>$F$5="Freelancer"</formula>
    </cfRule>
    <cfRule type="expression" dxfId="46" priority="42" stopIfTrue="1">
      <formula>$F$5="DTC Int. Staff"</formula>
    </cfRule>
  </conditionalFormatting>
  <conditionalFormatting sqref="G47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47">
    <cfRule type="expression" dxfId="43" priority="45" stopIfTrue="1">
      <formula>$F$5="Freelancer"</formula>
    </cfRule>
    <cfRule type="expression" dxfId="42" priority="46" stopIfTrue="1">
      <formula>$F$5="DTC Int. Staff"</formula>
    </cfRule>
  </conditionalFormatting>
  <conditionalFormatting sqref="G47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42">
    <cfRule type="expression" dxfId="39" priority="33" stopIfTrue="1">
      <formula>$F$5="Freelancer"</formula>
    </cfRule>
    <cfRule type="expression" dxfId="38" priority="34" stopIfTrue="1">
      <formula>$F$5="DTC Int. Staff"</formula>
    </cfRule>
  </conditionalFormatting>
  <conditionalFormatting sqref="G42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42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42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10:F11 F15 G52 F19:F20 F23:F52" xr:uid="{00000000-0002-0000-0100-000000000000}">
      <formula1>Project_Number</formula1>
    </dataValidation>
    <dataValidation type="list" allowBlank="1" showInputMessage="1" showErrorMessage="1" sqref="G10:G12 G39:G40 G28:G29 G19:G20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37" workbookViewId="0">
      <selection activeCell="A43" sqref="A43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0"/>
      <c r="D1" s="32" t="s">
        <v>16</v>
      </c>
      <c r="E1" s="32" t="s">
        <v>8</v>
      </c>
    </row>
    <row r="2" spans="1:14">
      <c r="A2" s="56" t="s">
        <v>138</v>
      </c>
      <c r="B2" s="30" t="s">
        <v>170</v>
      </c>
      <c r="D2" s="31">
        <v>9001</v>
      </c>
      <c r="E2" s="30" t="s">
        <v>74</v>
      </c>
    </row>
    <row r="3" spans="1:14">
      <c r="A3" s="56" t="s">
        <v>139</v>
      </c>
      <c r="B3" s="30" t="s">
        <v>140</v>
      </c>
      <c r="D3" s="31">
        <v>9002</v>
      </c>
      <c r="E3" s="30" t="s">
        <v>133</v>
      </c>
    </row>
    <row r="4" spans="1:14">
      <c r="A4" s="56" t="s">
        <v>141</v>
      </c>
      <c r="B4" s="30" t="s">
        <v>142</v>
      </c>
      <c r="D4" s="31">
        <v>9003</v>
      </c>
      <c r="E4" s="30" t="s">
        <v>134</v>
      </c>
    </row>
    <row r="5" spans="1:14">
      <c r="A5" s="56" t="s">
        <v>143</v>
      </c>
      <c r="B5" s="30" t="s">
        <v>144</v>
      </c>
      <c r="D5" s="31">
        <v>9004</v>
      </c>
      <c r="E5" s="30" t="s">
        <v>135</v>
      </c>
    </row>
    <row r="6" spans="1:14">
      <c r="A6" s="56" t="s">
        <v>145</v>
      </c>
      <c r="B6" s="30" t="s">
        <v>146</v>
      </c>
      <c r="D6" s="31">
        <v>9005</v>
      </c>
      <c r="E6" s="30" t="s">
        <v>75</v>
      </c>
    </row>
    <row r="7" spans="1:14">
      <c r="A7" s="56" t="s">
        <v>147</v>
      </c>
      <c r="B7" s="30" t="s">
        <v>148</v>
      </c>
      <c r="D7" s="31">
        <v>9007</v>
      </c>
      <c r="E7" s="30" t="s">
        <v>76</v>
      </c>
    </row>
    <row r="8" spans="1:14">
      <c r="A8" s="56" t="s">
        <v>149</v>
      </c>
      <c r="B8" s="30" t="s">
        <v>150</v>
      </c>
      <c r="D8" s="31">
        <v>9008</v>
      </c>
      <c r="E8" s="30" t="s">
        <v>77</v>
      </c>
    </row>
    <row r="9" spans="1:14">
      <c r="A9" s="56" t="s">
        <v>151</v>
      </c>
      <c r="B9" s="30" t="s">
        <v>152</v>
      </c>
      <c r="D9" s="31">
        <v>9010</v>
      </c>
      <c r="E9" s="30" t="s">
        <v>78</v>
      </c>
    </row>
    <row r="10" spans="1:14">
      <c r="A10" s="56" t="s">
        <v>153</v>
      </c>
      <c r="B10" s="30" t="s">
        <v>154</v>
      </c>
      <c r="D10" s="31">
        <v>9013</v>
      </c>
      <c r="E10" s="30" t="s">
        <v>79</v>
      </c>
    </row>
    <row r="11" spans="1:14">
      <c r="A11" s="56" t="s">
        <v>155</v>
      </c>
      <c r="B11" s="30" t="s">
        <v>156</v>
      </c>
      <c r="D11" s="31">
        <v>9014</v>
      </c>
      <c r="E11" s="30" t="s">
        <v>80</v>
      </c>
    </row>
    <row r="12" spans="1:14">
      <c r="A12" s="56" t="s">
        <v>157</v>
      </c>
      <c r="B12" s="30" t="s">
        <v>158</v>
      </c>
      <c r="D12" s="31">
        <v>9015</v>
      </c>
      <c r="E12" s="30" t="s">
        <v>81</v>
      </c>
    </row>
    <row r="13" spans="1:14">
      <c r="A13" s="56" t="s">
        <v>159</v>
      </c>
      <c r="B13" s="30" t="s">
        <v>160</v>
      </c>
    </row>
    <row r="14" spans="1:14">
      <c r="A14" s="56" t="s">
        <v>161</v>
      </c>
      <c r="B14" s="30" t="s">
        <v>171</v>
      </c>
      <c r="N14" s="39"/>
    </row>
    <row r="15" spans="1:14">
      <c r="A15" s="56" t="s">
        <v>162</v>
      </c>
      <c r="B15" s="30" t="s">
        <v>163</v>
      </c>
    </row>
    <row r="16" spans="1:14">
      <c r="A16" s="56" t="s">
        <v>164</v>
      </c>
      <c r="B16" s="30" t="s">
        <v>172</v>
      </c>
    </row>
    <row r="17" spans="1:14">
      <c r="A17" s="56" t="s">
        <v>165</v>
      </c>
      <c r="B17" s="30" t="s">
        <v>166</v>
      </c>
      <c r="D17" s="31"/>
    </row>
    <row r="18" spans="1:14">
      <c r="A18" s="56" t="s">
        <v>167</v>
      </c>
      <c r="B18" s="30" t="s">
        <v>168</v>
      </c>
      <c r="D18" s="31"/>
    </row>
    <row r="19" spans="1:14">
      <c r="A19" s="56" t="s">
        <v>121</v>
      </c>
      <c r="B19" s="30" t="s">
        <v>122</v>
      </c>
      <c r="D19" s="31"/>
    </row>
    <row r="20" spans="1:14">
      <c r="A20" s="56" t="s">
        <v>119</v>
      </c>
      <c r="B20" s="30" t="s">
        <v>120</v>
      </c>
      <c r="D20" s="31"/>
    </row>
    <row r="21" spans="1:14">
      <c r="A21" s="56" t="s">
        <v>117</v>
      </c>
      <c r="B21" s="30" t="s">
        <v>118</v>
      </c>
      <c r="D21" s="31"/>
    </row>
    <row r="22" spans="1:14">
      <c r="A22" s="56" t="s">
        <v>115</v>
      </c>
      <c r="B22" s="30" t="s">
        <v>116</v>
      </c>
      <c r="D22" s="31"/>
    </row>
    <row r="23" spans="1:14">
      <c r="A23" s="56" t="s">
        <v>114</v>
      </c>
      <c r="B23" s="30" t="s">
        <v>173</v>
      </c>
      <c r="D23" s="31"/>
    </row>
    <row r="24" spans="1:14">
      <c r="A24" s="56" t="s">
        <v>112</v>
      </c>
      <c r="B24" s="30" t="s">
        <v>113</v>
      </c>
      <c r="D24" s="31"/>
    </row>
    <row r="25" spans="1:14">
      <c r="A25" s="56" t="s">
        <v>110</v>
      </c>
      <c r="B25" s="30" t="s">
        <v>111</v>
      </c>
      <c r="D25" s="31"/>
    </row>
    <row r="26" spans="1:14">
      <c r="A26" s="56" t="s">
        <v>108</v>
      </c>
      <c r="B26" s="30" t="s">
        <v>109</v>
      </c>
      <c r="D26" s="31"/>
    </row>
    <row r="27" spans="1:14">
      <c r="A27" s="56" t="s">
        <v>106</v>
      </c>
      <c r="B27" s="30" t="s">
        <v>107</v>
      </c>
    </row>
    <row r="28" spans="1:14">
      <c r="A28" s="56" t="s">
        <v>104</v>
      </c>
      <c r="B28" s="30" t="s">
        <v>105</v>
      </c>
    </row>
    <row r="29" spans="1:14">
      <c r="A29" s="56" t="s">
        <v>102</v>
      </c>
      <c r="B29" s="30" t="s">
        <v>103</v>
      </c>
    </row>
    <row r="30" spans="1:14">
      <c r="A30" s="56" t="s">
        <v>100</v>
      </c>
      <c r="B30" s="30" t="s">
        <v>101</v>
      </c>
    </row>
    <row r="31" spans="1:14">
      <c r="A31" s="56" t="s">
        <v>98</v>
      </c>
      <c r="B31" s="30" t="s">
        <v>99</v>
      </c>
    </row>
    <row r="32" spans="1:14">
      <c r="A32" s="56" t="s">
        <v>96</v>
      </c>
      <c r="B32" s="30" t="s">
        <v>97</v>
      </c>
      <c r="N32" s="39"/>
    </row>
    <row r="33" spans="1:2">
      <c r="A33" s="56" t="s">
        <v>94</v>
      </c>
      <c r="B33" s="30" t="s">
        <v>95</v>
      </c>
    </row>
    <row r="34" spans="1:2">
      <c r="A34" s="56" t="s">
        <v>92</v>
      </c>
      <c r="B34" s="30" t="s">
        <v>93</v>
      </c>
    </row>
    <row r="35" spans="1:2">
      <c r="A35" s="56" t="s">
        <v>90</v>
      </c>
      <c r="B35" s="30" t="s">
        <v>91</v>
      </c>
    </row>
    <row r="36" spans="1:2">
      <c r="A36" s="56" t="s">
        <v>88</v>
      </c>
      <c r="B36" s="30" t="s">
        <v>89</v>
      </c>
    </row>
    <row r="37" spans="1:2">
      <c r="A37" s="56" t="s">
        <v>86</v>
      </c>
      <c r="B37" s="30" t="s">
        <v>87</v>
      </c>
    </row>
    <row r="38" spans="1:2">
      <c r="A38" s="56" t="s">
        <v>123</v>
      </c>
      <c r="B38" s="30" t="s">
        <v>124</v>
      </c>
    </row>
    <row r="39" spans="1:2">
      <c r="A39" s="56" t="s">
        <v>18</v>
      </c>
      <c r="B39" s="30" t="s">
        <v>19</v>
      </c>
    </row>
    <row r="40" spans="1:2">
      <c r="A40" s="56" t="s">
        <v>20</v>
      </c>
      <c r="B40" s="30" t="s">
        <v>21</v>
      </c>
    </row>
    <row r="41" spans="1:2">
      <c r="A41" s="56" t="s">
        <v>169</v>
      </c>
      <c r="B41" s="30" t="s">
        <v>174</v>
      </c>
    </row>
    <row r="42" spans="1:2">
      <c r="A42" s="56" t="s">
        <v>125</v>
      </c>
      <c r="B42" s="30" t="s">
        <v>126</v>
      </c>
    </row>
    <row r="43" spans="1:2">
      <c r="A43" s="56" t="s">
        <v>22</v>
      </c>
      <c r="B43" s="30" t="s">
        <v>23</v>
      </c>
    </row>
    <row r="44" spans="1:2">
      <c r="A44" s="56" t="s">
        <v>24</v>
      </c>
      <c r="B44" s="30" t="s">
        <v>25</v>
      </c>
    </row>
    <row r="45" spans="1:2">
      <c r="A45" s="56" t="s">
        <v>26</v>
      </c>
      <c r="B45" s="30" t="s">
        <v>27</v>
      </c>
    </row>
    <row r="46" spans="1:2">
      <c r="A46" s="56" t="s">
        <v>28</v>
      </c>
      <c r="B46" s="30" t="s">
        <v>29</v>
      </c>
    </row>
    <row r="47" spans="1:2">
      <c r="A47" s="56" t="s">
        <v>30</v>
      </c>
      <c r="B47" s="30" t="s">
        <v>31</v>
      </c>
    </row>
    <row r="48" spans="1:2">
      <c r="A48" s="56" t="s">
        <v>32</v>
      </c>
      <c r="B48" s="30" t="s">
        <v>33</v>
      </c>
    </row>
    <row r="49" spans="1:2">
      <c r="A49" s="56" t="s">
        <v>34</v>
      </c>
      <c r="B49" s="30" t="s">
        <v>35</v>
      </c>
    </row>
    <row r="50" spans="1:2">
      <c r="A50" s="56" t="s">
        <v>36</v>
      </c>
      <c r="B50" s="30" t="s">
        <v>37</v>
      </c>
    </row>
    <row r="51" spans="1:2">
      <c r="A51" s="56" t="s">
        <v>127</v>
      </c>
      <c r="B51" s="30" t="s">
        <v>128</v>
      </c>
    </row>
    <row r="52" spans="1:2">
      <c r="A52" s="56" t="s">
        <v>38</v>
      </c>
      <c r="B52" s="30" t="s">
        <v>39</v>
      </c>
    </row>
    <row r="53" spans="1:2">
      <c r="A53" s="56" t="s">
        <v>40</v>
      </c>
      <c r="B53" s="30" t="s">
        <v>41</v>
      </c>
    </row>
    <row r="54" spans="1:2">
      <c r="A54" s="56" t="s">
        <v>42</v>
      </c>
      <c r="B54" s="30" t="s">
        <v>43</v>
      </c>
    </row>
    <row r="55" spans="1:2">
      <c r="A55" s="56" t="s">
        <v>44</v>
      </c>
      <c r="B55" s="30" t="s">
        <v>45</v>
      </c>
    </row>
    <row r="56" spans="1:2">
      <c r="A56" s="56" t="s">
        <v>46</v>
      </c>
      <c r="B56" s="30" t="s">
        <v>47</v>
      </c>
    </row>
    <row r="57" spans="1:2">
      <c r="A57" s="56" t="s">
        <v>46</v>
      </c>
      <c r="B57" s="30" t="s">
        <v>47</v>
      </c>
    </row>
    <row r="58" spans="1:2">
      <c r="A58" s="56" t="s">
        <v>129</v>
      </c>
      <c r="B58" s="30" t="s">
        <v>130</v>
      </c>
    </row>
    <row r="59" spans="1:2">
      <c r="A59" s="56" t="s">
        <v>48</v>
      </c>
      <c r="B59" s="30" t="s">
        <v>49</v>
      </c>
    </row>
    <row r="60" spans="1:2">
      <c r="A60" s="56" t="s">
        <v>50</v>
      </c>
      <c r="B60" s="30" t="s">
        <v>51</v>
      </c>
    </row>
    <row r="61" spans="1:2">
      <c r="A61" s="56" t="s">
        <v>175</v>
      </c>
      <c r="B61" s="30" t="s">
        <v>17</v>
      </c>
    </row>
    <row r="62" spans="1:2">
      <c r="A62" s="56" t="s">
        <v>52</v>
      </c>
      <c r="B62" s="30" t="s">
        <v>53</v>
      </c>
    </row>
    <row r="63" spans="1:2">
      <c r="A63" s="56" t="s">
        <v>54</v>
      </c>
      <c r="B63" s="30" t="s">
        <v>55</v>
      </c>
    </row>
    <row r="64" spans="1:2">
      <c r="A64" s="56" t="s">
        <v>131</v>
      </c>
      <c r="B64" s="30" t="s">
        <v>132</v>
      </c>
    </row>
    <row r="65" spans="1:2">
      <c r="A65" s="56" t="s">
        <v>56</v>
      </c>
      <c r="B65" s="30" t="s">
        <v>57</v>
      </c>
    </row>
    <row r="66" spans="1:2">
      <c r="A66" s="56" t="s">
        <v>84</v>
      </c>
      <c r="B66" s="30" t="s">
        <v>85</v>
      </c>
    </row>
    <row r="67" spans="1:2">
      <c r="A67" s="56" t="s">
        <v>58</v>
      </c>
      <c r="B67" s="30" t="s">
        <v>59</v>
      </c>
    </row>
    <row r="68" spans="1:2">
      <c r="A68" s="56" t="s">
        <v>60</v>
      </c>
      <c r="B68" s="30" t="s">
        <v>61</v>
      </c>
    </row>
    <row r="69" spans="1:2">
      <c r="A69" s="56" t="s">
        <v>62</v>
      </c>
      <c r="B69" s="30" t="s">
        <v>63</v>
      </c>
    </row>
    <row r="70" spans="1:2">
      <c r="A70" s="56" t="s">
        <v>176</v>
      </c>
      <c r="B70" s="30" t="s">
        <v>83</v>
      </c>
    </row>
    <row r="71" spans="1:2">
      <c r="A71" s="56" t="s">
        <v>177</v>
      </c>
      <c r="B71" s="30" t="s">
        <v>82</v>
      </c>
    </row>
    <row r="72" spans="1:2">
      <c r="A72" s="56" t="s">
        <v>178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2020-06-19T09:28:08Z</dcterms:modified>
</cp:coreProperties>
</file>