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730"/>
  <workbookPr codeName="DieseArbeitsmappe" checkCompatibility="1" defaultThemeVersion="124226"/>
  <mc:AlternateContent xmlns:mc="http://schemas.openxmlformats.org/markup-compatibility/2006">
    <mc:Choice Requires="x15">
      <x15ac:absPath xmlns:x15ac="http://schemas.microsoft.com/office/spreadsheetml/2010/11/ac" url="C:\Users\Lenovo\Desktop\About Time\Timesheet\"/>
    </mc:Choice>
  </mc:AlternateContent>
  <xr:revisionPtr revIDLastSave="0" documentId="8_{05344C5C-C61F-4695-8993-A17CE963CBEA}" xr6:coauthVersionLast="45" xr6:coauthVersionMax="45" xr10:uidLastSave="{00000000-0000-0000-0000-000000000000}"/>
  <bookViews>
    <workbookView xWindow="24915" yWindow="5520" windowWidth="20460" windowHeight="10890" tabRatio="766" activeTab="1" xr2:uid="{00000000-000D-0000-FFFF-FFFF00000000}"/>
  </bookViews>
  <sheets>
    <sheet name="Information-General Settings" sheetId="35" r:id="rId1"/>
    <sheet name="Timesheet" sheetId="34" r:id="rId2"/>
    <sheet name="DropDownLists" sheetId="23" r:id="rId3"/>
  </sheets>
  <definedNames>
    <definedName name="consultant_level">DropDownLists!#REF!</definedName>
    <definedName name="jk">#REF!</definedName>
    <definedName name="Project_Number">DropDownLists!$A$2:$A$194</definedName>
    <definedName name="SAP_Booking_Number">DropDownLists!$D$2:$D$78</definedName>
    <definedName name="Staff_Type">DropDownLists!#REF!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P12" i="34" l="1"/>
  <c r="P10" i="34"/>
  <c r="P11" i="34"/>
  <c r="M39" i="34" l="1"/>
  <c r="F5" i="34" l="1"/>
  <c r="F4" i="34"/>
  <c r="F3" i="34"/>
  <c r="E9" i="34" l="1"/>
  <c r="E10" i="34" s="1"/>
  <c r="E11" i="34" s="1"/>
  <c r="E12" i="34" s="1"/>
  <c r="E13" i="34" s="1"/>
  <c r="E14" i="34" s="1"/>
  <c r="E15" i="34" s="1"/>
  <c r="E16" i="34" s="1"/>
  <c r="E17" i="34" s="1"/>
  <c r="E18" i="34" s="1"/>
  <c r="E19" i="34" s="1"/>
  <c r="E20" i="34" s="1"/>
  <c r="E21" i="34" s="1"/>
  <c r="B7" i="34" l="1"/>
  <c r="B9" i="34"/>
  <c r="D9" i="34" s="1"/>
  <c r="M40" i="34"/>
  <c r="A9" i="34" l="1"/>
  <c r="B10" i="34"/>
  <c r="D10" i="34" l="1"/>
  <c r="A10" i="34"/>
  <c r="B11" i="34"/>
  <c r="E22" i="34"/>
  <c r="E23" i="34" s="1"/>
  <c r="E24" i="34" s="1"/>
  <c r="E25" i="34" s="1"/>
  <c r="E26" i="34" s="1"/>
  <c r="E27" i="34" s="1"/>
  <c r="E28" i="34" s="1"/>
  <c r="E29" i="34" s="1"/>
  <c r="E30" i="34" s="1"/>
  <c r="E31" i="34" s="1"/>
  <c r="E32" i="34" s="1"/>
  <c r="E33" i="34" s="1"/>
  <c r="E34" i="34" s="1"/>
  <c r="E35" i="34" s="1"/>
  <c r="E36" i="34" s="1"/>
  <c r="B12" i="34"/>
  <c r="E37" i="34" l="1"/>
  <c r="D11" i="34"/>
  <c r="A11" i="34"/>
  <c r="D12" i="34"/>
  <c r="A12" i="34"/>
  <c r="B13" i="34"/>
  <c r="E38" i="34" l="1"/>
  <c r="B38" i="34"/>
  <c r="B14" i="34"/>
  <c r="D13" i="34"/>
  <c r="A13" i="34"/>
  <c r="D38" i="34" l="1"/>
  <c r="A38" i="34"/>
  <c r="D14" i="34"/>
  <c r="A14" i="34"/>
  <c r="B15" i="34"/>
  <c r="D15" i="34" l="1"/>
  <c r="A15" i="34"/>
  <c r="B16" i="34"/>
  <c r="D16" i="34" s="1"/>
  <c r="A16" i="34" l="1"/>
  <c r="B17" i="34"/>
  <c r="D17" i="34" s="1"/>
  <c r="A17" i="34" l="1"/>
  <c r="B18" i="34"/>
  <c r="D18" i="34" s="1"/>
  <c r="B19" i="34" l="1"/>
  <c r="A18" i="34"/>
  <c r="D19" i="34" l="1"/>
  <c r="A19" i="34"/>
  <c r="B20" i="34"/>
  <c r="D20" i="34" l="1"/>
  <c r="A20" i="34"/>
  <c r="B21" i="34"/>
  <c r="D21" i="34" l="1"/>
  <c r="A21" i="34"/>
  <c r="B22" i="34"/>
  <c r="D22" i="34" l="1"/>
  <c r="A22" i="34"/>
  <c r="B23" i="34"/>
  <c r="D23" i="34" l="1"/>
  <c r="A23" i="34"/>
  <c r="B24" i="34"/>
  <c r="D24" i="34" l="1"/>
  <c r="A24" i="34"/>
  <c r="B25" i="34"/>
  <c r="D25" i="34" l="1"/>
  <c r="A25" i="34"/>
  <c r="B26" i="34"/>
  <c r="B27" i="34" l="1"/>
  <c r="D26" i="34"/>
  <c r="A26" i="34"/>
  <c r="D27" i="34" l="1"/>
  <c r="A27" i="34"/>
  <c r="B28" i="34"/>
  <c r="D28" i="34" l="1"/>
  <c r="A28" i="34"/>
  <c r="B29" i="34"/>
  <c r="D29" i="34" l="1"/>
  <c r="A29" i="34"/>
  <c r="B30" i="34"/>
  <c r="D30" i="34" l="1"/>
  <c r="A30" i="34"/>
  <c r="B31" i="34"/>
  <c r="D31" i="34" l="1"/>
  <c r="A31" i="34"/>
  <c r="B32" i="34"/>
  <c r="B33" i="34" l="1"/>
  <c r="D32" i="34"/>
  <c r="A32" i="34"/>
  <c r="D33" i="34" l="1"/>
  <c r="A33" i="34"/>
  <c r="B34" i="34"/>
  <c r="D34" i="34" l="1"/>
  <c r="A34" i="34"/>
  <c r="B35" i="34"/>
  <c r="B36" i="34" l="1"/>
  <c r="B37" i="34"/>
  <c r="D35" i="34"/>
  <c r="A35" i="34"/>
  <c r="D36" i="34" l="1"/>
  <c r="A36" i="34"/>
  <c r="D37" i="34"/>
  <c r="A37" i="34"/>
</calcChain>
</file>

<file path=xl/sharedStrings.xml><?xml version="1.0" encoding="utf-8"?>
<sst xmlns="http://schemas.openxmlformats.org/spreadsheetml/2006/main" count="266" uniqueCount="214">
  <si>
    <t>Name:</t>
  </si>
  <si>
    <t>Sum:</t>
  </si>
  <si>
    <t>Days:</t>
  </si>
  <si>
    <t>Location</t>
  </si>
  <si>
    <t>Hours</t>
  </si>
  <si>
    <t>Task Description</t>
  </si>
  <si>
    <t>Project Number</t>
  </si>
  <si>
    <t>Project Description</t>
  </si>
  <si>
    <t>Description</t>
  </si>
  <si>
    <t>General settings</t>
  </si>
  <si>
    <t>Remarks</t>
  </si>
  <si>
    <t>General Information</t>
  </si>
  <si>
    <t>Name --&gt;</t>
  </si>
  <si>
    <t>BD</t>
  </si>
  <si>
    <t>Admin</t>
  </si>
  <si>
    <t>Timesheet TIME Consulting</t>
  </si>
  <si>
    <t>Account Number</t>
  </si>
  <si>
    <t>DITP E-Commerce</t>
  </si>
  <si>
    <t>TIME-201961</t>
  </si>
  <si>
    <t>NBTC Pure LRIC Model</t>
  </si>
  <si>
    <t>TIME-201960</t>
  </si>
  <si>
    <t>NBTC AS Re-model</t>
  </si>
  <si>
    <t>TIME-201954</t>
  </si>
  <si>
    <t>ONDE Thailand Digital Outlook Ph2</t>
  </si>
  <si>
    <t>TIME-201953</t>
  </si>
  <si>
    <t>OIC IT Master Plan</t>
  </si>
  <si>
    <t>TIME-201951</t>
  </si>
  <si>
    <t>ONDE 5G Policy</t>
  </si>
  <si>
    <t>TIME-201950</t>
  </si>
  <si>
    <t>Marvel Avengers</t>
  </si>
  <si>
    <t>TIME-201949</t>
  </si>
  <si>
    <t>Marvel Consumer</t>
  </si>
  <si>
    <t>TIME-201948</t>
  </si>
  <si>
    <t>Marvel Telecom</t>
  </si>
  <si>
    <t>TIME-201946</t>
  </si>
  <si>
    <t>Marvel TV</t>
  </si>
  <si>
    <t>TIME-201942</t>
  </si>
  <si>
    <t>NBTC Duct Pricing</t>
  </si>
  <si>
    <t>TIME-201936</t>
  </si>
  <si>
    <t>TMA Business Efficiency</t>
  </si>
  <si>
    <t>TIME-201930</t>
  </si>
  <si>
    <t>TE Telkomsel 2300MHz</t>
  </si>
  <si>
    <t>TIME-201929</t>
  </si>
  <si>
    <t>TE Optus Auction 2019</t>
  </si>
  <si>
    <t>TIME-201928</t>
  </si>
  <si>
    <t>TE Singtel Auction 2019</t>
  </si>
  <si>
    <t>TIME-201924</t>
  </si>
  <si>
    <t>TE AWN 5G Auction</t>
  </si>
  <si>
    <t>TIME-201907</t>
  </si>
  <si>
    <t>NBTC Broadcast IC</t>
  </si>
  <si>
    <t>TIME-201901</t>
  </si>
  <si>
    <t>NBTC OTT Subscription 2019</t>
  </si>
  <si>
    <t>TIME-201884</t>
  </si>
  <si>
    <t>NBTC DTT Spectrum Design</t>
  </si>
  <si>
    <t>TIME-201882</t>
  </si>
  <si>
    <t>TCEB Intelligence Center</t>
  </si>
  <si>
    <t>TIME-201875</t>
  </si>
  <si>
    <t>NBTC Radio Broadcasting</t>
  </si>
  <si>
    <t>TIME-201855</t>
  </si>
  <si>
    <t>NBTC Digital TV Policy</t>
  </si>
  <si>
    <t>TIME-201854</t>
  </si>
  <si>
    <t>ONDE Digital Infra Master Plan</t>
  </si>
  <si>
    <t>TIME-201837</t>
  </si>
  <si>
    <t>NBTC Wholesale Access and IC</t>
  </si>
  <si>
    <t>TIME-201801</t>
  </si>
  <si>
    <t>STOU USO Digital Literacy</t>
  </si>
  <si>
    <t>Lastname--&gt;</t>
  </si>
  <si>
    <t>Employee ID--&gt;</t>
  </si>
  <si>
    <t>Employee ID:</t>
  </si>
  <si>
    <t>Lastname:</t>
  </si>
  <si>
    <t>TIME</t>
  </si>
  <si>
    <t>Project</t>
  </si>
  <si>
    <t>Project Work</t>
  </si>
  <si>
    <t>Administration, Business Operation, Support</t>
  </si>
  <si>
    <t>Training, Education</t>
  </si>
  <si>
    <t>Product Development</t>
  </si>
  <si>
    <t>Vacation</t>
  </si>
  <si>
    <t>Sick Leave</t>
  </si>
  <si>
    <t>Compensation Day</t>
  </si>
  <si>
    <t>Other Leave</t>
  </si>
  <si>
    <t>Ovum Kids</t>
  </si>
  <si>
    <t>Market Definition</t>
  </si>
  <si>
    <t>TIME-201865</t>
  </si>
  <si>
    <t>AEC TOT Parner Selected</t>
  </si>
  <si>
    <t>TIME-202001</t>
  </si>
  <si>
    <t>CPAll Next Generation Leader 2020</t>
  </si>
  <si>
    <t>TIME-202002</t>
  </si>
  <si>
    <t>Krungsri VP and SME Transformation</t>
  </si>
  <si>
    <t>TIME-202003</t>
  </si>
  <si>
    <t>TSRI empowerment</t>
  </si>
  <si>
    <t>TIME-202004</t>
  </si>
  <si>
    <t>NIA Valuation 2020</t>
  </si>
  <si>
    <t>TIME-202005</t>
  </si>
  <si>
    <t>MDES Executive Training</t>
  </si>
  <si>
    <t>TIME-202006</t>
  </si>
  <si>
    <t>NBTC Audit Study Project</t>
  </si>
  <si>
    <t>TIME-202007</t>
  </si>
  <si>
    <t>NBTC Co-production 2020</t>
  </si>
  <si>
    <t>TIME-202008</t>
  </si>
  <si>
    <t>EXAT Digital Master Plan</t>
  </si>
  <si>
    <t>TIME-202009</t>
  </si>
  <si>
    <t>TIME Digital Assessment</t>
  </si>
  <si>
    <t>TIME-202010</t>
  </si>
  <si>
    <t>AFP Digital Mindset</t>
  </si>
  <si>
    <t>TIME-202011</t>
  </si>
  <si>
    <t>NBTC OTT Impact</t>
  </si>
  <si>
    <t>TIME-202012</t>
  </si>
  <si>
    <t>MDES Digital Manager</t>
  </si>
  <si>
    <t>TIME-202013</t>
  </si>
  <si>
    <t>Mol Cyber Security</t>
  </si>
  <si>
    <t>TIME-202014</t>
  </si>
  <si>
    <t>Krungsri Digital Mindset Townhall</t>
  </si>
  <si>
    <t>TIME-202015</t>
  </si>
  <si>
    <t>TIME-202016</t>
  </si>
  <si>
    <t>MBK Digital Strategy</t>
  </si>
  <si>
    <t>TIME-202017</t>
  </si>
  <si>
    <t>TIME KM Phase 1</t>
  </si>
  <si>
    <t>TIME-202018</t>
  </si>
  <si>
    <t>TIME Team Event 2020</t>
  </si>
  <si>
    <t>TIME-202020</t>
  </si>
  <si>
    <t>DGA Service Platform Master Plan</t>
  </si>
  <si>
    <t>TIME-201968</t>
  </si>
  <si>
    <t>KTB Digital Transformation</t>
  </si>
  <si>
    <t>TIME-201957</t>
  </si>
  <si>
    <t>NBTC Fund 2020 Projects</t>
  </si>
  <si>
    <t>TIME-201940</t>
  </si>
  <si>
    <t>Mobifone Strategy</t>
  </si>
  <si>
    <t>TIME-201916</t>
  </si>
  <si>
    <t>ThaiOil Digital Transformation</t>
  </si>
  <si>
    <t>TIME-201881</t>
  </si>
  <si>
    <t>TMA MICE Innovation</t>
  </si>
  <si>
    <t>Project Support</t>
  </si>
  <si>
    <t>Business Development (Have Project No.)</t>
  </si>
  <si>
    <t>Business Development (No Project No.)</t>
  </si>
  <si>
    <t>สำหรับคนในทีม Case Team Assistant ไว้ book เวลาลงไป support project</t>
  </si>
  <si>
    <t>BD กรณีไม่มี project number</t>
  </si>
  <si>
    <t>TIME-202037</t>
  </si>
  <si>
    <t>TIME-202036</t>
  </si>
  <si>
    <t>MoTS Indicator Survey</t>
  </si>
  <si>
    <t>TIME-202035</t>
  </si>
  <si>
    <t>Huawei 5G Thailand Insight</t>
  </si>
  <si>
    <t>TIME-202034</t>
  </si>
  <si>
    <t>NBTCAudit Combine63</t>
  </si>
  <si>
    <t>TIME-202033</t>
  </si>
  <si>
    <t>NBTCAudit HRD</t>
  </si>
  <si>
    <t>TIME-202032</t>
  </si>
  <si>
    <t>NBTCAudit Digital TV</t>
  </si>
  <si>
    <t>TIME-202031</t>
  </si>
  <si>
    <t>NBTCAudit 700MHz</t>
  </si>
  <si>
    <t>TIME-202030</t>
  </si>
  <si>
    <t>NBTCAudit TV63</t>
  </si>
  <si>
    <t>TIME-202029</t>
  </si>
  <si>
    <t>NBTCAudit Duct</t>
  </si>
  <si>
    <t>TIME-202028</t>
  </si>
  <si>
    <t>NBTCAudit 5G</t>
  </si>
  <si>
    <t>TIME-202027</t>
  </si>
  <si>
    <t>NBTCAudit Audit Model</t>
  </si>
  <si>
    <t>TIME-202026</t>
  </si>
  <si>
    <t>NBTCAudit Telecom 63</t>
  </si>
  <si>
    <t>TIME-202025</t>
  </si>
  <si>
    <t>TIME-202024</t>
  </si>
  <si>
    <t>NBTC OTT Subscription 2020</t>
  </si>
  <si>
    <t>TIME-202023</t>
  </si>
  <si>
    <t>TIME-202022</t>
  </si>
  <si>
    <t>ONDE MIL2020</t>
  </si>
  <si>
    <t>TIME-202021</t>
  </si>
  <si>
    <t>NBTC MC Audit</t>
  </si>
  <si>
    <t>TIME-201959</t>
  </si>
  <si>
    <t>NBTC Telecom Market Intelligence</t>
  </si>
  <si>
    <t>NBTC Competitiveness and Regulatory Reform</t>
  </si>
  <si>
    <t>TU Digital Plan and Policy Seminar</t>
  </si>
  <si>
    <t>DGA Digital Transformation Program</t>
  </si>
  <si>
    <t>Electrolux Digital Mindset and Change Mgmt</t>
  </si>
  <si>
    <t>TIME-201886</t>
  </si>
  <si>
    <t>TIME-201831</t>
  </si>
  <si>
    <t>TIME-201819</t>
  </si>
  <si>
    <t>Labor Day</t>
  </si>
  <si>
    <t>Visakha Bucha</t>
  </si>
  <si>
    <t>Attend an ce/Absence Type</t>
  </si>
  <si>
    <t>Project work</t>
  </si>
  <si>
    <t>Business Development</t>
  </si>
  <si>
    <t>Administration, Business Operation,</t>
  </si>
  <si>
    <t>Support</t>
  </si>
  <si>
    <t>CATS - Attendance/Absence Types</t>
  </si>
  <si>
    <r>
      <rPr>
        <b/>
        <sz val="10"/>
        <rFont val="Arial"/>
        <family val="2"/>
      </rPr>
      <t>Project no.</t>
    </r>
    <r>
      <rPr>
        <sz val="10"/>
        <rFont val="Arial"/>
      </rPr>
      <t xml:space="preserve"> required</t>
    </r>
  </si>
  <si>
    <t>Meaning</t>
  </si>
  <si>
    <t>Time spent on client project activities that is billable to the client based on the respective client contract
Travel time that is billable to the customer
The Project Manager is resp onsible for the accuracy of the 9001 entries.</t>
  </si>
  <si>
    <t>Time spent on sales or business dev elopment activities, attributable to a customer project or a specific, business development project.</t>
  </si>
  <si>
    <t>General activities, such as secretarial activities in the support areas, general administration, employee meetings, regular meetings and works meetings.
The entry does not require additional allocation.</t>
  </si>
  <si>
    <t>Courses, training, seminars, also internal training; the entry does not require additional allocation.</t>
  </si>
  <si>
    <t>Time spent on product and service offering development. Also time spent to prepare white papers, collat erals etc.</t>
  </si>
  <si>
    <t>Vacation time</t>
  </si>
  <si>
    <t>Sick leave</t>
  </si>
  <si>
    <t>Miscellaneous absence time not falling under the categories stated above.</t>
  </si>
  <si>
    <t>No project no.</t>
  </si>
  <si>
    <t>Parinda</t>
  </si>
  <si>
    <t>Ma</t>
  </si>
  <si>
    <t>TIME088</t>
  </si>
  <si>
    <t>Coronation Day
Reviewed and Revised Draft ONDE 5G Policy Report</t>
  </si>
  <si>
    <t xml:space="preserve">1) Prepared Interview Topic for circulating and collecting comment ONDE Digital Infra Action plan 2) Revised ONDE Digital Infra. Action plan </t>
  </si>
  <si>
    <t xml:space="preserve">1) Joined OIC Pre kick-off e-meeting 2) Prepared OIC Preventive Measurement Deck </t>
  </si>
  <si>
    <t xml:space="preserve">Prepared OIC Preventive Measurement Deck </t>
  </si>
  <si>
    <t>1) Revised ONDE Master Plan and Action Plan 2) Created Joint-KPI for the master plan</t>
  </si>
  <si>
    <t>Revised on Linkage Mapping  and the action plan</t>
  </si>
  <si>
    <t>Discuss with K.Jukapong about NCSA master plan direction</t>
  </si>
  <si>
    <t>TIME-202043</t>
  </si>
  <si>
    <t>1) Joined Internal Meeting for preparing data on DGA Foreigner Platform  2) Pre-study for DGA proposal 3) Join ONDE Outlook Kickoff Meeting</t>
  </si>
  <si>
    <t xml:space="preserve">Revised Master plan and Action plan </t>
  </si>
  <si>
    <t xml:space="preserve">1) E-meeting with M-Industry 2) Pre-study for DGA proposal 3)  Revised Action plan </t>
  </si>
  <si>
    <t xml:space="preserve">1) Revised Action plan 2) Briefed P'Dome for agenda for meeting with ETDA </t>
  </si>
  <si>
    <t>Studies about OIC Business Model and their serivces</t>
  </si>
  <si>
    <t>1) E-meeting with CAT  2) Revised Action plan 3) OIC Internet Meeting</t>
  </si>
  <si>
    <t>1) Internal Meeting for Progress Update 2) Revised Inception Report</t>
  </si>
  <si>
    <t>Revised Inception Report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</si>
</sst>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0"/>
      <name val="Arial"/>
    </font>
    <font>
      <sz val="10"/>
      <name val="Arial"/>
      <family val="2"/>
    </font>
    <font>
      <b/>
      <sz val="18"/>
      <name val="Arial"/>
      <family val="2"/>
    </font>
    <font>
      <b/>
      <sz val="11"/>
      <name val="MS Sans Serif"/>
      <family val="2"/>
    </font>
    <font>
      <b/>
      <sz val="12"/>
      <name val="MS Sans Serif"/>
      <family val="2"/>
    </font>
    <font>
      <b/>
      <sz val="16"/>
      <name val="MS Sans Serif"/>
      <family val="2"/>
    </font>
    <font>
      <sz val="10"/>
      <name val="MS Sans Serif"/>
      <family val="2"/>
    </font>
    <font>
      <sz val="12"/>
      <name val="MS Sans Serif"/>
      <family val="2"/>
    </font>
    <font>
      <sz val="8"/>
      <name val="Arial"/>
      <family val="2"/>
    </font>
    <font>
      <b/>
      <sz val="8"/>
      <name val="Arial"/>
      <family val="2"/>
    </font>
    <font>
      <b/>
      <sz val="14"/>
      <name val="MS Sans Serif"/>
      <family val="2"/>
    </font>
    <font>
      <sz val="16"/>
      <name val="Arial"/>
      <family val="2"/>
    </font>
    <font>
      <sz val="16"/>
      <color indexed="9"/>
      <name val="Arial"/>
      <family val="2"/>
    </font>
    <font>
      <b/>
      <sz val="16"/>
      <color indexed="9"/>
      <name val="Arial"/>
      <family val="2"/>
    </font>
    <font>
      <sz val="8"/>
      <color rgb="FF000000"/>
      <name val="Arial Unicode MS"/>
    </font>
    <font>
      <b/>
      <sz val="10"/>
      <name val="Arial"/>
      <family val="2"/>
    </font>
    <font>
      <b/>
      <sz val="10"/>
      <color theme="0"/>
      <name val="Arial"/>
      <family val="2"/>
    </font>
  </fonts>
  <fills count="6">
    <fill>
      <patternFill patternType="none"/>
    </fill>
    <fill>
      <patternFill patternType="gray125"/>
    </fill>
    <fill>
      <patternFill patternType="solid">
        <fgColor indexed="43"/>
        <bgColor indexed="22"/>
      </patternFill>
    </fill>
    <fill>
      <patternFill patternType="solid">
        <fgColor indexed="29"/>
        <bgColor indexed="64"/>
      </patternFill>
    </fill>
    <fill>
      <patternFill patternType="solid">
        <fgColor indexed="41"/>
        <bgColor indexed="64"/>
      </patternFill>
    </fill>
    <fill>
      <patternFill patternType="solid">
        <fgColor rgb="FF002060"/>
        <bgColor indexed="64"/>
      </patternFill>
    </fill>
  </fills>
  <borders count="46">
    <border>
      <left/>
      <right/>
      <top/>
      <bottom/>
      <diagonal/>
    </border>
    <border>
      <left/>
      <right/>
      <top style="medium">
        <color indexed="64"/>
      </top>
      <bottom/>
      <diagonal/>
    </border>
    <border>
      <left/>
      <right/>
      <top/>
      <bottom style="medium">
        <color indexed="64"/>
      </bottom>
      <diagonal/>
    </border>
    <border>
      <left style="thick">
        <color indexed="64"/>
      </left>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thick">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style="thick">
        <color indexed="64"/>
      </left>
      <right/>
      <top/>
      <bottom/>
      <diagonal/>
    </border>
    <border>
      <left style="thick">
        <color indexed="64"/>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style="thin">
        <color indexed="64"/>
      </top>
      <bottom/>
      <diagonal/>
    </border>
    <border>
      <left/>
      <right/>
      <top/>
      <bottom style="thin">
        <color indexed="64"/>
      </bottom>
      <diagonal/>
    </border>
    <border>
      <left style="thin">
        <color theme="3"/>
      </left>
      <right/>
      <top style="thin">
        <color theme="3"/>
      </top>
      <bottom style="thin">
        <color theme="3"/>
      </bottom>
      <diagonal/>
    </border>
    <border>
      <left/>
      <right style="thin">
        <color theme="3"/>
      </right>
      <top style="thin">
        <color theme="3"/>
      </top>
      <bottom style="thin">
        <color theme="3"/>
      </bottom>
      <diagonal/>
    </border>
    <border>
      <left style="medium">
        <color indexed="64"/>
      </left>
      <right style="medium">
        <color indexed="64"/>
      </right>
      <top style="thin">
        <color indexed="64"/>
      </top>
      <bottom/>
      <diagonal/>
    </border>
    <border>
      <left style="medium">
        <color theme="3"/>
      </left>
      <right/>
      <top style="medium">
        <color theme="3"/>
      </top>
      <bottom style="medium">
        <color theme="3"/>
      </bottom>
      <diagonal/>
    </border>
    <border>
      <left/>
      <right/>
      <top style="medium">
        <color theme="3"/>
      </top>
      <bottom style="medium">
        <color theme="3"/>
      </bottom>
      <diagonal/>
    </border>
    <border>
      <left/>
      <right style="medium">
        <color theme="3"/>
      </right>
      <top style="medium">
        <color theme="3"/>
      </top>
      <bottom style="medium">
        <color theme="3"/>
      </bottom>
      <diagonal/>
    </border>
    <border>
      <left style="medium">
        <color indexed="64"/>
      </left>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top/>
      <bottom/>
      <diagonal/>
    </border>
    <border>
      <left style="thin">
        <color indexed="64"/>
      </left>
      <right/>
      <top/>
      <bottom style="thin">
        <color indexed="64"/>
      </bottom>
      <diagonal/>
    </border>
  </borders>
  <cellStyleXfs count="1">
    <xf numFmtId="0" fontId="0" fillId="0" borderId="0"/>
  </cellStyleXfs>
  <cellXfs count="142">
    <xf numFmtId="0" fontId="0" fillId="0" borderId="0" xfId="0"/>
    <xf numFmtId="0" fontId="0" fillId="0" borderId="0" xfId="0" applyAlignment="1" applyProtection="1">
      <alignment vertical="center"/>
      <protection locked="0"/>
    </xf>
    <xf numFmtId="0" fontId="0" fillId="0" borderId="0" xfId="0" applyAlignment="1" applyProtection="1">
      <alignment vertical="center"/>
    </xf>
    <xf numFmtId="0" fontId="3" fillId="0" borderId="0" xfId="0" applyFont="1" applyAlignment="1" applyProtection="1">
      <alignment vertical="center"/>
    </xf>
    <xf numFmtId="0" fontId="3" fillId="0" borderId="0" xfId="0" applyFont="1" applyAlignment="1" applyProtection="1">
      <alignment horizontal="left" vertical="center"/>
    </xf>
    <xf numFmtId="0" fontId="4" fillId="2" borderId="1" xfId="0" applyFont="1" applyFill="1" applyBorder="1" applyAlignment="1" applyProtection="1">
      <alignment vertical="center"/>
    </xf>
    <xf numFmtId="0" fontId="4" fillId="2" borderId="2" xfId="0" applyFont="1" applyFill="1" applyBorder="1" applyAlignment="1" applyProtection="1">
      <alignment vertical="center"/>
    </xf>
    <xf numFmtId="0" fontId="0" fillId="0" borderId="0" xfId="0" applyNumberFormat="1" applyFill="1" applyBorder="1" applyAlignment="1" applyProtection="1">
      <alignment vertical="center"/>
      <protection locked="0"/>
    </xf>
    <xf numFmtId="0" fontId="1" fillId="0" borderId="0" xfId="0" applyFont="1" applyAlignment="1" applyProtection="1">
      <alignment vertical="center"/>
      <protection locked="0"/>
    </xf>
    <xf numFmtId="20" fontId="0" fillId="3" borderId="3" xfId="0" applyNumberFormat="1" applyFill="1" applyBorder="1" applyAlignment="1" applyProtection="1">
      <alignment horizontal="center" vertical="center"/>
      <protection locked="0"/>
    </xf>
    <xf numFmtId="20" fontId="6" fillId="0" borderId="4" xfId="0" applyNumberFormat="1" applyFont="1" applyFill="1" applyBorder="1" applyAlignment="1" applyProtection="1">
      <alignment horizontal="center" vertical="center"/>
    </xf>
    <xf numFmtId="14" fontId="6" fillId="0" borderId="5" xfId="0" applyNumberFormat="1" applyFont="1" applyFill="1" applyBorder="1" applyAlignment="1" applyProtection="1">
      <alignment horizontal="center" vertical="center"/>
    </xf>
    <xf numFmtId="0" fontId="7" fillId="0" borderId="6" xfId="0" applyFont="1" applyBorder="1" applyAlignment="1" applyProtection="1">
      <alignment vertical="center"/>
      <protection locked="0"/>
    </xf>
    <xf numFmtId="0" fontId="7" fillId="0" borderId="7" xfId="0" applyFont="1" applyBorder="1" applyAlignment="1" applyProtection="1">
      <alignment horizontal="center" vertical="center"/>
      <protection locked="0"/>
    </xf>
    <xf numFmtId="2" fontId="7" fillId="0" borderId="7" xfId="0" applyNumberFormat="1" applyFont="1" applyBorder="1" applyAlignment="1" applyProtection="1">
      <alignment horizontal="center" vertical="center"/>
      <protection locked="0"/>
    </xf>
    <xf numFmtId="20" fontId="0" fillId="3" borderId="8" xfId="0" applyNumberFormat="1" applyFill="1" applyBorder="1" applyAlignment="1" applyProtection="1">
      <alignment horizontal="center" vertical="center"/>
      <protection locked="0"/>
    </xf>
    <xf numFmtId="14" fontId="6" fillId="0" borderId="9" xfId="0" applyNumberFormat="1" applyFont="1" applyFill="1" applyBorder="1" applyAlignment="1" applyProtection="1">
      <alignment horizontal="center" vertical="center"/>
    </xf>
    <xf numFmtId="0" fontId="7" fillId="0" borderId="10" xfId="0" applyFont="1" applyBorder="1" applyAlignment="1" applyProtection="1">
      <alignment vertical="center"/>
      <protection locked="0"/>
    </xf>
    <xf numFmtId="0" fontId="7" fillId="0" borderId="11" xfId="0" applyFont="1" applyBorder="1" applyAlignment="1" applyProtection="1">
      <alignment horizontal="center" vertical="center"/>
      <protection locked="0"/>
    </xf>
    <xf numFmtId="2" fontId="7" fillId="0" borderId="11" xfId="0" applyNumberFormat="1" applyFont="1" applyBorder="1" applyAlignment="1" applyProtection="1">
      <alignment horizontal="center" vertical="center"/>
      <protection locked="0"/>
    </xf>
    <xf numFmtId="14" fontId="6" fillId="0" borderId="12" xfId="0" applyNumberFormat="1" applyFont="1" applyFill="1" applyBorder="1" applyAlignment="1" applyProtection="1">
      <alignment horizontal="center" vertical="center"/>
    </xf>
    <xf numFmtId="0" fontId="6" fillId="0" borderId="14" xfId="0" applyFont="1" applyBorder="1" applyAlignment="1" applyProtection="1">
      <alignment vertical="center"/>
    </xf>
    <xf numFmtId="0" fontId="6" fillId="0" borderId="15" xfId="0" applyFont="1" applyBorder="1" applyAlignment="1" applyProtection="1">
      <alignment vertical="center"/>
    </xf>
    <xf numFmtId="0" fontId="6" fillId="0" borderId="16" xfId="0" applyFont="1" applyBorder="1" applyAlignment="1" applyProtection="1">
      <alignment vertical="center"/>
    </xf>
    <xf numFmtId="0" fontId="4" fillId="0" borderId="17" xfId="0" applyFont="1" applyBorder="1" applyAlignment="1" applyProtection="1">
      <alignment vertical="center"/>
    </xf>
    <xf numFmtId="0" fontId="6" fillId="0" borderId="17" xfId="0" applyFont="1" applyBorder="1" applyAlignment="1" applyProtection="1">
      <alignment vertical="center"/>
    </xf>
    <xf numFmtId="2" fontId="4" fillId="0" borderId="15" xfId="0" applyNumberFormat="1" applyFont="1" applyBorder="1" applyAlignment="1" applyProtection="1">
      <alignment horizontal="center" vertical="center"/>
    </xf>
    <xf numFmtId="0" fontId="3" fillId="0" borderId="18" xfId="0" applyFont="1" applyBorder="1" applyAlignment="1" applyProtection="1">
      <alignment vertical="center"/>
    </xf>
    <xf numFmtId="0" fontId="3" fillId="0" borderId="10" xfId="0" applyFont="1" applyBorder="1" applyAlignment="1" applyProtection="1">
      <alignment vertical="center"/>
    </xf>
    <xf numFmtId="0" fontId="3" fillId="0" borderId="19" xfId="0" applyFont="1" applyBorder="1" applyAlignment="1" applyProtection="1">
      <alignment vertical="center"/>
    </xf>
    <xf numFmtId="0" fontId="8" fillId="0" borderId="0" xfId="0" applyFont="1"/>
    <xf numFmtId="0" fontId="8" fillId="0" borderId="0" xfId="0" applyFont="1" applyAlignment="1">
      <alignment horizontal="center"/>
    </xf>
    <xf numFmtId="0" fontId="9" fillId="0" borderId="0" xfId="0" applyFont="1" applyAlignment="1">
      <alignment horizontal="center"/>
    </xf>
    <xf numFmtId="0" fontId="4" fillId="0" borderId="0" xfId="0" applyFont="1" applyBorder="1" applyAlignment="1" applyProtection="1">
      <alignment horizontal="left" vertical="center"/>
    </xf>
    <xf numFmtId="0" fontId="6" fillId="0" borderId="2" xfId="0" applyFont="1" applyBorder="1" applyAlignment="1" applyProtection="1">
      <alignment vertical="center"/>
    </xf>
    <xf numFmtId="0" fontId="2" fillId="0" borderId="0" xfId="0" applyFont="1" applyAlignment="1" applyProtection="1">
      <alignment horizontal="center" vertical="center"/>
    </xf>
    <xf numFmtId="0" fontId="0" fillId="0" borderId="0" xfId="0" applyFill="1" applyAlignment="1"/>
    <xf numFmtId="0" fontId="0" fillId="0" borderId="0" xfId="0" applyFill="1" applyBorder="1" applyAlignment="1"/>
    <xf numFmtId="0" fontId="7" fillId="0" borderId="23" xfId="0" applyFont="1" applyBorder="1" applyAlignment="1" applyProtection="1">
      <alignment horizontal="left" vertical="center"/>
    </xf>
    <xf numFmtId="0" fontId="4" fillId="0" borderId="0" xfId="0" applyFont="1" applyAlignment="1" applyProtection="1">
      <alignment vertical="center"/>
    </xf>
    <xf numFmtId="14" fontId="0" fillId="0" borderId="0" xfId="0" applyNumberFormat="1"/>
    <xf numFmtId="0" fontId="9" fillId="0" borderId="30" xfId="0" applyFont="1" applyBorder="1" applyAlignment="1">
      <alignment horizontal="center"/>
    </xf>
    <xf numFmtId="0" fontId="8" fillId="0" borderId="13" xfId="0" applyFont="1" applyBorder="1"/>
    <xf numFmtId="0" fontId="4" fillId="0" borderId="15" xfId="0" applyFont="1" applyBorder="1" applyAlignment="1" applyProtection="1">
      <alignment vertical="center"/>
    </xf>
    <xf numFmtId="0" fontId="7" fillId="0" borderId="36" xfId="0" applyFont="1" applyBorder="1" applyAlignment="1" applyProtection="1">
      <alignment horizontal="center" vertical="center"/>
      <protection locked="0"/>
    </xf>
    <xf numFmtId="0" fontId="6" fillId="0" borderId="37" xfId="0" applyFont="1" applyBorder="1" applyAlignment="1" applyProtection="1">
      <alignment vertical="center"/>
    </xf>
    <xf numFmtId="0" fontId="6" fillId="0" borderId="38" xfId="0" applyFont="1" applyBorder="1" applyAlignment="1" applyProtection="1">
      <alignment vertical="center"/>
    </xf>
    <xf numFmtId="0" fontId="6" fillId="0" borderId="39" xfId="0" applyFont="1" applyBorder="1" applyAlignment="1" applyProtection="1">
      <alignment vertical="center"/>
    </xf>
    <xf numFmtId="0" fontId="11" fillId="0" borderId="0" xfId="0" applyFont="1" applyFill="1" applyBorder="1" applyAlignment="1">
      <alignment vertical="center" wrapText="1"/>
    </xf>
    <xf numFmtId="0" fontId="0" fillId="0" borderId="0" xfId="0" applyFill="1" applyBorder="1" applyAlignment="1">
      <alignment wrapText="1"/>
    </xf>
    <xf numFmtId="0" fontId="0" fillId="0" borderId="0" xfId="0" applyFill="1" applyAlignment="1">
      <alignment wrapText="1"/>
    </xf>
    <xf numFmtId="0" fontId="0" fillId="0" borderId="0" xfId="0" applyAlignment="1">
      <alignment wrapText="1"/>
    </xf>
    <xf numFmtId="0" fontId="14" fillId="0" borderId="0" xfId="0" applyFont="1" applyAlignment="1">
      <alignment vertical="center"/>
    </xf>
    <xf numFmtId="0" fontId="0" fillId="0" borderId="0" xfId="0" applyBorder="1"/>
    <xf numFmtId="0" fontId="0" fillId="0" borderId="44" xfId="0" applyBorder="1"/>
    <xf numFmtId="0" fontId="0" fillId="0" borderId="44" xfId="0" applyBorder="1" applyAlignment="1">
      <alignment horizontal="left"/>
    </xf>
    <xf numFmtId="0" fontId="0" fillId="0" borderId="45" xfId="0" applyBorder="1" applyAlignment="1">
      <alignment horizontal="left"/>
    </xf>
    <xf numFmtId="0" fontId="15" fillId="0" borderId="19" xfId="0" applyFont="1" applyBorder="1" applyAlignment="1">
      <alignment horizontal="left"/>
    </xf>
    <xf numFmtId="0" fontId="1" fillId="0" borderId="45" xfId="0" applyFont="1" applyBorder="1"/>
    <xf numFmtId="0" fontId="1" fillId="0" borderId="44" xfId="0" applyFont="1" applyBorder="1" applyAlignment="1">
      <alignment horizontal="left"/>
    </xf>
    <xf numFmtId="0" fontId="15" fillId="0" borderId="44" xfId="0" applyFont="1" applyBorder="1" applyAlignment="1">
      <alignment horizontal="left"/>
    </xf>
    <xf numFmtId="0" fontId="0" fillId="0" borderId="32" xfId="0" applyBorder="1"/>
    <xf numFmtId="0" fontId="1" fillId="0" borderId="0" xfId="0" applyFont="1" applyBorder="1" applyAlignment="1">
      <alignment horizontal="right"/>
    </xf>
    <xf numFmtId="0" fontId="0" fillId="0" borderId="0" xfId="0" applyBorder="1" applyAlignment="1">
      <alignment horizontal="right"/>
    </xf>
    <xf numFmtId="0" fontId="0" fillId="0" borderId="33" xfId="0" applyBorder="1"/>
    <xf numFmtId="0" fontId="9" fillId="0" borderId="0" xfId="0" applyFont="1" applyBorder="1" applyAlignment="1">
      <alignment horizontal="left" wrapText="1"/>
    </xf>
    <xf numFmtId="0" fontId="1" fillId="0" borderId="0" xfId="0" applyFont="1" applyBorder="1" applyAlignment="1">
      <alignment wrapText="1"/>
    </xf>
    <xf numFmtId="0" fontId="8" fillId="0" borderId="0" xfId="0" applyFont="1" applyBorder="1" applyAlignment="1">
      <alignment wrapText="1"/>
    </xf>
    <xf numFmtId="0" fontId="0" fillId="0" borderId="0" xfId="0" applyBorder="1" applyAlignment="1">
      <alignment wrapText="1"/>
    </xf>
    <xf numFmtId="0" fontId="1" fillId="0" borderId="19" xfId="0" applyFont="1" applyBorder="1" applyAlignment="1">
      <alignment horizontal="left" vertical="top" wrapText="1"/>
    </xf>
    <xf numFmtId="0" fontId="0" fillId="0" borderId="32" xfId="0" applyBorder="1" applyAlignment="1">
      <alignment horizontal="left" vertical="top" wrapText="1"/>
    </xf>
    <xf numFmtId="0" fontId="0" fillId="0" borderId="41" xfId="0" applyBorder="1" applyAlignment="1">
      <alignment horizontal="left" vertical="top" wrapText="1"/>
    </xf>
    <xf numFmtId="0" fontId="0" fillId="0" borderId="45" xfId="0" applyBorder="1" applyAlignment="1">
      <alignment horizontal="left" vertical="top"/>
    </xf>
    <xf numFmtId="0" fontId="0" fillId="0" borderId="33" xfId="0" applyBorder="1" applyAlignment="1">
      <alignment horizontal="left" vertical="top"/>
    </xf>
    <xf numFmtId="0" fontId="0" fillId="0" borderId="43" xfId="0" applyBorder="1" applyAlignment="1">
      <alignment horizontal="left" vertical="top"/>
    </xf>
    <xf numFmtId="0" fontId="0" fillId="0" borderId="45" xfId="0" applyBorder="1" applyAlignment="1">
      <alignment horizontal="center" vertical="top" wrapText="1"/>
    </xf>
    <xf numFmtId="0" fontId="0" fillId="0" borderId="33" xfId="0" applyBorder="1" applyAlignment="1">
      <alignment horizontal="center" vertical="top" wrapText="1"/>
    </xf>
    <xf numFmtId="0" fontId="0" fillId="0" borderId="43" xfId="0" applyBorder="1" applyAlignment="1">
      <alignment horizontal="center" vertical="top" wrapText="1"/>
    </xf>
    <xf numFmtId="0" fontId="16" fillId="5" borderId="18" xfId="0" applyFont="1" applyFill="1" applyBorder="1" applyAlignment="1">
      <alignment horizontal="center"/>
    </xf>
    <xf numFmtId="0" fontId="16" fillId="5" borderId="10" xfId="0" applyFont="1" applyFill="1" applyBorder="1" applyAlignment="1">
      <alignment horizontal="center"/>
    </xf>
    <xf numFmtId="0" fontId="16" fillId="5" borderId="26" xfId="0" applyFont="1" applyFill="1" applyBorder="1" applyAlignment="1">
      <alignment horizontal="center"/>
    </xf>
    <xf numFmtId="0" fontId="0" fillId="0" borderId="44" xfId="0" applyBorder="1" applyAlignment="1">
      <alignment horizontal="left" vertical="top" wrapText="1"/>
    </xf>
    <xf numFmtId="0" fontId="0" fillId="0" borderId="0" xfId="0" applyBorder="1" applyAlignment="1">
      <alignment horizontal="left" vertical="top" wrapText="1"/>
    </xf>
    <xf numFmtId="0" fontId="0" fillId="0" borderId="42" xfId="0" applyBorder="1" applyAlignment="1">
      <alignment horizontal="left" vertical="top" wrapText="1"/>
    </xf>
    <xf numFmtId="0" fontId="0" fillId="0" borderId="45" xfId="0" applyBorder="1" applyAlignment="1">
      <alignment horizontal="left" vertical="top" wrapText="1"/>
    </xf>
    <xf numFmtId="0" fontId="0" fillId="0" borderId="33" xfId="0" applyBorder="1" applyAlignment="1">
      <alignment horizontal="left" vertical="top" wrapText="1"/>
    </xf>
    <xf numFmtId="0" fontId="0" fillId="0" borderId="43" xfId="0" applyBorder="1" applyAlignment="1">
      <alignment horizontal="left" vertical="top" wrapText="1"/>
    </xf>
    <xf numFmtId="0" fontId="16" fillId="5" borderId="32" xfId="0" applyFont="1" applyFill="1" applyBorder="1" applyAlignment="1">
      <alignment horizontal="center"/>
    </xf>
    <xf numFmtId="0" fontId="16" fillId="5" borderId="41" xfId="0" applyFont="1" applyFill="1" applyBorder="1" applyAlignment="1">
      <alignment horizontal="center"/>
    </xf>
    <xf numFmtId="0" fontId="16" fillId="5" borderId="19" xfId="0" applyFont="1" applyFill="1" applyBorder="1" applyAlignment="1">
      <alignment horizontal="center"/>
    </xf>
    <xf numFmtId="0" fontId="1" fillId="0" borderId="45" xfId="0" applyFont="1" applyBorder="1" applyAlignment="1">
      <alignment horizontal="right"/>
    </xf>
    <xf numFmtId="0" fontId="1" fillId="0" borderId="33" xfId="0" applyFont="1" applyBorder="1" applyAlignment="1">
      <alignment horizontal="right"/>
    </xf>
    <xf numFmtId="0" fontId="1" fillId="0" borderId="23" xfId="0" applyFont="1" applyBorder="1" applyAlignment="1">
      <alignment horizontal="left" vertical="top" wrapText="1"/>
    </xf>
    <xf numFmtId="0" fontId="0" fillId="0" borderId="23" xfId="0" applyBorder="1" applyAlignment="1">
      <alignment horizontal="left" vertical="top" wrapText="1"/>
    </xf>
    <xf numFmtId="0" fontId="1" fillId="0" borderId="18" xfId="0" applyFont="1" applyFill="1" applyBorder="1" applyAlignment="1">
      <alignment horizontal="center"/>
    </xf>
    <xf numFmtId="0" fontId="1" fillId="0" borderId="10" xfId="0" applyFont="1" applyFill="1" applyBorder="1" applyAlignment="1">
      <alignment horizontal="center"/>
    </xf>
    <xf numFmtId="0" fontId="1" fillId="0" borderId="26" xfId="0" applyFont="1" applyFill="1" applyBorder="1" applyAlignment="1">
      <alignment horizontal="center"/>
    </xf>
    <xf numFmtId="0" fontId="12" fillId="4" borderId="27" xfId="0" applyFont="1" applyFill="1" applyBorder="1" applyAlignment="1">
      <alignment horizontal="center" vertical="center"/>
    </xf>
    <xf numFmtId="0" fontId="12" fillId="4" borderId="1" xfId="0" applyFont="1" applyFill="1" applyBorder="1" applyAlignment="1">
      <alignment horizontal="center" vertical="center"/>
    </xf>
    <xf numFmtId="0" fontId="12" fillId="4" borderId="22" xfId="0" applyFont="1" applyFill="1" applyBorder="1" applyAlignment="1">
      <alignment horizontal="center" vertical="center"/>
    </xf>
    <xf numFmtId="0" fontId="12" fillId="4" borderId="20" xfId="0" applyFont="1" applyFill="1" applyBorder="1" applyAlignment="1">
      <alignment horizontal="center" vertical="center"/>
    </xf>
    <xf numFmtId="0" fontId="12" fillId="4" borderId="2" xfId="0" applyFont="1" applyFill="1" applyBorder="1" applyAlignment="1">
      <alignment horizontal="center" vertical="center"/>
    </xf>
    <xf numFmtId="0" fontId="12" fillId="4" borderId="21" xfId="0" applyFont="1" applyFill="1" applyBorder="1" applyAlignment="1">
      <alignment horizontal="center" vertical="center"/>
    </xf>
    <xf numFmtId="0" fontId="13" fillId="4" borderId="27" xfId="0" applyFont="1" applyFill="1" applyBorder="1" applyAlignment="1">
      <alignment horizontal="center" vertical="center"/>
    </xf>
    <xf numFmtId="0" fontId="13" fillId="4" borderId="1" xfId="0" applyFont="1" applyFill="1" applyBorder="1" applyAlignment="1">
      <alignment horizontal="center" vertical="center"/>
    </xf>
    <xf numFmtId="0" fontId="13" fillId="4" borderId="22" xfId="0" applyFont="1" applyFill="1" applyBorder="1" applyAlignment="1">
      <alignment horizontal="center" vertical="center"/>
    </xf>
    <xf numFmtId="0" fontId="13" fillId="4" borderId="20" xfId="0" applyFont="1" applyFill="1" applyBorder="1" applyAlignment="1">
      <alignment horizontal="center" vertical="center"/>
    </xf>
    <xf numFmtId="0" fontId="13" fillId="4" borderId="2" xfId="0" applyFont="1" applyFill="1" applyBorder="1" applyAlignment="1">
      <alignment horizontal="center" vertical="center"/>
    </xf>
    <xf numFmtId="0" fontId="13" fillId="4" borderId="21" xfId="0" applyFont="1" applyFill="1" applyBorder="1" applyAlignment="1">
      <alignment horizontal="center" vertical="center"/>
    </xf>
    <xf numFmtId="0" fontId="1" fillId="0" borderId="24" xfId="0" applyFont="1" applyFill="1" applyBorder="1" applyAlignment="1">
      <alignment horizontal="center"/>
    </xf>
    <xf numFmtId="0" fontId="1" fillId="0" borderId="25" xfId="0" applyFont="1" applyFill="1" applyBorder="1" applyAlignment="1">
      <alignment horizontal="center"/>
    </xf>
    <xf numFmtId="0" fontId="1" fillId="0" borderId="6" xfId="0" applyFont="1" applyFill="1" applyBorder="1" applyAlignment="1">
      <alignment horizontal="center"/>
    </xf>
    <xf numFmtId="0" fontId="7" fillId="0" borderId="32" xfId="0" applyFont="1" applyBorder="1" applyAlignment="1" applyProtection="1">
      <alignment vertical="center" wrapText="1"/>
      <protection locked="0"/>
    </xf>
    <xf numFmtId="0" fontId="7" fillId="0" borderId="10" xfId="0" applyFont="1" applyBorder="1" applyAlignment="1" applyProtection="1">
      <alignment vertical="center" wrapText="1"/>
      <protection locked="0"/>
    </xf>
    <xf numFmtId="0" fontId="0" fillId="0" borderId="28" xfId="0" applyFill="1" applyBorder="1" applyAlignment="1" applyProtection="1">
      <alignment horizontal="center" vertical="center" textRotation="90" wrapText="1"/>
      <protection locked="0"/>
    </xf>
    <xf numFmtId="0" fontId="0" fillId="0" borderId="29" xfId="0" applyFill="1" applyBorder="1" applyAlignment="1" applyProtection="1">
      <alignment horizontal="center" vertical="center" textRotation="90" wrapText="1"/>
      <protection locked="0"/>
    </xf>
    <xf numFmtId="17" fontId="5" fillId="2" borderId="27" xfId="0" applyNumberFormat="1" applyFont="1" applyFill="1" applyBorder="1" applyAlignment="1" applyProtection="1">
      <alignment horizontal="center" vertical="center" wrapText="1"/>
      <protection locked="0"/>
    </xf>
    <xf numFmtId="17" fontId="5" fillId="2" borderId="22" xfId="0" applyNumberFormat="1" applyFont="1" applyFill="1" applyBorder="1" applyAlignment="1" applyProtection="1">
      <alignment horizontal="center" vertical="center" wrapText="1"/>
      <protection locked="0"/>
    </xf>
    <xf numFmtId="17" fontId="5" fillId="2" borderId="20" xfId="0" applyNumberFormat="1" applyFont="1" applyFill="1" applyBorder="1" applyAlignment="1" applyProtection="1">
      <alignment horizontal="center" vertical="center" wrapText="1"/>
      <protection locked="0"/>
    </xf>
    <xf numFmtId="17" fontId="5" fillId="2" borderId="21" xfId="0" applyNumberFormat="1" applyFont="1" applyFill="1" applyBorder="1" applyAlignment="1" applyProtection="1">
      <alignment horizontal="center" vertical="center" wrapText="1"/>
      <protection locked="0"/>
    </xf>
    <xf numFmtId="17" fontId="10" fillId="2" borderId="30" xfId="0" applyNumberFormat="1" applyFont="1" applyFill="1" applyBorder="1" applyAlignment="1" applyProtection="1">
      <alignment horizontal="center" vertical="center" wrapText="1"/>
      <protection locked="0"/>
    </xf>
    <xf numFmtId="17" fontId="10" fillId="2" borderId="31" xfId="0" applyNumberFormat="1" applyFont="1" applyFill="1" applyBorder="1" applyAlignment="1" applyProtection="1">
      <alignment horizontal="center" vertical="center" wrapText="1"/>
      <protection locked="0"/>
    </xf>
    <xf numFmtId="17" fontId="10" fillId="2" borderId="13" xfId="0" applyNumberFormat="1" applyFont="1" applyFill="1" applyBorder="1" applyAlignment="1" applyProtection="1">
      <alignment horizontal="center" vertical="center" wrapText="1"/>
      <protection locked="0"/>
    </xf>
    <xf numFmtId="0" fontId="7" fillId="0" borderId="33" xfId="0" applyFont="1" applyBorder="1" applyAlignment="1" applyProtection="1">
      <alignment vertical="center" wrapText="1"/>
      <protection locked="0"/>
    </xf>
    <xf numFmtId="0" fontId="4" fillId="0" borderId="0" xfId="0" applyFont="1" applyAlignment="1" applyProtection="1">
      <alignment horizontal="left" vertical="center"/>
    </xf>
    <xf numFmtId="0" fontId="4" fillId="0" borderId="34" xfId="0" applyFont="1" applyBorder="1" applyAlignment="1" applyProtection="1">
      <alignment vertical="center" wrapText="1"/>
      <protection locked="0"/>
    </xf>
    <xf numFmtId="0" fontId="4" fillId="0" borderId="35" xfId="0" applyFont="1" applyBorder="1" applyAlignment="1" applyProtection="1">
      <alignment vertical="center" wrapText="1"/>
      <protection locked="0"/>
    </xf>
    <xf numFmtId="0" fontId="4" fillId="2" borderId="30" xfId="0" applyFont="1" applyFill="1" applyBorder="1" applyAlignment="1" applyProtection="1">
      <alignment horizontal="center" vertical="center"/>
    </xf>
    <xf numFmtId="0" fontId="4" fillId="2" borderId="31" xfId="0" applyFont="1" applyFill="1" applyBorder="1" applyAlignment="1" applyProtection="1">
      <alignment horizontal="center" vertical="center"/>
    </xf>
    <xf numFmtId="0" fontId="4" fillId="2" borderId="30" xfId="0" applyFont="1" applyFill="1" applyBorder="1" applyAlignment="1" applyProtection="1">
      <alignment horizontal="center" vertical="center" wrapText="1"/>
    </xf>
    <xf numFmtId="0" fontId="4" fillId="2" borderId="31" xfId="0" applyFont="1" applyFill="1" applyBorder="1" applyAlignment="1" applyProtection="1">
      <alignment horizontal="center" vertical="center" wrapText="1"/>
    </xf>
    <xf numFmtId="0" fontId="4" fillId="2" borderId="27" xfId="0" applyFont="1" applyFill="1" applyBorder="1" applyAlignment="1" applyProtection="1">
      <alignment horizontal="center" vertical="center"/>
    </xf>
    <xf numFmtId="0" fontId="4" fillId="2" borderId="1" xfId="0" applyFont="1" applyFill="1" applyBorder="1" applyAlignment="1" applyProtection="1">
      <alignment horizontal="center" vertical="center"/>
    </xf>
    <xf numFmtId="0" fontId="4" fillId="2" borderId="20" xfId="0" applyFont="1" applyFill="1" applyBorder="1" applyAlignment="1" applyProtection="1">
      <alignment horizontal="center" vertical="center"/>
    </xf>
    <xf numFmtId="0" fontId="4" fillId="2" borderId="2" xfId="0" applyFont="1" applyFill="1" applyBorder="1" applyAlignment="1" applyProtection="1">
      <alignment horizontal="center" vertical="center"/>
    </xf>
    <xf numFmtId="0" fontId="0" fillId="0" borderId="40" xfId="0" applyBorder="1" applyAlignment="1" applyProtection="1">
      <alignment horizontal="center" vertical="center"/>
      <protection locked="0"/>
    </xf>
    <xf numFmtId="0" fontId="0" fillId="0" borderId="10" xfId="0" applyBorder="1" applyAlignment="1" applyProtection="1">
      <alignment horizontal="center" vertical="center"/>
      <protection locked="0"/>
    </xf>
    <xf numFmtId="0" fontId="2" fillId="0" borderId="14" xfId="0" applyFont="1" applyBorder="1" applyAlignment="1" applyProtection="1">
      <alignment horizontal="center" vertical="center"/>
    </xf>
    <xf numFmtId="0" fontId="2" fillId="0" borderId="16" xfId="0" applyFont="1" applyBorder="1" applyAlignment="1" applyProtection="1">
      <alignment horizontal="center" vertical="center"/>
    </xf>
    <xf numFmtId="0" fontId="2" fillId="0" borderId="15" xfId="0" applyFont="1" applyBorder="1" applyAlignment="1" applyProtection="1">
      <alignment horizontal="center" vertical="center"/>
    </xf>
    <xf numFmtId="0" fontId="3" fillId="0" borderId="18" xfId="0" applyFont="1" applyBorder="1" applyAlignment="1" applyProtection="1">
      <alignment horizontal="left" vertical="center"/>
    </xf>
    <xf numFmtId="0" fontId="3" fillId="0" borderId="26" xfId="0" applyFont="1" applyBorder="1" applyAlignment="1" applyProtection="1">
      <alignment horizontal="left" vertical="center"/>
    </xf>
  </cellXfs>
  <cellStyles count="1">
    <cellStyle name="Normal" xfId="0" builtinId="0"/>
  </cellStyles>
  <dxfs count="77">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patternType="none">
          <bgColor indexed="65"/>
        </patternFill>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bgColor indexed="43"/>
        </patternFill>
      </fill>
    </dxf>
    <dxf>
      <fill>
        <patternFill patternType="none">
          <bgColor indexed="65"/>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6E6E6"/>
      <rgbColor rgb="00C3CFE1"/>
      <rgbColor rgb="006685B3"/>
      <rgbColor rgb="00FFAA1F"/>
      <rgbColor rgb="0000337F"/>
      <rgbColor rgb="004F4F4F"/>
      <rgbColor rgb="00000000"/>
      <rgbColor rgb="00FFFFFF"/>
      <rgbColor rgb="00E6E6E6"/>
      <rgbColor rgb="00C3CFE1"/>
      <rgbColor rgb="006685B3"/>
      <rgbColor rgb="00FFAA1F"/>
      <rgbColor rgb="0000337F"/>
      <rgbColor rgb="004F4F4F"/>
      <rgbColor rgb="00000000"/>
      <rgbColor rgb="00FFFFFF"/>
      <rgbColor rgb="0000CCFF"/>
      <rgbColor rgb="0000337F"/>
      <rgbColor rgb="00FFAA1F"/>
      <rgbColor rgb="006685B3"/>
      <rgbColor rgb="004F4F4F"/>
      <rgbColor rgb="00E6E6E6"/>
      <rgbColor rgb="00000000"/>
      <rgbColor rgb="00C3CFE1"/>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9</xdr:row>
      <xdr:rowOff>0</xdr:rowOff>
    </xdr:from>
    <xdr:to>
      <xdr:col>8</xdr:col>
      <xdr:colOff>0</xdr:colOff>
      <xdr:row>28</xdr:row>
      <xdr:rowOff>76200</xdr:rowOff>
    </xdr:to>
    <xdr:sp macro="" textlink="">
      <xdr:nvSpPr>
        <xdr:cNvPr id="1026" name="Text Box 2">
          <a:extLst>
            <a:ext uri="{FF2B5EF4-FFF2-40B4-BE49-F238E27FC236}">
              <a16:creationId xmlns:a16="http://schemas.microsoft.com/office/drawing/2014/main" id="{00000000-0008-0000-0000-000002040000}"/>
            </a:ext>
          </a:extLst>
        </xdr:cNvPr>
        <xdr:cNvSpPr txBox="1">
          <a:spLocks noChangeArrowheads="1"/>
        </xdr:cNvSpPr>
      </xdr:nvSpPr>
      <xdr:spPr bwMode="auto">
        <a:xfrm>
          <a:off x="200025" y="1866900"/>
          <a:ext cx="5962650" cy="3190875"/>
        </a:xfrm>
        <a:prstGeom prst="rect">
          <a:avLst/>
        </a:prstGeom>
        <a:noFill/>
        <a:ln w="15875">
          <a:solidFill>
            <a:srgbClr val="000080"/>
          </a:solidFill>
          <a:miter lim="800000"/>
          <a:headEnd/>
          <a:tailEnd/>
        </a:ln>
      </xdr:spPr>
      <xdr:txBody>
        <a:bodyPr vertOverflow="clip" wrap="square" lIns="36576" tIns="22860" rIns="0" bIns="0" anchor="t" upright="1"/>
        <a:lstStyle/>
        <a:p>
          <a:pPr algn="l" rtl="0">
            <a:defRPr sz="1000"/>
          </a:pPr>
          <a:r>
            <a:rPr lang="en-GB" sz="1200" b="0" i="0" u="sng" strike="noStrike" baseline="0">
              <a:solidFill>
                <a:srgbClr val="000000"/>
              </a:solidFill>
              <a:latin typeface="Arial"/>
              <a:cs typeface="Arial"/>
            </a:rPr>
            <a:t>The objective of this sheet is to:</a:t>
          </a:r>
          <a:endParaRPr lang="en-GB" sz="1200" b="0" i="0" u="none" strike="noStrike" baseline="0">
            <a:solidFill>
              <a:srgbClr val="000000"/>
            </a:solidFill>
            <a:latin typeface="Arial"/>
            <a:cs typeface="Arial"/>
          </a:endParaRPr>
        </a:p>
        <a:p>
          <a:pPr algn="l" rtl="0">
            <a:defRPr sz="1000"/>
          </a:pPr>
          <a:r>
            <a:rPr lang="en-GB" sz="1200" b="0" i="0" u="none" strike="noStrike" baseline="0">
              <a:solidFill>
                <a:srgbClr val="000000"/>
              </a:solidFill>
              <a:latin typeface="Arial"/>
              <a:cs typeface="Arial"/>
            </a:rPr>
            <a:t>- to standardize the information flow regarding work related activities.</a:t>
          </a:r>
        </a:p>
        <a:p>
          <a:pPr algn="l" rtl="0">
            <a:defRPr sz="1000"/>
          </a:pPr>
          <a:r>
            <a:rPr lang="en-GB" sz="1200" b="0" i="0" u="none" strike="noStrike" baseline="0">
              <a:solidFill>
                <a:srgbClr val="000000"/>
              </a:solidFill>
              <a:latin typeface="Arial"/>
              <a:cs typeface="Arial"/>
            </a:rPr>
            <a:t>- to establish a consistent data basis for several applications like cost accounting and reporting.</a:t>
          </a:r>
        </a:p>
        <a:p>
          <a:pPr algn="l" rtl="0">
            <a:defRPr sz="1000"/>
          </a:pPr>
          <a:endParaRPr lang="en-GB" sz="1200" b="0" i="0" u="none" strike="noStrike" baseline="0">
            <a:solidFill>
              <a:srgbClr val="000000"/>
            </a:solidFill>
            <a:latin typeface="Arial"/>
            <a:cs typeface="Arial"/>
          </a:endParaRPr>
        </a:p>
        <a:p>
          <a:pPr algn="l" rtl="0">
            <a:defRPr sz="1000"/>
          </a:pPr>
          <a:r>
            <a:rPr lang="en-GB" sz="1200" b="0" i="0" u="sng" strike="noStrike" baseline="0">
              <a:solidFill>
                <a:srgbClr val="000000"/>
              </a:solidFill>
              <a:latin typeface="Arial"/>
              <a:cs typeface="Arial"/>
            </a:rPr>
            <a:t>User Information General:</a:t>
          </a:r>
        </a:p>
        <a:p>
          <a:pPr algn="l" rtl="0">
            <a:defRPr sz="1000"/>
          </a:pPr>
          <a:r>
            <a:rPr lang="en-GB" sz="1200" b="0" i="0" u="none" strike="noStrike" baseline="0">
              <a:solidFill>
                <a:srgbClr val="000000"/>
              </a:solidFill>
              <a:latin typeface="Arial"/>
              <a:cs typeface="Arial"/>
            </a:rPr>
            <a:t>- Please send your completed time sheet on the last workday of the month to the BO Portal.</a:t>
          </a:r>
        </a:p>
        <a:p>
          <a:pPr algn="l" rtl="0">
            <a:defRPr sz="1000"/>
          </a:pPr>
          <a:r>
            <a:rPr lang="en-GB" sz="1200" b="0" i="0" u="none" strike="noStrike" baseline="0">
              <a:solidFill>
                <a:srgbClr val="000000"/>
              </a:solidFill>
              <a:latin typeface="Arial"/>
              <a:cs typeface="Arial"/>
            </a:rPr>
            <a:t>- Should a project </a:t>
          </a:r>
          <a:r>
            <a:rPr lang="en-GB" sz="1200" b="0" i="0" u="sng" strike="noStrike" baseline="0">
              <a:solidFill>
                <a:srgbClr val="000000"/>
              </a:solidFill>
              <a:latin typeface="Arial"/>
              <a:cs typeface="Arial"/>
            </a:rPr>
            <a:t>not</a:t>
          </a:r>
          <a:r>
            <a:rPr lang="en-GB" sz="1200" b="0" i="0" u="none" strike="noStrike" baseline="0">
              <a:solidFill>
                <a:srgbClr val="000000"/>
              </a:solidFill>
              <a:latin typeface="Arial"/>
              <a:cs typeface="Arial"/>
            </a:rPr>
            <a:t> be available in the according drop down list, please add it on the sheet "DropDownLists"</a:t>
          </a:r>
        </a:p>
        <a:p>
          <a:pPr algn="l" rtl="0">
            <a:defRPr sz="1000"/>
          </a:pPr>
          <a:endParaRPr lang="en-GB" sz="1200" b="0" i="0" u="none" strike="noStrike" baseline="0">
            <a:solidFill>
              <a:srgbClr val="000000"/>
            </a:solidFill>
            <a:latin typeface="Arial"/>
            <a:cs typeface="Arial"/>
          </a:endParaRPr>
        </a:p>
        <a:p>
          <a:pPr algn="l" rtl="0">
            <a:defRPr sz="1000"/>
          </a:pPr>
          <a:r>
            <a:rPr lang="en-GB" sz="1200" b="0" i="0" u="sng" strike="noStrike" baseline="0">
              <a:solidFill>
                <a:srgbClr val="000000"/>
              </a:solidFill>
              <a:latin typeface="Arial"/>
              <a:cs typeface="Arial"/>
            </a:rPr>
            <a:t>Additional Information TIME Consulting Staff:</a:t>
          </a:r>
        </a:p>
        <a:p>
          <a:pPr algn="l" rtl="0">
            <a:defRPr sz="1000"/>
          </a:pPr>
          <a:r>
            <a:rPr lang="en-GB" sz="1200" b="0" i="0" u="none" strike="noStrike" baseline="0">
              <a:solidFill>
                <a:srgbClr val="000000"/>
              </a:solidFill>
              <a:latin typeface="Arial"/>
              <a:cs typeface="Arial"/>
            </a:rPr>
            <a:t>- Additional to the billable project days, please quote also all other work related activities. You find the legend beneath this box. </a:t>
          </a:r>
        </a:p>
        <a:p>
          <a:pPr algn="l" rtl="0">
            <a:defRPr sz="1000"/>
          </a:pPr>
          <a:endParaRPr lang="en-GB" sz="1200" b="0" i="0" u="none" strike="noStrike" baseline="0">
            <a:solidFill>
              <a:srgbClr val="000000"/>
            </a:solidFill>
            <a:latin typeface="Arial"/>
            <a:cs typeface="Arial"/>
          </a:endParaRPr>
        </a:p>
      </xdr:txBody>
    </xdr:sp>
    <xdr:clientData/>
  </xdr:twoCellAnchor>
  <xdr:twoCellAnchor>
    <xdr:from>
      <xdr:col>2</xdr:col>
      <xdr:colOff>962025</xdr:colOff>
      <xdr:row>26</xdr:row>
      <xdr:rowOff>85725</xdr:rowOff>
    </xdr:from>
    <xdr:to>
      <xdr:col>3</xdr:col>
      <xdr:colOff>238125</xdr:colOff>
      <xdr:row>28</xdr:row>
      <xdr:rowOff>57150</xdr:rowOff>
    </xdr:to>
    <xdr:sp macro="" textlink="">
      <xdr:nvSpPr>
        <xdr:cNvPr id="1032" name="AutoShape 8">
          <a:extLst>
            <a:ext uri="{FF2B5EF4-FFF2-40B4-BE49-F238E27FC236}">
              <a16:creationId xmlns:a16="http://schemas.microsoft.com/office/drawing/2014/main" id="{00000000-0008-0000-0000-000008040000}"/>
            </a:ext>
          </a:extLst>
        </xdr:cNvPr>
        <xdr:cNvSpPr>
          <a:spLocks noChangeArrowheads="1"/>
        </xdr:cNvSpPr>
      </xdr:nvSpPr>
      <xdr:spPr bwMode="auto">
        <a:xfrm>
          <a:off x="2286000" y="4743450"/>
          <a:ext cx="304800" cy="295275"/>
        </a:xfrm>
        <a:prstGeom prst="downArrow">
          <a:avLst>
            <a:gd name="adj1" fmla="val 50000"/>
            <a:gd name="adj2" fmla="val 25000"/>
          </a:avLst>
        </a:prstGeom>
        <a:solidFill>
          <a:srgbClr val="00337F"/>
        </a:solidFill>
        <a:ln w="9525">
          <a:solidFill>
            <a:srgbClr val="000000"/>
          </a:solidFill>
          <a:miter lim="800000"/>
          <a:headEnd/>
          <a:tailEnd/>
        </a:ln>
      </xdr:spPr>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4" name="รูปภาพ 3">
          <a:extLst>
            <a:ext uri="{FF2B5EF4-FFF2-40B4-BE49-F238E27FC236}">
              <a16:creationId xmlns:a16="http://schemas.microsoft.com/office/drawing/2014/main" id="{13A0AA88-3266-4137-AA7E-83DA04967D7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565774" y="4160120"/>
          <a:ext cx="946151" cy="47574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11</xdr:col>
      <xdr:colOff>784225</xdr:colOff>
      <xdr:row>0</xdr:row>
      <xdr:rowOff>177800</xdr:rowOff>
    </xdr:from>
    <xdr:to>
      <xdr:col>13</xdr:col>
      <xdr:colOff>31750</xdr:colOff>
      <xdr:row>0</xdr:row>
      <xdr:rowOff>640848</xdr:rowOff>
    </xdr:to>
    <xdr:pic>
      <xdr:nvPicPr>
        <xdr:cNvPr id="3" name="รูปภาพ 2">
          <a:extLst>
            <a:ext uri="{FF2B5EF4-FFF2-40B4-BE49-F238E27FC236}">
              <a16:creationId xmlns:a16="http://schemas.microsoft.com/office/drawing/2014/main" id="{3D722602-8741-4DD3-90D2-32B8591D62D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204825" y="177800"/>
          <a:ext cx="949326" cy="46304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58"/>
  <sheetViews>
    <sheetView showGridLines="0" workbookViewId="0">
      <selection activeCell="F7" sqref="F7"/>
    </sheetView>
  </sheetViews>
  <sheetFormatPr defaultColWidth="11.42578125" defaultRowHeight="12.75"/>
  <cols>
    <col min="1" max="1" width="3" customWidth="1"/>
    <col min="2" max="2" width="16.85546875" customWidth="1"/>
    <col min="3" max="3" width="15.42578125" customWidth="1"/>
    <col min="9" max="9" width="16.85546875" style="51" customWidth="1"/>
    <col min="10" max="10" width="57.5703125" style="51" customWidth="1"/>
  </cols>
  <sheetData>
    <row r="1" spans="2:10" ht="13.5" customHeight="1" thickBot="1">
      <c r="I1" s="48"/>
      <c r="J1" s="48"/>
    </row>
    <row r="2" spans="2:10" ht="16.5" customHeight="1">
      <c r="B2" s="103" t="s">
        <v>9</v>
      </c>
      <c r="C2" s="104"/>
      <c r="D2" s="104"/>
      <c r="E2" s="104"/>
      <c r="F2" s="104"/>
      <c r="G2" s="104"/>
      <c r="H2" s="105"/>
      <c r="I2" s="48"/>
      <c r="J2" s="48"/>
    </row>
    <row r="3" spans="2:10" ht="13.5" thickBot="1">
      <c r="B3" s="106"/>
      <c r="C3" s="107"/>
      <c r="D3" s="107"/>
      <c r="E3" s="107"/>
      <c r="F3" s="107"/>
      <c r="G3" s="107"/>
      <c r="H3" s="108"/>
      <c r="I3" s="49"/>
      <c r="J3" s="49"/>
    </row>
    <row r="4" spans="2:10">
      <c r="B4" s="109" t="s">
        <v>12</v>
      </c>
      <c r="C4" s="110"/>
      <c r="D4" s="109" t="s">
        <v>195</v>
      </c>
      <c r="E4" s="111"/>
      <c r="F4" s="111"/>
      <c r="G4" s="111"/>
      <c r="H4" s="110"/>
      <c r="I4" s="50"/>
      <c r="J4" s="50"/>
    </row>
    <row r="5" spans="2:10">
      <c r="B5" s="94" t="s">
        <v>66</v>
      </c>
      <c r="C5" s="96"/>
      <c r="D5" s="94" t="s">
        <v>196</v>
      </c>
      <c r="E5" s="95"/>
      <c r="F5" s="95"/>
      <c r="G5" s="95"/>
      <c r="H5" s="96"/>
      <c r="I5" s="50"/>
      <c r="J5" s="50"/>
    </row>
    <row r="6" spans="2:10">
      <c r="B6" s="94" t="s">
        <v>67</v>
      </c>
      <c r="C6" s="96"/>
      <c r="D6" s="94" t="s">
        <v>197</v>
      </c>
      <c r="E6" s="95"/>
      <c r="F6" s="95"/>
      <c r="G6" s="95"/>
      <c r="H6" s="96"/>
      <c r="I6" s="50"/>
      <c r="J6" s="50"/>
    </row>
    <row r="7" spans="2:10" ht="13.5" thickBot="1">
      <c r="I7" s="50"/>
      <c r="J7" s="50"/>
    </row>
    <row r="8" spans="2:10">
      <c r="B8" s="97" t="s">
        <v>11</v>
      </c>
      <c r="C8" s="98"/>
      <c r="D8" s="98"/>
      <c r="E8" s="98"/>
      <c r="F8" s="98"/>
      <c r="G8" s="98"/>
      <c r="H8" s="99"/>
      <c r="I8" s="50"/>
      <c r="J8" s="50"/>
    </row>
    <row r="9" spans="2:10" ht="13.5" thickBot="1">
      <c r="B9" s="100"/>
      <c r="C9" s="101"/>
      <c r="D9" s="101"/>
      <c r="E9" s="101"/>
      <c r="F9" s="101"/>
      <c r="G9" s="101"/>
      <c r="H9" s="102"/>
      <c r="I9" s="50"/>
      <c r="J9" s="50"/>
    </row>
    <row r="10" spans="2:10">
      <c r="B10" s="37"/>
      <c r="C10" s="37"/>
      <c r="D10" s="37"/>
      <c r="E10" s="37"/>
      <c r="F10" s="37"/>
      <c r="G10" s="37"/>
      <c r="H10" s="37"/>
      <c r="I10" s="50"/>
      <c r="J10" s="50"/>
    </row>
    <row r="11" spans="2:10">
      <c r="B11" s="37"/>
      <c r="C11" s="37"/>
      <c r="D11" s="37"/>
      <c r="E11" s="37"/>
      <c r="F11" s="37"/>
      <c r="G11" s="37"/>
      <c r="H11" s="37"/>
      <c r="I11" s="50"/>
      <c r="J11" s="50"/>
    </row>
    <row r="12" spans="2:10">
      <c r="B12" s="37"/>
      <c r="C12" s="37"/>
      <c r="D12" s="37"/>
      <c r="E12" s="37"/>
      <c r="F12" s="37"/>
      <c r="G12" s="37"/>
      <c r="H12" s="37"/>
      <c r="I12" s="50"/>
      <c r="J12" s="50"/>
    </row>
    <row r="13" spans="2:10">
      <c r="B13" s="37"/>
      <c r="C13" s="37"/>
      <c r="D13" s="37"/>
      <c r="E13" s="37"/>
      <c r="F13" s="37"/>
      <c r="G13" s="37"/>
      <c r="H13" s="37"/>
      <c r="I13" s="50"/>
      <c r="J13" s="50"/>
    </row>
    <row r="14" spans="2:10">
      <c r="B14" s="37"/>
      <c r="C14" s="37"/>
      <c r="D14" s="37"/>
      <c r="E14" s="37"/>
      <c r="F14" s="37"/>
      <c r="G14" s="37"/>
      <c r="H14" s="37"/>
      <c r="I14" s="50"/>
      <c r="J14" s="50"/>
    </row>
    <row r="15" spans="2:10">
      <c r="B15" s="37"/>
      <c r="C15" s="37"/>
      <c r="D15" s="37"/>
      <c r="E15" s="37"/>
      <c r="F15" s="37"/>
      <c r="G15" s="37"/>
      <c r="H15" s="37"/>
      <c r="I15" s="50"/>
      <c r="J15" s="50"/>
    </row>
    <row r="16" spans="2:10">
      <c r="B16" s="37"/>
      <c r="C16" s="37"/>
      <c r="D16" s="37"/>
      <c r="E16" s="37"/>
      <c r="F16" s="37"/>
      <c r="G16" s="37"/>
      <c r="H16" s="37"/>
      <c r="I16" s="50"/>
      <c r="J16" s="50"/>
    </row>
    <row r="17" spans="2:10">
      <c r="B17" s="37"/>
      <c r="C17" s="37"/>
      <c r="D17" s="37"/>
      <c r="E17" s="37"/>
      <c r="F17" s="37"/>
      <c r="G17" s="37"/>
      <c r="H17" s="37"/>
      <c r="I17" s="50"/>
      <c r="J17" s="50"/>
    </row>
    <row r="18" spans="2:10" ht="15.75" customHeight="1">
      <c r="B18" s="37"/>
      <c r="C18" s="37"/>
      <c r="D18" s="37"/>
      <c r="E18" s="37"/>
      <c r="F18" s="37"/>
      <c r="G18" s="37"/>
      <c r="H18" s="37"/>
      <c r="I18" s="50"/>
      <c r="J18" s="50"/>
    </row>
    <row r="19" spans="2:10">
      <c r="B19" s="37"/>
      <c r="C19" s="37"/>
      <c r="D19" s="37"/>
      <c r="E19" s="37"/>
      <c r="F19" s="37"/>
      <c r="G19" s="37"/>
      <c r="H19" s="37"/>
      <c r="I19" s="50"/>
      <c r="J19" s="50"/>
    </row>
    <row r="20" spans="2:10">
      <c r="B20" s="37"/>
      <c r="C20" s="37"/>
      <c r="D20" s="37"/>
      <c r="E20" s="37"/>
      <c r="F20" s="37"/>
      <c r="G20" s="37"/>
      <c r="H20" s="37"/>
      <c r="I20" s="50"/>
      <c r="J20" s="50"/>
    </row>
    <row r="21" spans="2:10">
      <c r="B21" s="37"/>
      <c r="C21" s="37"/>
      <c r="D21" s="37"/>
      <c r="E21" s="37"/>
      <c r="F21" s="37"/>
      <c r="G21" s="37"/>
      <c r="H21" s="37"/>
      <c r="I21" s="50"/>
      <c r="J21" s="50"/>
    </row>
    <row r="22" spans="2:10">
      <c r="B22" s="37"/>
      <c r="C22" s="37"/>
      <c r="D22" s="37"/>
      <c r="E22" s="37"/>
      <c r="F22" s="37"/>
      <c r="G22" s="37"/>
      <c r="H22" s="37"/>
      <c r="I22" s="50"/>
      <c r="J22" s="50"/>
    </row>
    <row r="23" spans="2:10">
      <c r="B23" s="37"/>
      <c r="C23" s="37"/>
      <c r="D23" s="37"/>
      <c r="E23" s="37"/>
      <c r="F23" s="37"/>
      <c r="G23" s="37"/>
      <c r="H23" s="37"/>
      <c r="I23" s="50"/>
      <c r="J23" s="50"/>
    </row>
    <row r="24" spans="2:10">
      <c r="B24" s="37"/>
      <c r="C24" s="37"/>
      <c r="D24" s="37"/>
      <c r="E24" s="37"/>
      <c r="F24" s="37"/>
      <c r="G24" s="37"/>
      <c r="H24" s="37"/>
      <c r="I24" s="50"/>
      <c r="J24" s="50"/>
    </row>
    <row r="25" spans="2:10">
      <c r="B25" s="37"/>
      <c r="C25" s="37"/>
      <c r="D25" s="37"/>
      <c r="E25" s="37"/>
      <c r="F25" s="37"/>
      <c r="G25" s="37"/>
      <c r="H25" s="37"/>
      <c r="I25" s="50"/>
      <c r="J25" s="50"/>
    </row>
    <row r="26" spans="2:10">
      <c r="B26" s="36"/>
      <c r="C26" s="36"/>
      <c r="D26" s="36"/>
      <c r="E26" s="36"/>
      <c r="F26" s="36"/>
      <c r="G26" s="36"/>
      <c r="H26" s="36"/>
      <c r="I26" s="50"/>
      <c r="J26" s="50"/>
    </row>
    <row r="27" spans="2:10">
      <c r="B27" s="36"/>
      <c r="C27" s="36"/>
      <c r="D27" s="36"/>
      <c r="E27" s="36"/>
      <c r="F27" s="36"/>
      <c r="G27" s="36"/>
      <c r="H27" s="36"/>
      <c r="I27" s="50"/>
      <c r="J27" s="50"/>
    </row>
    <row r="28" spans="2:10">
      <c r="B28" s="36"/>
      <c r="C28" s="36"/>
      <c r="D28" s="36"/>
      <c r="E28" s="36"/>
      <c r="F28" s="36"/>
      <c r="G28" s="36"/>
      <c r="H28" s="36"/>
      <c r="I28" s="50"/>
      <c r="J28" s="50"/>
    </row>
    <row r="29" spans="2:10">
      <c r="B29" s="36"/>
      <c r="C29" s="36"/>
      <c r="D29" s="36"/>
      <c r="E29" s="36"/>
      <c r="F29" s="36"/>
      <c r="G29" s="36"/>
      <c r="H29" s="36"/>
      <c r="I29" s="50"/>
      <c r="J29" s="50"/>
    </row>
    <row r="31" spans="2:10">
      <c r="B31" s="78" t="s">
        <v>183</v>
      </c>
      <c r="C31" s="79"/>
      <c r="D31" s="87"/>
      <c r="E31" s="87"/>
      <c r="F31" s="87"/>
      <c r="G31" s="87"/>
      <c r="H31" s="88"/>
    </row>
    <row r="32" spans="2:10">
      <c r="B32" s="89" t="s">
        <v>178</v>
      </c>
      <c r="C32" s="87"/>
      <c r="D32" s="78" t="s">
        <v>185</v>
      </c>
      <c r="E32" s="79"/>
      <c r="F32" s="79"/>
      <c r="G32" s="79"/>
      <c r="H32" s="80"/>
    </row>
    <row r="33" spans="2:10">
      <c r="B33" s="57">
        <v>9001</v>
      </c>
      <c r="C33" s="61"/>
      <c r="D33" s="69" t="s">
        <v>186</v>
      </c>
      <c r="E33" s="70"/>
      <c r="F33" s="70"/>
      <c r="G33" s="70"/>
      <c r="H33" s="71"/>
    </row>
    <row r="34" spans="2:10">
      <c r="B34" s="54" t="s">
        <v>179</v>
      </c>
      <c r="C34" s="53"/>
      <c r="D34" s="81"/>
      <c r="E34" s="82"/>
      <c r="F34" s="82"/>
      <c r="G34" s="82"/>
      <c r="H34" s="83"/>
      <c r="I34" s="65"/>
      <c r="J34" s="66"/>
    </row>
    <row r="35" spans="2:10">
      <c r="B35" s="90" t="s">
        <v>184</v>
      </c>
      <c r="C35" s="91"/>
      <c r="D35" s="84"/>
      <c r="E35" s="85"/>
      <c r="F35" s="85"/>
      <c r="G35" s="85"/>
      <c r="H35" s="86"/>
      <c r="I35" s="67"/>
      <c r="J35" s="68"/>
    </row>
    <row r="36" spans="2:10">
      <c r="B36" s="60">
        <v>9002</v>
      </c>
      <c r="C36" s="62"/>
      <c r="D36" s="69" t="s">
        <v>134</v>
      </c>
      <c r="E36" s="70"/>
      <c r="F36" s="70"/>
      <c r="G36" s="70"/>
      <c r="H36" s="71"/>
      <c r="I36" s="67"/>
      <c r="J36" s="68"/>
    </row>
    <row r="37" spans="2:10">
      <c r="B37" s="59" t="s">
        <v>131</v>
      </c>
      <c r="C37" s="62"/>
      <c r="D37" s="84"/>
      <c r="E37" s="85"/>
      <c r="F37" s="85"/>
      <c r="G37" s="85"/>
      <c r="H37" s="86"/>
      <c r="I37" s="67"/>
      <c r="J37" s="68"/>
    </row>
    <row r="38" spans="2:10">
      <c r="B38" s="57">
        <v>9003</v>
      </c>
      <c r="C38" s="61"/>
      <c r="D38" s="92" t="s">
        <v>187</v>
      </c>
      <c r="E38" s="93"/>
      <c r="F38" s="93"/>
      <c r="G38" s="93"/>
      <c r="H38" s="93"/>
      <c r="I38" s="68"/>
      <c r="J38" s="68"/>
    </row>
    <row r="39" spans="2:10">
      <c r="B39" s="55" t="s">
        <v>180</v>
      </c>
      <c r="C39" s="53"/>
      <c r="D39" s="93"/>
      <c r="E39" s="93"/>
      <c r="F39" s="93"/>
      <c r="G39" s="93"/>
      <c r="H39" s="93"/>
      <c r="I39" s="68"/>
      <c r="J39" s="68"/>
    </row>
    <row r="40" spans="2:10">
      <c r="B40" s="90" t="s">
        <v>184</v>
      </c>
      <c r="C40" s="91"/>
      <c r="D40" s="93"/>
      <c r="E40" s="93"/>
      <c r="F40" s="93"/>
      <c r="G40" s="93"/>
      <c r="H40" s="93"/>
      <c r="I40" s="68"/>
      <c r="J40" s="68"/>
    </row>
    <row r="41" spans="2:10">
      <c r="B41" s="60">
        <v>9004</v>
      </c>
      <c r="C41" s="63"/>
      <c r="D41" s="69" t="s">
        <v>135</v>
      </c>
      <c r="E41" s="70"/>
      <c r="F41" s="70"/>
      <c r="G41" s="70"/>
      <c r="H41" s="71"/>
      <c r="I41" s="68"/>
      <c r="J41" s="68"/>
    </row>
    <row r="42" spans="2:10">
      <c r="B42" s="59" t="s">
        <v>180</v>
      </c>
      <c r="C42" s="63"/>
      <c r="D42" s="81"/>
      <c r="E42" s="82"/>
      <c r="F42" s="82"/>
      <c r="G42" s="82"/>
      <c r="H42" s="83"/>
      <c r="I42" s="68"/>
      <c r="J42" s="68"/>
    </row>
    <row r="43" spans="2:10">
      <c r="B43" s="90" t="s">
        <v>194</v>
      </c>
      <c r="C43" s="91"/>
      <c r="D43" s="84"/>
      <c r="E43" s="85"/>
      <c r="F43" s="85"/>
      <c r="G43" s="85"/>
      <c r="H43" s="86"/>
      <c r="I43" s="68"/>
      <c r="J43" s="68"/>
    </row>
    <row r="44" spans="2:10">
      <c r="B44" s="57">
        <v>9005</v>
      </c>
      <c r="C44" s="61"/>
      <c r="D44" s="69" t="s">
        <v>188</v>
      </c>
      <c r="E44" s="70"/>
      <c r="F44" s="70"/>
      <c r="G44" s="70"/>
      <c r="H44" s="71"/>
      <c r="I44" s="65"/>
      <c r="J44" s="66"/>
    </row>
    <row r="45" spans="2:10">
      <c r="B45" s="55" t="s">
        <v>181</v>
      </c>
      <c r="C45" s="53"/>
      <c r="D45" s="81"/>
      <c r="E45" s="82"/>
      <c r="F45" s="82"/>
      <c r="G45" s="82"/>
      <c r="H45" s="83"/>
      <c r="I45" s="67"/>
      <c r="J45" s="68"/>
    </row>
    <row r="46" spans="2:10">
      <c r="B46" s="56" t="s">
        <v>182</v>
      </c>
      <c r="C46" s="64"/>
      <c r="D46" s="84"/>
      <c r="E46" s="85"/>
      <c r="F46" s="85"/>
      <c r="G46" s="85"/>
      <c r="H46" s="86"/>
      <c r="I46" s="68"/>
      <c r="J46" s="68"/>
    </row>
    <row r="47" spans="2:10">
      <c r="B47" s="57">
        <v>9007</v>
      </c>
      <c r="C47" s="61"/>
      <c r="D47" s="69" t="s">
        <v>189</v>
      </c>
      <c r="E47" s="70"/>
      <c r="F47" s="70"/>
      <c r="G47" s="70"/>
      <c r="H47" s="71"/>
      <c r="I47" s="68"/>
      <c r="J47" s="68"/>
    </row>
    <row r="48" spans="2:10">
      <c r="B48" s="56" t="s">
        <v>74</v>
      </c>
      <c r="C48" s="64"/>
      <c r="D48" s="84"/>
      <c r="E48" s="85"/>
      <c r="F48" s="85"/>
      <c r="G48" s="85"/>
      <c r="H48" s="86"/>
      <c r="I48" s="68"/>
      <c r="J48" s="68"/>
    </row>
    <row r="49" spans="2:8">
      <c r="B49" s="57">
        <v>9008</v>
      </c>
      <c r="C49" s="61"/>
      <c r="D49" s="69" t="s">
        <v>190</v>
      </c>
      <c r="E49" s="70"/>
      <c r="F49" s="70"/>
      <c r="G49" s="70"/>
      <c r="H49" s="71"/>
    </row>
    <row r="50" spans="2:8">
      <c r="B50" s="56" t="s">
        <v>75</v>
      </c>
      <c r="C50" s="64"/>
      <c r="D50" s="84"/>
      <c r="E50" s="85"/>
      <c r="F50" s="85"/>
      <c r="G50" s="85"/>
      <c r="H50" s="86"/>
    </row>
    <row r="51" spans="2:8">
      <c r="B51" s="57">
        <v>9010</v>
      </c>
      <c r="C51" s="61"/>
      <c r="D51" s="69" t="s">
        <v>191</v>
      </c>
      <c r="E51" s="70"/>
      <c r="F51" s="70"/>
      <c r="G51" s="70"/>
      <c r="H51" s="71"/>
    </row>
    <row r="52" spans="2:8">
      <c r="B52" s="56" t="s">
        <v>76</v>
      </c>
      <c r="C52" s="64"/>
      <c r="D52" s="84"/>
      <c r="E52" s="85"/>
      <c r="F52" s="85"/>
      <c r="G52" s="85"/>
      <c r="H52" s="86"/>
    </row>
    <row r="53" spans="2:8">
      <c r="B53" s="57">
        <v>9013</v>
      </c>
      <c r="C53" s="61"/>
      <c r="D53" s="69" t="s">
        <v>192</v>
      </c>
      <c r="E53" s="70"/>
      <c r="F53" s="70"/>
      <c r="G53" s="70"/>
      <c r="H53" s="71"/>
    </row>
    <row r="54" spans="2:8">
      <c r="B54" s="56" t="s">
        <v>77</v>
      </c>
      <c r="C54" s="64"/>
      <c r="D54" s="84"/>
      <c r="E54" s="85"/>
      <c r="F54" s="85"/>
      <c r="G54" s="85"/>
      <c r="H54" s="86"/>
    </row>
    <row r="55" spans="2:8">
      <c r="B55" s="57">
        <v>9014</v>
      </c>
      <c r="C55" s="61"/>
      <c r="D55" s="69" t="s">
        <v>78</v>
      </c>
      <c r="E55" s="70"/>
      <c r="F55" s="70"/>
      <c r="G55" s="70"/>
      <c r="H55" s="71"/>
    </row>
    <row r="56" spans="2:8">
      <c r="B56" s="58" t="s">
        <v>78</v>
      </c>
      <c r="C56" s="64"/>
      <c r="D56" s="72"/>
      <c r="E56" s="73"/>
      <c r="F56" s="73"/>
      <c r="G56" s="73"/>
      <c r="H56" s="74"/>
    </row>
    <row r="57" spans="2:8">
      <c r="B57" s="57">
        <v>9015</v>
      </c>
      <c r="C57" s="61"/>
      <c r="D57" s="69" t="s">
        <v>193</v>
      </c>
      <c r="E57" s="70"/>
      <c r="F57" s="70"/>
      <c r="G57" s="70"/>
      <c r="H57" s="71"/>
    </row>
    <row r="58" spans="2:8">
      <c r="B58" s="58" t="s">
        <v>79</v>
      </c>
      <c r="C58" s="64"/>
      <c r="D58" s="75"/>
      <c r="E58" s="76"/>
      <c r="F58" s="76"/>
      <c r="G58" s="76"/>
      <c r="H58" s="77"/>
    </row>
  </sheetData>
  <mergeCells count="25">
    <mergeCell ref="D6:H6"/>
    <mergeCell ref="B8:H9"/>
    <mergeCell ref="B2:H3"/>
    <mergeCell ref="B4:C4"/>
    <mergeCell ref="B5:C5"/>
    <mergeCell ref="B6:C6"/>
    <mergeCell ref="D4:H4"/>
    <mergeCell ref="D5:H5"/>
    <mergeCell ref="B31:H31"/>
    <mergeCell ref="B32:C32"/>
    <mergeCell ref="B35:C35"/>
    <mergeCell ref="B40:C40"/>
    <mergeCell ref="B43:C43"/>
    <mergeCell ref="D38:H40"/>
    <mergeCell ref="D36:H37"/>
    <mergeCell ref="D33:H35"/>
    <mergeCell ref="D41:H43"/>
    <mergeCell ref="D55:H56"/>
    <mergeCell ref="D57:H58"/>
    <mergeCell ref="D32:H32"/>
    <mergeCell ref="D44:H46"/>
    <mergeCell ref="D47:H48"/>
    <mergeCell ref="D49:H50"/>
    <mergeCell ref="D51:H52"/>
    <mergeCell ref="D53:H54"/>
  </mergeCells>
  <phoneticPr fontId="8" type="noConversion"/>
  <pageMargins left="0.75" right="0.75" top="1" bottom="1" header="0.4921259845" footer="0.4921259845"/>
  <pageSetup paperSize="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P40"/>
  <sheetViews>
    <sheetView showGridLines="0" tabSelected="1" topLeftCell="D27" zoomScale="70" zoomScaleNormal="70" workbookViewId="0">
      <selection activeCell="M38" sqref="M38"/>
    </sheetView>
  </sheetViews>
  <sheetFormatPr defaultColWidth="11.42578125" defaultRowHeight="12.75"/>
  <cols>
    <col min="1" max="1" width="2.42578125" style="1" hidden="1" customWidth="1"/>
    <col min="2" max="2" width="3.140625" style="1" hidden="1" customWidth="1"/>
    <col min="3" max="3" width="3.5703125" style="1" hidden="1" customWidth="1"/>
    <col min="4" max="4" width="7.140625" style="1" customWidth="1"/>
    <col min="5" max="5" width="17" style="1" customWidth="1"/>
    <col min="6" max="6" width="21.28515625" style="1" customWidth="1"/>
    <col min="7" max="7" width="19.42578125" style="1" customWidth="1"/>
    <col min="8" max="8" width="73.85546875" style="1" customWidth="1"/>
    <col min="9" max="9" width="23.28515625" style="1" customWidth="1"/>
    <col min="10" max="10" width="11.42578125" style="1" hidden="1" customWidth="1"/>
    <col min="11" max="12" width="13" style="1" customWidth="1"/>
    <col min="13" max="16384" width="11.42578125" style="1"/>
  </cols>
  <sheetData>
    <row r="1" spans="1:16" ht="51.75" customHeight="1" thickBot="1">
      <c r="D1" s="137" t="s">
        <v>15</v>
      </c>
      <c r="E1" s="138"/>
      <c r="F1" s="138"/>
      <c r="G1" s="138"/>
      <c r="H1" s="138"/>
      <c r="I1" s="138"/>
      <c r="J1" s="138"/>
      <c r="K1" s="138"/>
      <c r="L1" s="138"/>
      <c r="M1" s="139"/>
    </row>
    <row r="2" spans="1:16" ht="13.5" customHeight="1">
      <c r="D2" s="35"/>
      <c r="E2" s="35"/>
      <c r="F2" s="35"/>
      <c r="G2" s="35"/>
      <c r="H2" s="35"/>
      <c r="I2" s="35"/>
      <c r="J2" s="35"/>
      <c r="K2" s="35"/>
      <c r="L2" s="35"/>
      <c r="M2" s="2"/>
    </row>
    <row r="3" spans="1:16" ht="19.5" customHeight="1">
      <c r="D3" s="27" t="s">
        <v>0</v>
      </c>
      <c r="E3" s="28"/>
      <c r="F3" s="38" t="str">
        <f>'Information-General Settings'!D4</f>
        <v>Parinda</v>
      </c>
      <c r="G3" s="33"/>
      <c r="I3" s="3"/>
      <c r="J3" s="3"/>
      <c r="K3" s="39"/>
      <c r="L3" s="39"/>
      <c r="M3" s="39"/>
    </row>
    <row r="4" spans="1:16" ht="19.5" customHeight="1">
      <c r="D4" s="3" t="s">
        <v>69</v>
      </c>
      <c r="E4" s="29"/>
      <c r="F4" s="38" t="str">
        <f>'Information-General Settings'!D5</f>
        <v>Ma</v>
      </c>
      <c r="G4" s="33"/>
      <c r="I4" s="3"/>
      <c r="J4" s="3"/>
      <c r="K4" s="39"/>
      <c r="L4" s="39"/>
      <c r="M4" s="39"/>
    </row>
    <row r="5" spans="1:16" ht="19.5" customHeight="1">
      <c r="D5" s="140" t="s">
        <v>68</v>
      </c>
      <c r="E5" s="141"/>
      <c r="F5" s="38" t="str">
        <f>'Information-General Settings'!D6</f>
        <v>TIME088</v>
      </c>
      <c r="G5" s="33"/>
      <c r="I5" s="3"/>
      <c r="J5" s="3"/>
      <c r="K5" s="39"/>
      <c r="L5" s="39"/>
      <c r="M5" s="39"/>
    </row>
    <row r="6" spans="1:16" ht="19.5" customHeight="1" thickBot="1">
      <c r="E6" s="3"/>
      <c r="F6" s="3"/>
      <c r="G6" s="3"/>
      <c r="H6" s="4"/>
      <c r="J6" s="3"/>
      <c r="K6" s="124"/>
      <c r="L6" s="124"/>
      <c r="M6" s="124"/>
    </row>
    <row r="7" spans="1:16" ht="12.75" customHeight="1">
      <c r="B7" s="1">
        <f>MONTH(E9)</f>
        <v>5</v>
      </c>
      <c r="C7" s="114"/>
      <c r="D7" s="116">
        <v>43952</v>
      </c>
      <c r="E7" s="117"/>
      <c r="F7" s="120" t="s">
        <v>6</v>
      </c>
      <c r="G7" s="120" t="s">
        <v>16</v>
      </c>
      <c r="H7" s="131" t="s">
        <v>5</v>
      </c>
      <c r="I7" s="132"/>
      <c r="J7" s="5"/>
      <c r="K7" s="127" t="s">
        <v>3</v>
      </c>
      <c r="L7" s="129" t="s">
        <v>10</v>
      </c>
      <c r="M7" s="127" t="s">
        <v>4</v>
      </c>
    </row>
    <row r="8" spans="1:16" ht="23.25" customHeight="1" thickBot="1">
      <c r="C8" s="115"/>
      <c r="D8" s="118"/>
      <c r="E8" s="119"/>
      <c r="F8" s="121"/>
      <c r="G8" s="122"/>
      <c r="H8" s="133"/>
      <c r="I8" s="134"/>
      <c r="J8" s="6"/>
      <c r="K8" s="128"/>
      <c r="L8" s="130"/>
      <c r="M8" s="128"/>
    </row>
    <row r="9" spans="1:16" ht="29.1" customHeight="1" thickBot="1">
      <c r="A9" s="7">
        <f t="shared" ref="A9:A37" si="0">IF(OR(C9="f",C9="u",C9="F",C9="U"),"",IF(OR(B9=1,B9=2,B9=3,B9=4,B9=5),1,""))</f>
        <v>1</v>
      </c>
      <c r="B9" s="8">
        <f t="shared" ref="B9:B36" si="1">WEEKDAY(E9,2)</f>
        <v>5</v>
      </c>
      <c r="C9" s="9"/>
      <c r="D9" s="10" t="str">
        <f>IF(B9=1,"Mo",IF(B9=2,"Tue",IF(B9=3,"Wed",IF(B9=4,"Thu",IF(B9=5,"Fri",IF(B9=6,"Sat",IF(B9=7,"Sun","")))))))</f>
        <v>Fri</v>
      </c>
      <c r="E9" s="11">
        <f>+D7</f>
        <v>43952</v>
      </c>
      <c r="F9" s="13"/>
      <c r="G9" s="18"/>
      <c r="H9" s="113" t="s">
        <v>176</v>
      </c>
      <c r="I9" s="113"/>
      <c r="J9" s="12"/>
      <c r="K9" s="13"/>
      <c r="L9" s="13"/>
      <c r="M9" s="14"/>
    </row>
    <row r="10" spans="1:16" ht="29.1" customHeight="1" thickBot="1">
      <c r="A10" s="7" t="str">
        <f t="shared" si="0"/>
        <v/>
      </c>
      <c r="B10" s="8">
        <f t="shared" si="1"/>
        <v>6</v>
      </c>
      <c r="C10" s="15"/>
      <c r="D10" s="10" t="str">
        <f>IF(B10=1,"Mo",IF(B10=2,"Tue",IF(B10=3,"Wed",IF(B10=4,"Thu",IF(B10=5,"Fri",IF(B10=6,"Sat",IF(B10=7,"Sun","")))))))</f>
        <v>Sat</v>
      </c>
      <c r="E10" s="16">
        <f>+E9+1</f>
        <v>43953</v>
      </c>
      <c r="F10" s="18"/>
      <c r="G10" s="18"/>
      <c r="H10" s="113"/>
      <c r="I10" s="113"/>
      <c r="J10" s="17"/>
      <c r="K10" s="18"/>
      <c r="L10" s="18"/>
      <c r="M10" s="19"/>
      <c r="O10" s="8" t="s">
        <v>71</v>
      </c>
      <c r="P10" s="2">
        <f>COUNTIF($G$9:$G$38, 9001)</f>
        <v>20</v>
      </c>
    </row>
    <row r="11" spans="1:16" ht="29.1" customHeight="1" thickBot="1">
      <c r="A11" s="7" t="str">
        <f t="shared" si="0"/>
        <v/>
      </c>
      <c r="B11" s="8">
        <f t="shared" si="1"/>
        <v>7</v>
      </c>
      <c r="C11" s="15"/>
      <c r="D11" s="10" t="str">
        <f>IF(B11=1,"Mo",IF(B11=2,"Tue",IF(B11=3,"Wed",IF(B11=4,"Thu",IF(B11=5,"Fri",IF(B11=6,"Sat",IF(B11=7,"Sun","")))))))</f>
        <v>Sun</v>
      </c>
      <c r="E11" s="16">
        <f t="shared" ref="E11:E36" si="2">+E10+1</f>
        <v>43954</v>
      </c>
      <c r="F11" s="18"/>
      <c r="G11" s="18"/>
      <c r="H11" s="135"/>
      <c r="I11" s="136"/>
      <c r="K11" s="18"/>
      <c r="L11" s="18"/>
      <c r="M11" s="19"/>
      <c r="O11" s="8" t="s">
        <v>13</v>
      </c>
      <c r="P11" s="2">
        <f>COUNTIF($G$9:$G$38,9003)+COUNTIF($G$9:$G$38,9004)</f>
        <v>0</v>
      </c>
    </row>
    <row r="12" spans="1:16" ht="29.1" customHeight="1" thickBot="1">
      <c r="A12" s="7">
        <f t="shared" si="0"/>
        <v>1</v>
      </c>
      <c r="B12" s="8">
        <f t="shared" si="1"/>
        <v>1</v>
      </c>
      <c r="C12" s="15"/>
      <c r="D12" s="10" t="str">
        <f t="shared" ref="D12:D37" si="3">IF(B12=1,"Mo",IF(B12=2,"Tue",IF(B12=3,"Wed",IF(B12=4,"Thu",IF(B12=5,"Fri",IF(B12=6,"Sat",IF(B12=7,"Sun","")))))))</f>
        <v>Mo</v>
      </c>
      <c r="E12" s="16">
        <f t="shared" si="2"/>
        <v>43955</v>
      </c>
      <c r="F12" s="18" t="s">
        <v>26</v>
      </c>
      <c r="G12" s="18">
        <v>9001</v>
      </c>
      <c r="H12" s="113" t="s">
        <v>198</v>
      </c>
      <c r="I12" s="113"/>
      <c r="J12" s="17"/>
      <c r="K12" s="18" t="s">
        <v>70</v>
      </c>
      <c r="L12" s="18"/>
      <c r="M12" s="19">
        <v>15</v>
      </c>
      <c r="O12" s="1" t="s">
        <v>14</v>
      </c>
      <c r="P12" s="2">
        <f>COUNTIF($G$9:$G$38, 9005)</f>
        <v>0</v>
      </c>
    </row>
    <row r="13" spans="1:16" ht="29.1" customHeight="1" thickBot="1">
      <c r="A13" s="7">
        <f t="shared" si="0"/>
        <v>1</v>
      </c>
      <c r="B13" s="8">
        <f t="shared" si="1"/>
        <v>2</v>
      </c>
      <c r="C13" s="15"/>
      <c r="D13" s="10" t="str">
        <f t="shared" si="3"/>
        <v>Tue</v>
      </c>
      <c r="E13" s="16">
        <f t="shared" si="2"/>
        <v>43956</v>
      </c>
      <c r="F13" s="18" t="s">
        <v>60</v>
      </c>
      <c r="G13" s="18">
        <v>9001</v>
      </c>
      <c r="H13" s="113" t="s">
        <v>199</v>
      </c>
      <c r="I13" s="113"/>
      <c r="J13" s="17"/>
      <c r="K13" s="18" t="s">
        <v>70</v>
      </c>
      <c r="L13" s="18"/>
      <c r="M13" s="19">
        <v>8</v>
      </c>
    </row>
    <row r="14" spans="1:16" ht="29.1" customHeight="1" thickBot="1">
      <c r="A14" s="7">
        <f t="shared" si="0"/>
        <v>1</v>
      </c>
      <c r="B14" s="8">
        <f t="shared" si="1"/>
        <v>3</v>
      </c>
      <c r="C14" s="15"/>
      <c r="D14" s="10" t="str">
        <f t="shared" si="3"/>
        <v>Wed</v>
      </c>
      <c r="E14" s="16">
        <f t="shared" si="2"/>
        <v>43957</v>
      </c>
      <c r="F14" s="18"/>
      <c r="G14" s="18">
        <v>9001</v>
      </c>
      <c r="H14" s="113" t="s">
        <v>177</v>
      </c>
      <c r="I14" s="113"/>
      <c r="J14" s="17"/>
      <c r="K14" s="18"/>
      <c r="L14" s="18"/>
      <c r="M14" s="19"/>
    </row>
    <row r="15" spans="1:16" ht="29.1" customHeight="1" thickBot="1">
      <c r="A15" s="7">
        <f t="shared" si="0"/>
        <v>1</v>
      </c>
      <c r="B15" s="8">
        <f t="shared" si="1"/>
        <v>4</v>
      </c>
      <c r="C15" s="15"/>
      <c r="D15" s="10" t="str">
        <f t="shared" si="3"/>
        <v>Thu</v>
      </c>
      <c r="E15" s="16">
        <f t="shared" si="2"/>
        <v>43958</v>
      </c>
      <c r="F15" s="18" t="s">
        <v>24</v>
      </c>
      <c r="G15" s="18">
        <v>9001</v>
      </c>
      <c r="H15" s="113" t="s">
        <v>200</v>
      </c>
      <c r="I15" s="113"/>
      <c r="J15" s="17"/>
      <c r="K15" s="18" t="s">
        <v>70</v>
      </c>
      <c r="L15" s="18"/>
      <c r="M15" s="19">
        <v>10</v>
      </c>
    </row>
    <row r="16" spans="1:16" ht="29.1" customHeight="1" thickBot="1">
      <c r="A16" s="7">
        <f t="shared" si="0"/>
        <v>1</v>
      </c>
      <c r="B16" s="8">
        <f t="shared" si="1"/>
        <v>5</v>
      </c>
      <c r="C16" s="15"/>
      <c r="D16" s="10" t="str">
        <f>IF(B16=1,"Mo",IF(B16=2,"Tue",IF(B16=3,"Wed",IF(B16=4,"Thu",IF(B16=5,"Fri",IF(B16=6,"Sat",IF(B16=7,"Sun","")))))))</f>
        <v>Fri</v>
      </c>
      <c r="E16" s="16">
        <f t="shared" si="2"/>
        <v>43959</v>
      </c>
      <c r="F16" s="18" t="s">
        <v>24</v>
      </c>
      <c r="G16" s="18">
        <v>9001</v>
      </c>
      <c r="H16" s="113" t="s">
        <v>201</v>
      </c>
      <c r="I16" s="113"/>
      <c r="J16" s="17"/>
      <c r="K16" s="18" t="s">
        <v>70</v>
      </c>
      <c r="L16" s="18"/>
      <c r="M16" s="19">
        <v>10</v>
      </c>
    </row>
    <row r="17" spans="1:13" ht="29.1" customHeight="1" thickBot="1">
      <c r="A17" s="7" t="str">
        <f t="shared" si="0"/>
        <v/>
      </c>
      <c r="B17" s="8">
        <f t="shared" si="1"/>
        <v>6</v>
      </c>
      <c r="C17" s="15"/>
      <c r="D17" s="10" t="str">
        <f>IF(B17=1,"Mo",IF(B17=2,"Tue",IF(B17=3,"Wed",IF(B17=4,"Thu",IF(B17=5,"Fri",IF(B17=6,"Sat",IF(B17=7,"Sun","")))))))</f>
        <v>Sat</v>
      </c>
      <c r="E17" s="16">
        <f t="shared" si="2"/>
        <v>43960</v>
      </c>
      <c r="F17" s="18"/>
      <c r="G17" s="18"/>
      <c r="H17" s="112"/>
      <c r="I17" s="112"/>
      <c r="J17" s="17"/>
      <c r="K17" s="18"/>
      <c r="L17" s="18"/>
      <c r="M17" s="19"/>
    </row>
    <row r="18" spans="1:13" ht="29.1" customHeight="1" thickBot="1">
      <c r="A18" s="7" t="str">
        <f t="shared" si="0"/>
        <v/>
      </c>
      <c r="B18" s="8">
        <f t="shared" si="1"/>
        <v>7</v>
      </c>
      <c r="C18" s="15"/>
      <c r="D18" s="10" t="str">
        <f>IF(B18=1,"Mo",IF(B18=2,"Tue",IF(B18=3,"Wed",IF(B18=4,"Thu",IF(B18=5,"Fri",IF(B18=6,"Sat",IF(B18=7,"Sun","")))))))</f>
        <v>Sun</v>
      </c>
      <c r="E18" s="16">
        <f t="shared" si="2"/>
        <v>43961</v>
      </c>
      <c r="F18" s="18"/>
      <c r="G18" s="18"/>
      <c r="H18" s="125"/>
      <c r="I18" s="126"/>
      <c r="J18" s="17"/>
      <c r="K18" s="18"/>
      <c r="L18" s="18"/>
      <c r="M18" s="19"/>
    </row>
    <row r="19" spans="1:13" ht="29.1" customHeight="1" thickBot="1">
      <c r="A19" s="7">
        <f t="shared" si="0"/>
        <v>1</v>
      </c>
      <c r="B19" s="8">
        <f t="shared" si="1"/>
        <v>1</v>
      </c>
      <c r="C19" s="15"/>
      <c r="D19" s="10" t="str">
        <f t="shared" si="3"/>
        <v>Mo</v>
      </c>
      <c r="E19" s="16">
        <f t="shared" si="2"/>
        <v>43962</v>
      </c>
      <c r="F19" s="18" t="s">
        <v>60</v>
      </c>
      <c r="G19" s="18">
        <v>9001</v>
      </c>
      <c r="H19" s="123" t="s">
        <v>202</v>
      </c>
      <c r="I19" s="123"/>
      <c r="J19" s="17"/>
      <c r="K19" s="18" t="s">
        <v>70</v>
      </c>
      <c r="L19" s="18"/>
      <c r="M19" s="19">
        <v>8</v>
      </c>
    </row>
    <row r="20" spans="1:13" ht="29.1" customHeight="1" thickBot="1">
      <c r="A20" s="7">
        <f t="shared" si="0"/>
        <v>1</v>
      </c>
      <c r="B20" s="8">
        <f t="shared" si="1"/>
        <v>2</v>
      </c>
      <c r="C20" s="15"/>
      <c r="D20" s="10" t="str">
        <f t="shared" si="3"/>
        <v>Tue</v>
      </c>
      <c r="E20" s="16">
        <f t="shared" si="2"/>
        <v>43963</v>
      </c>
      <c r="F20" s="18" t="s">
        <v>60</v>
      </c>
      <c r="G20" s="18">
        <v>9001</v>
      </c>
      <c r="H20" s="113" t="s">
        <v>203</v>
      </c>
      <c r="I20" s="113"/>
      <c r="J20" s="17"/>
      <c r="K20" s="18" t="s">
        <v>70</v>
      </c>
      <c r="L20" s="18"/>
      <c r="M20" s="19">
        <v>8</v>
      </c>
    </row>
    <row r="21" spans="1:13" ht="29.1" customHeight="1" thickBot="1">
      <c r="A21" s="7">
        <f t="shared" si="0"/>
        <v>1</v>
      </c>
      <c r="B21" s="8">
        <f t="shared" si="1"/>
        <v>3</v>
      </c>
      <c r="C21" s="15"/>
      <c r="D21" s="10" t="str">
        <f t="shared" si="3"/>
        <v>Wed</v>
      </c>
      <c r="E21" s="16">
        <f t="shared" si="2"/>
        <v>43964</v>
      </c>
      <c r="F21" s="18" t="s">
        <v>60</v>
      </c>
      <c r="G21" s="18">
        <v>9001</v>
      </c>
      <c r="H21" s="113" t="s">
        <v>207</v>
      </c>
      <c r="I21" s="113"/>
      <c r="J21" s="17"/>
      <c r="K21" s="18" t="s">
        <v>70</v>
      </c>
      <c r="L21" s="18"/>
      <c r="M21" s="19">
        <v>8</v>
      </c>
    </row>
    <row r="22" spans="1:13" ht="29.1" customHeight="1" thickBot="1">
      <c r="A22" s="7">
        <f t="shared" si="0"/>
        <v>1</v>
      </c>
      <c r="B22" s="8">
        <f t="shared" si="1"/>
        <v>4</v>
      </c>
      <c r="C22" s="15"/>
      <c r="D22" s="10" t="str">
        <f t="shared" si="3"/>
        <v>Thu</v>
      </c>
      <c r="E22" s="16">
        <f t="shared" si="2"/>
        <v>43965</v>
      </c>
      <c r="F22" s="18" t="s">
        <v>60</v>
      </c>
      <c r="G22" s="18">
        <v>9001</v>
      </c>
      <c r="H22" s="113" t="s">
        <v>207</v>
      </c>
      <c r="I22" s="113"/>
      <c r="J22" s="17"/>
      <c r="K22" s="18" t="s">
        <v>70</v>
      </c>
      <c r="L22" s="18"/>
      <c r="M22" s="19">
        <v>8</v>
      </c>
    </row>
    <row r="23" spans="1:13" ht="29.1" customHeight="1" thickBot="1">
      <c r="A23" s="7">
        <f t="shared" si="0"/>
        <v>1</v>
      </c>
      <c r="B23" s="8">
        <f t="shared" si="1"/>
        <v>5</v>
      </c>
      <c r="C23" s="15"/>
      <c r="D23" s="10" t="str">
        <f t="shared" si="3"/>
        <v>Fri</v>
      </c>
      <c r="E23" s="16">
        <f t="shared" si="2"/>
        <v>43966</v>
      </c>
      <c r="F23" s="18" t="s">
        <v>60</v>
      </c>
      <c r="G23" s="18">
        <v>9001</v>
      </c>
      <c r="H23" s="113" t="s">
        <v>204</v>
      </c>
      <c r="I23" s="113"/>
      <c r="J23" s="17"/>
      <c r="K23" s="18" t="s">
        <v>70</v>
      </c>
      <c r="L23" s="18"/>
      <c r="M23" s="19">
        <v>8</v>
      </c>
    </row>
    <row r="24" spans="1:13" ht="29.1" customHeight="1" thickBot="1">
      <c r="A24" s="7" t="str">
        <f t="shared" si="0"/>
        <v/>
      </c>
      <c r="B24" s="8">
        <f t="shared" si="1"/>
        <v>6</v>
      </c>
      <c r="C24" s="15"/>
      <c r="D24" s="10" t="str">
        <f t="shared" si="3"/>
        <v>Sat</v>
      </c>
      <c r="E24" s="16">
        <f t="shared" si="2"/>
        <v>43967</v>
      </c>
      <c r="F24" s="18"/>
      <c r="G24" s="18"/>
      <c r="H24" s="113"/>
      <c r="I24" s="113"/>
      <c r="J24" s="17"/>
      <c r="K24" s="18"/>
      <c r="L24" s="18"/>
      <c r="M24" s="19"/>
    </row>
    <row r="25" spans="1:13" ht="29.1" customHeight="1" thickBot="1">
      <c r="A25" s="7" t="str">
        <f t="shared" si="0"/>
        <v/>
      </c>
      <c r="B25" s="8">
        <f t="shared" si="1"/>
        <v>7</v>
      </c>
      <c r="C25" s="15"/>
      <c r="D25" s="10" t="str">
        <f t="shared" si="3"/>
        <v>Sun</v>
      </c>
      <c r="E25" s="16">
        <f t="shared" si="2"/>
        <v>43968</v>
      </c>
      <c r="F25" s="18"/>
      <c r="G25" s="18"/>
      <c r="H25" s="113"/>
      <c r="I25" s="113"/>
      <c r="J25" s="17"/>
      <c r="K25" s="18"/>
      <c r="L25" s="18"/>
      <c r="M25" s="19"/>
    </row>
    <row r="26" spans="1:13" ht="29.1" customHeight="1" thickBot="1">
      <c r="A26" s="7">
        <f t="shared" si="0"/>
        <v>1</v>
      </c>
      <c r="B26" s="8">
        <f t="shared" si="1"/>
        <v>1</v>
      </c>
      <c r="C26" s="15"/>
      <c r="D26" s="10" t="str">
        <f t="shared" si="3"/>
        <v>Mo</v>
      </c>
      <c r="E26" s="16">
        <f t="shared" si="2"/>
        <v>43969</v>
      </c>
      <c r="F26" s="18" t="s">
        <v>24</v>
      </c>
      <c r="G26" s="18">
        <v>9001</v>
      </c>
      <c r="H26" s="113" t="s">
        <v>210</v>
      </c>
      <c r="I26" s="113"/>
      <c r="J26" s="17"/>
      <c r="K26" s="18" t="s">
        <v>70</v>
      </c>
      <c r="L26" s="18"/>
      <c r="M26" s="19">
        <v>10</v>
      </c>
    </row>
    <row r="27" spans="1:13" ht="28.5" customHeight="1" thickBot="1">
      <c r="A27" s="7">
        <f t="shared" si="0"/>
        <v>1</v>
      </c>
      <c r="B27" s="8">
        <f t="shared" si="1"/>
        <v>2</v>
      </c>
      <c r="C27" s="15"/>
      <c r="D27" s="10" t="str">
        <f t="shared" si="3"/>
        <v>Tue</v>
      </c>
      <c r="E27" s="16">
        <f t="shared" si="2"/>
        <v>43970</v>
      </c>
      <c r="F27" s="18" t="s">
        <v>24</v>
      </c>
      <c r="G27" s="18">
        <v>9001</v>
      </c>
      <c r="H27" s="113" t="s">
        <v>210</v>
      </c>
      <c r="I27" s="113"/>
      <c r="J27" s="17"/>
      <c r="K27" s="18" t="s">
        <v>70</v>
      </c>
      <c r="L27" s="18"/>
      <c r="M27" s="19">
        <v>10</v>
      </c>
    </row>
    <row r="28" spans="1:13" ht="38.25" customHeight="1" thickBot="1">
      <c r="A28" s="7">
        <f t="shared" si="0"/>
        <v>1</v>
      </c>
      <c r="B28" s="8">
        <f t="shared" si="1"/>
        <v>3</v>
      </c>
      <c r="C28" s="15"/>
      <c r="D28" s="10" t="str">
        <f t="shared" si="3"/>
        <v>Wed</v>
      </c>
      <c r="E28" s="16">
        <f t="shared" si="2"/>
        <v>43971</v>
      </c>
      <c r="F28" s="18" t="s">
        <v>205</v>
      </c>
      <c r="G28" s="18">
        <v>9001</v>
      </c>
      <c r="H28" s="113" t="s">
        <v>206</v>
      </c>
      <c r="I28" s="113"/>
      <c r="J28" s="17"/>
      <c r="K28" s="18" t="s">
        <v>70</v>
      </c>
      <c r="L28" s="18"/>
      <c r="M28" s="19">
        <v>8</v>
      </c>
    </row>
    <row r="29" spans="1:13" ht="29.1" customHeight="1" thickBot="1">
      <c r="A29" s="7">
        <f t="shared" si="0"/>
        <v>1</v>
      </c>
      <c r="B29" s="8">
        <f t="shared" si="1"/>
        <v>4</v>
      </c>
      <c r="C29" s="15"/>
      <c r="D29" s="10" t="str">
        <f t="shared" si="3"/>
        <v>Thu</v>
      </c>
      <c r="E29" s="16">
        <f t="shared" si="2"/>
        <v>43972</v>
      </c>
      <c r="F29" s="18" t="s">
        <v>24</v>
      </c>
      <c r="G29" s="18">
        <v>9001</v>
      </c>
      <c r="H29" s="113" t="s">
        <v>210</v>
      </c>
      <c r="I29" s="113"/>
      <c r="J29" s="17"/>
      <c r="K29" s="18" t="s">
        <v>70</v>
      </c>
      <c r="L29" s="18"/>
      <c r="M29" s="19">
        <v>8</v>
      </c>
    </row>
    <row r="30" spans="1:13" ht="29.1" customHeight="1" thickBot="1">
      <c r="A30" s="7">
        <f t="shared" si="0"/>
        <v>1</v>
      </c>
      <c r="B30" s="8">
        <f t="shared" si="1"/>
        <v>5</v>
      </c>
      <c r="C30" s="15"/>
      <c r="D30" s="10" t="str">
        <f t="shared" si="3"/>
        <v>Fri</v>
      </c>
      <c r="E30" s="16">
        <f t="shared" si="2"/>
        <v>43973</v>
      </c>
      <c r="F30" s="18" t="s">
        <v>60</v>
      </c>
      <c r="G30" s="18">
        <v>9001</v>
      </c>
      <c r="H30" s="113" t="s">
        <v>208</v>
      </c>
      <c r="I30" s="113"/>
      <c r="J30" s="17"/>
      <c r="K30" s="18" t="s">
        <v>70</v>
      </c>
      <c r="L30" s="18"/>
      <c r="M30" s="19">
        <v>8</v>
      </c>
    </row>
    <row r="31" spans="1:13" ht="29.1" customHeight="1" thickBot="1">
      <c r="A31" s="7" t="str">
        <f t="shared" si="0"/>
        <v/>
      </c>
      <c r="B31" s="8">
        <f t="shared" si="1"/>
        <v>6</v>
      </c>
      <c r="C31" s="15"/>
      <c r="D31" s="10" t="str">
        <f t="shared" si="3"/>
        <v>Sat</v>
      </c>
      <c r="E31" s="16">
        <f t="shared" si="2"/>
        <v>43974</v>
      </c>
      <c r="F31" s="18"/>
      <c r="G31" s="18"/>
      <c r="H31" s="113"/>
      <c r="I31" s="113"/>
      <c r="J31" s="17"/>
      <c r="K31" s="18"/>
      <c r="L31" s="18"/>
      <c r="M31" s="19"/>
    </row>
    <row r="32" spans="1:13" ht="29.1" customHeight="1" thickBot="1">
      <c r="A32" s="7" t="str">
        <f t="shared" si="0"/>
        <v/>
      </c>
      <c r="B32" s="8">
        <f t="shared" si="1"/>
        <v>7</v>
      </c>
      <c r="C32" s="15"/>
      <c r="D32" s="10" t="str">
        <f t="shared" si="3"/>
        <v>Sun</v>
      </c>
      <c r="E32" s="16">
        <f t="shared" si="2"/>
        <v>43975</v>
      </c>
      <c r="F32" s="18"/>
      <c r="G32" s="18"/>
      <c r="H32" s="113"/>
      <c r="I32" s="113"/>
      <c r="J32" s="17"/>
      <c r="K32" s="18"/>
      <c r="L32" s="18"/>
      <c r="M32" s="19"/>
    </row>
    <row r="33" spans="1:13" ht="29.1" customHeight="1" thickBot="1">
      <c r="A33" s="7">
        <f t="shared" si="0"/>
        <v>1</v>
      </c>
      <c r="B33" s="8">
        <f t="shared" si="1"/>
        <v>1</v>
      </c>
      <c r="C33" s="15"/>
      <c r="D33" s="10" t="str">
        <f t="shared" si="3"/>
        <v>Mo</v>
      </c>
      <c r="E33" s="16">
        <f t="shared" si="2"/>
        <v>43976</v>
      </c>
      <c r="F33" s="18" t="s">
        <v>60</v>
      </c>
      <c r="G33" s="18">
        <v>9001</v>
      </c>
      <c r="H33" s="113" t="s">
        <v>209</v>
      </c>
      <c r="I33" s="113"/>
      <c r="J33" s="17"/>
      <c r="K33" s="18" t="s">
        <v>70</v>
      </c>
      <c r="L33" s="18"/>
      <c r="M33" s="19">
        <v>8</v>
      </c>
    </row>
    <row r="34" spans="1:13" ht="29.1" customHeight="1" thickBot="1">
      <c r="A34" s="7">
        <f t="shared" si="0"/>
        <v>1</v>
      </c>
      <c r="B34" s="8">
        <f t="shared" si="1"/>
        <v>2</v>
      </c>
      <c r="C34" s="15"/>
      <c r="D34" s="10" t="str">
        <f t="shared" si="3"/>
        <v>Tue</v>
      </c>
      <c r="E34" s="16">
        <f t="shared" si="2"/>
        <v>43977</v>
      </c>
      <c r="F34" s="18" t="s">
        <v>60</v>
      </c>
      <c r="G34" s="18">
        <v>9001</v>
      </c>
      <c r="H34" s="113" t="s">
        <v>211</v>
      </c>
      <c r="I34" s="113"/>
      <c r="J34" s="17"/>
      <c r="K34" s="18" t="s">
        <v>70</v>
      </c>
      <c r="L34" s="18"/>
      <c r="M34" s="19">
        <v>8</v>
      </c>
    </row>
    <row r="35" spans="1:13" ht="29.1" customHeight="1" thickBot="1">
      <c r="A35" s="7">
        <f t="shared" si="0"/>
        <v>1</v>
      </c>
      <c r="B35" s="8">
        <f t="shared" si="1"/>
        <v>3</v>
      </c>
      <c r="C35" s="15"/>
      <c r="D35" s="10" t="str">
        <f t="shared" si="3"/>
        <v>Wed</v>
      </c>
      <c r="E35" s="16">
        <f t="shared" si="2"/>
        <v>43978</v>
      </c>
      <c r="F35" s="18" t="s">
        <v>22</v>
      </c>
      <c r="G35" s="18">
        <v>9001</v>
      </c>
      <c r="H35" s="113" t="s">
        <v>212</v>
      </c>
      <c r="I35" s="113"/>
      <c r="J35" s="17"/>
      <c r="K35" s="18" t="s">
        <v>70</v>
      </c>
      <c r="L35" s="18"/>
      <c r="M35" s="19">
        <v>10</v>
      </c>
    </row>
    <row r="36" spans="1:13" ht="29.1" customHeight="1" thickBot="1">
      <c r="A36" s="7">
        <f t="shared" si="0"/>
        <v>1</v>
      </c>
      <c r="B36" s="8">
        <f t="shared" si="1"/>
        <v>4</v>
      </c>
      <c r="C36" s="15"/>
      <c r="D36" s="10" t="str">
        <f t="shared" si="3"/>
        <v>Thu</v>
      </c>
      <c r="E36" s="16">
        <f t="shared" si="2"/>
        <v>43979</v>
      </c>
      <c r="F36" s="18" t="s">
        <v>22</v>
      </c>
      <c r="G36" s="18">
        <v>9001</v>
      </c>
      <c r="H36" s="113" t="s">
        <v>213</v>
      </c>
      <c r="I36" s="113"/>
      <c r="J36" s="17"/>
      <c r="K36" s="18" t="s">
        <v>70</v>
      </c>
      <c r="L36" s="18"/>
      <c r="M36" s="19">
        <v>10</v>
      </c>
    </row>
    <row r="37" spans="1:13" ht="29.1" customHeight="1" thickBot="1">
      <c r="A37" s="7">
        <f t="shared" si="0"/>
        <v>1</v>
      </c>
      <c r="B37" s="8">
        <f>WEEKDAY(E36+1,2)</f>
        <v>5</v>
      </c>
      <c r="C37" s="15"/>
      <c r="D37" s="10" t="str">
        <f t="shared" si="3"/>
        <v>Fri</v>
      </c>
      <c r="E37" s="20">
        <f>IF(MONTH(E36+1)&gt;MONTH(E36),"",E36+1)</f>
        <v>43980</v>
      </c>
      <c r="F37" s="18" t="s">
        <v>22</v>
      </c>
      <c r="G37" s="18">
        <v>9001</v>
      </c>
      <c r="H37" s="112" t="s">
        <v>213</v>
      </c>
      <c r="I37" s="113"/>
      <c r="J37" s="17"/>
      <c r="K37" s="18" t="s">
        <v>70</v>
      </c>
      <c r="L37" s="18"/>
      <c r="M37" s="19">
        <v>10</v>
      </c>
    </row>
    <row r="38" spans="1:13" ht="29.1" customHeight="1" thickBot="1">
      <c r="A38" s="7" t="str">
        <f t="shared" ref="A38" si="4">IF(OR(C38="f",C38="u",C38="F",C38="U"),"",IF(OR(B38=1,B38=2,B38=3,B38=4,B38=5),1,""))</f>
        <v/>
      </c>
      <c r="B38" s="8">
        <f>WEEKDAY(E37+1,2)</f>
        <v>6</v>
      </c>
      <c r="C38" s="15"/>
      <c r="D38" s="10" t="str">
        <f t="shared" ref="D38" si="5">IF(B38=1,"Mo",IF(B38=2,"Tue",IF(B38=3,"Wed",IF(B38=4,"Thu",IF(B38=5,"Fri",IF(B38=6,"Sat",IF(B38=7,"Sun","")))))))</f>
        <v>Sat</v>
      </c>
      <c r="E38" s="20">
        <f>IF(MONTH(E37+1)&gt;MONTH(E37),"",E37+1)</f>
        <v>43981</v>
      </c>
      <c r="F38" s="44"/>
      <c r="G38" s="44"/>
      <c r="H38" s="112"/>
      <c r="I38" s="113"/>
      <c r="J38" s="17"/>
      <c r="K38" s="18"/>
      <c r="L38" s="18"/>
      <c r="M38" s="19"/>
    </row>
    <row r="39" spans="1:13" ht="30" customHeight="1" thickBot="1">
      <c r="D39" s="21"/>
      <c r="E39" s="23"/>
      <c r="F39" s="45"/>
      <c r="G39" s="46"/>
      <c r="H39" s="47"/>
      <c r="I39" s="43" t="s">
        <v>1</v>
      </c>
      <c r="J39" s="25"/>
      <c r="K39" s="25"/>
      <c r="L39" s="22"/>
      <c r="M39" s="26">
        <f>SUM(M9:M38)</f>
        <v>173</v>
      </c>
    </row>
    <row r="40" spans="1:13" ht="30" customHeight="1" thickBot="1">
      <c r="D40" s="21"/>
      <c r="E40" s="22"/>
      <c r="F40" s="34"/>
      <c r="G40" s="34"/>
      <c r="H40" s="34"/>
      <c r="I40" s="24" t="s">
        <v>2</v>
      </c>
      <c r="J40" s="25"/>
      <c r="K40" s="25"/>
      <c r="L40" s="22"/>
      <c r="M40" s="26">
        <f>SUM(M39/8)</f>
        <v>21.625</v>
      </c>
    </row>
  </sheetData>
  <mergeCells count="41">
    <mergeCell ref="D1:M1"/>
    <mergeCell ref="H34:I34"/>
    <mergeCell ref="H35:I35"/>
    <mergeCell ref="H36:I36"/>
    <mergeCell ref="H37:I37"/>
    <mergeCell ref="H20:I20"/>
    <mergeCell ref="H12:I12"/>
    <mergeCell ref="H30:I30"/>
    <mergeCell ref="H31:I31"/>
    <mergeCell ref="H22:I22"/>
    <mergeCell ref="H23:I23"/>
    <mergeCell ref="H10:I10"/>
    <mergeCell ref="H33:I33"/>
    <mergeCell ref="H24:I24"/>
    <mergeCell ref="H25:I25"/>
    <mergeCell ref="D5:E5"/>
    <mergeCell ref="K6:M6"/>
    <mergeCell ref="H17:I17"/>
    <mergeCell ref="H18:I18"/>
    <mergeCell ref="K7:K8"/>
    <mergeCell ref="L7:L8"/>
    <mergeCell ref="H7:I8"/>
    <mergeCell ref="H13:I13"/>
    <mergeCell ref="M7:M8"/>
    <mergeCell ref="H11:I11"/>
    <mergeCell ref="H38:I38"/>
    <mergeCell ref="C7:C8"/>
    <mergeCell ref="D7:E8"/>
    <mergeCell ref="F7:F8"/>
    <mergeCell ref="G7:G8"/>
    <mergeCell ref="H21:I21"/>
    <mergeCell ref="H19:I19"/>
    <mergeCell ref="H14:I14"/>
    <mergeCell ref="H15:I15"/>
    <mergeCell ref="H16:I16"/>
    <mergeCell ref="H26:I26"/>
    <mergeCell ref="H32:I32"/>
    <mergeCell ref="H27:I27"/>
    <mergeCell ref="H29:I29"/>
    <mergeCell ref="H28:I28"/>
    <mergeCell ref="H9:I9"/>
  </mergeCells>
  <phoneticPr fontId="0" type="noConversion"/>
  <conditionalFormatting sqref="C9:C37">
    <cfRule type="expression" dxfId="76" priority="2123" stopIfTrue="1">
      <formula>IF($A9=1,B9,)</formula>
    </cfRule>
    <cfRule type="expression" dxfId="75" priority="2124" stopIfTrue="1">
      <formula>IF($A9="",B9,)</formula>
    </cfRule>
  </conditionalFormatting>
  <conditionalFormatting sqref="E9">
    <cfRule type="expression" dxfId="74" priority="2125" stopIfTrue="1">
      <formula>IF($A9="",B9,"")</formula>
    </cfRule>
  </conditionalFormatting>
  <conditionalFormatting sqref="E10:E37">
    <cfRule type="expression" dxfId="73" priority="2126" stopIfTrue="1">
      <formula>IF($A10&lt;&gt;1,B10,"")</formula>
    </cfRule>
  </conditionalFormatting>
  <conditionalFormatting sqref="D9:D37">
    <cfRule type="expression" dxfId="72" priority="2127" stopIfTrue="1">
      <formula>IF($A9="",B9,)</formula>
    </cfRule>
  </conditionalFormatting>
  <conditionalFormatting sqref="G9:G10 G17:G18 G24:G25 G31:G32">
    <cfRule type="expression" dxfId="71" priority="2128" stopIfTrue="1">
      <formula>#REF!="Freelancer"</formula>
    </cfRule>
    <cfRule type="expression" dxfId="70" priority="2129" stopIfTrue="1">
      <formula>#REF!="DTC Int. Staff"</formula>
    </cfRule>
  </conditionalFormatting>
  <conditionalFormatting sqref="G24:G25 G31:G32 G17:G18">
    <cfRule type="expression" dxfId="69" priority="2121" stopIfTrue="1">
      <formula>$F$5="Freelancer"</formula>
    </cfRule>
    <cfRule type="expression" dxfId="68" priority="2122" stopIfTrue="1">
      <formula>$F$5="DTC Int. Staff"</formula>
    </cfRule>
  </conditionalFormatting>
  <conditionalFormatting sqref="G10">
    <cfRule type="expression" dxfId="67" priority="71" stopIfTrue="1">
      <formula>#REF!="Freelancer"</formula>
    </cfRule>
    <cfRule type="expression" dxfId="66" priority="72" stopIfTrue="1">
      <formula>#REF!="DTC Int. Staff"</formula>
    </cfRule>
  </conditionalFormatting>
  <conditionalFormatting sqref="G10">
    <cfRule type="expression" dxfId="65" priority="69" stopIfTrue="1">
      <formula>$F$5="Freelancer"</formula>
    </cfRule>
    <cfRule type="expression" dxfId="64" priority="70" stopIfTrue="1">
      <formula>$F$5="DTC Int. Staff"</formula>
    </cfRule>
  </conditionalFormatting>
  <conditionalFormatting sqref="G11">
    <cfRule type="expression" dxfId="63" priority="67" stopIfTrue="1">
      <formula>#REF!="Freelancer"</formula>
    </cfRule>
    <cfRule type="expression" dxfId="62" priority="68" stopIfTrue="1">
      <formula>#REF!="DTC Int. Staff"</formula>
    </cfRule>
  </conditionalFormatting>
  <conditionalFormatting sqref="G11">
    <cfRule type="expression" dxfId="61" priority="65" stopIfTrue="1">
      <formula>$F$5="Freelancer"</formula>
    </cfRule>
    <cfRule type="expression" dxfId="60" priority="66" stopIfTrue="1">
      <formula>$F$5="DTC Int. Staff"</formula>
    </cfRule>
  </conditionalFormatting>
  <conditionalFormatting sqref="C38">
    <cfRule type="expression" dxfId="59" priority="61" stopIfTrue="1">
      <formula>IF($A38=1,B38,)</formula>
    </cfRule>
    <cfRule type="expression" dxfId="58" priority="62" stopIfTrue="1">
      <formula>IF($A38="",B38,)</formula>
    </cfRule>
  </conditionalFormatting>
  <conditionalFormatting sqref="E38">
    <cfRule type="expression" dxfId="57" priority="63" stopIfTrue="1">
      <formula>IF($A38&lt;&gt;1,B38,"")</formula>
    </cfRule>
  </conditionalFormatting>
  <conditionalFormatting sqref="D38">
    <cfRule type="expression" dxfId="56" priority="64" stopIfTrue="1">
      <formula>IF($A38="",B38,)</formula>
    </cfRule>
  </conditionalFormatting>
  <conditionalFormatting sqref="G13">
    <cfRule type="expression" dxfId="55" priority="55" stopIfTrue="1">
      <formula>#REF!="Freelancer"</formula>
    </cfRule>
    <cfRule type="expression" dxfId="54" priority="56" stopIfTrue="1">
      <formula>#REF!="DTC Int. Staff"</formula>
    </cfRule>
  </conditionalFormatting>
  <conditionalFormatting sqref="G13">
    <cfRule type="expression" dxfId="53" priority="53" stopIfTrue="1">
      <formula>#REF!="Freelancer"</formula>
    </cfRule>
    <cfRule type="expression" dxfId="52" priority="54" stopIfTrue="1">
      <formula>#REF!="DTC Int. Staff"</formula>
    </cfRule>
  </conditionalFormatting>
  <conditionalFormatting sqref="G13">
    <cfRule type="expression" dxfId="51" priority="51" stopIfTrue="1">
      <formula>$F$5="Freelancer"</formula>
    </cfRule>
    <cfRule type="expression" dxfId="50" priority="52" stopIfTrue="1">
      <formula>$F$5="DTC Int. Staff"</formula>
    </cfRule>
  </conditionalFormatting>
  <conditionalFormatting sqref="G12">
    <cfRule type="expression" dxfId="49" priority="49" stopIfTrue="1">
      <formula>#REF!="Freelancer"</formula>
    </cfRule>
    <cfRule type="expression" dxfId="48" priority="50" stopIfTrue="1">
      <formula>#REF!="DTC Int. Staff"</formula>
    </cfRule>
  </conditionalFormatting>
  <conditionalFormatting sqref="G12">
    <cfRule type="expression" dxfId="47" priority="47" stopIfTrue="1">
      <formula>#REF!="Freelancer"</formula>
    </cfRule>
    <cfRule type="expression" dxfId="46" priority="48" stopIfTrue="1">
      <formula>#REF!="DTC Int. Staff"</formula>
    </cfRule>
  </conditionalFormatting>
  <conditionalFormatting sqref="G12">
    <cfRule type="expression" dxfId="45" priority="45" stopIfTrue="1">
      <formula>$F$5="Freelancer"</formula>
    </cfRule>
    <cfRule type="expression" dxfId="44" priority="46" stopIfTrue="1">
      <formula>$F$5="DTC Int. Staff"</formula>
    </cfRule>
  </conditionalFormatting>
  <conditionalFormatting sqref="G14:G15">
    <cfRule type="expression" dxfId="43" priority="43" stopIfTrue="1">
      <formula>#REF!="Freelancer"</formula>
    </cfRule>
    <cfRule type="expression" dxfId="42" priority="44" stopIfTrue="1">
      <formula>#REF!="DTC Int. Staff"</formula>
    </cfRule>
  </conditionalFormatting>
  <conditionalFormatting sqref="G14:G15">
    <cfRule type="expression" dxfId="41" priority="41" stopIfTrue="1">
      <formula>#REF!="Freelancer"</formula>
    </cfRule>
    <cfRule type="expression" dxfId="40" priority="42" stopIfTrue="1">
      <formula>#REF!="DTC Int. Staff"</formula>
    </cfRule>
  </conditionalFormatting>
  <conditionalFormatting sqref="G14:G15">
    <cfRule type="expression" dxfId="39" priority="39" stopIfTrue="1">
      <formula>$F$5="Freelancer"</formula>
    </cfRule>
    <cfRule type="expression" dxfId="38" priority="40" stopIfTrue="1">
      <formula>$F$5="DTC Int. Staff"</formula>
    </cfRule>
  </conditionalFormatting>
  <conditionalFormatting sqref="G16">
    <cfRule type="expression" dxfId="37" priority="37" stopIfTrue="1">
      <formula>#REF!="Freelancer"</formula>
    </cfRule>
    <cfRule type="expression" dxfId="36" priority="38" stopIfTrue="1">
      <formula>#REF!="DTC Int. Staff"</formula>
    </cfRule>
  </conditionalFormatting>
  <conditionalFormatting sqref="G16">
    <cfRule type="expression" dxfId="35" priority="35" stopIfTrue="1">
      <formula>#REF!="Freelancer"</formula>
    </cfRule>
    <cfRule type="expression" dxfId="34" priority="36" stopIfTrue="1">
      <formula>#REF!="DTC Int. Staff"</formula>
    </cfRule>
  </conditionalFormatting>
  <conditionalFormatting sqref="G16">
    <cfRule type="expression" dxfId="33" priority="33" stopIfTrue="1">
      <formula>$F$5="Freelancer"</formula>
    </cfRule>
    <cfRule type="expression" dxfId="32" priority="34" stopIfTrue="1">
      <formula>$F$5="DTC Int. Staff"</formula>
    </cfRule>
  </conditionalFormatting>
  <conditionalFormatting sqref="G19">
    <cfRule type="expression" dxfId="31" priority="31" stopIfTrue="1">
      <formula>#REF!="Freelancer"</formula>
    </cfRule>
    <cfRule type="expression" dxfId="30" priority="32" stopIfTrue="1">
      <formula>#REF!="DTC Int. Staff"</formula>
    </cfRule>
  </conditionalFormatting>
  <conditionalFormatting sqref="G19">
    <cfRule type="expression" dxfId="29" priority="29" stopIfTrue="1">
      <formula>$F$5="Freelancer"</formula>
    </cfRule>
    <cfRule type="expression" dxfId="28" priority="30" stopIfTrue="1">
      <formula>$F$5="DTC Int. Staff"</formula>
    </cfRule>
  </conditionalFormatting>
  <conditionalFormatting sqref="G20">
    <cfRule type="expression" dxfId="27" priority="27" stopIfTrue="1">
      <formula>#REF!="Freelancer"</formula>
    </cfRule>
    <cfRule type="expression" dxfId="26" priority="28" stopIfTrue="1">
      <formula>#REF!="DTC Int. Staff"</formula>
    </cfRule>
  </conditionalFormatting>
  <conditionalFormatting sqref="G20">
    <cfRule type="expression" dxfId="25" priority="25" stopIfTrue="1">
      <formula>$F$5="Freelancer"</formula>
    </cfRule>
    <cfRule type="expression" dxfId="24" priority="26" stopIfTrue="1">
      <formula>$F$5="DTC Int. Staff"</formula>
    </cfRule>
  </conditionalFormatting>
  <conditionalFormatting sqref="G21">
    <cfRule type="expression" dxfId="23" priority="23" stopIfTrue="1">
      <formula>#REF!="Freelancer"</formula>
    </cfRule>
    <cfRule type="expression" dxfId="22" priority="24" stopIfTrue="1">
      <formula>#REF!="DTC Int. Staff"</formula>
    </cfRule>
  </conditionalFormatting>
  <conditionalFormatting sqref="G21">
    <cfRule type="expression" dxfId="21" priority="21" stopIfTrue="1">
      <formula>$F$5="Freelancer"</formula>
    </cfRule>
    <cfRule type="expression" dxfId="20" priority="22" stopIfTrue="1">
      <formula>$F$5="DTC Int. Staff"</formula>
    </cfRule>
  </conditionalFormatting>
  <conditionalFormatting sqref="G22">
    <cfRule type="expression" dxfId="19" priority="19" stopIfTrue="1">
      <formula>#REF!="Freelancer"</formula>
    </cfRule>
    <cfRule type="expression" dxfId="18" priority="20" stopIfTrue="1">
      <formula>#REF!="DTC Int. Staff"</formula>
    </cfRule>
  </conditionalFormatting>
  <conditionalFormatting sqref="G22">
    <cfRule type="expression" dxfId="17" priority="17" stopIfTrue="1">
      <formula>$F$5="Freelancer"</formula>
    </cfRule>
    <cfRule type="expression" dxfId="16" priority="18" stopIfTrue="1">
      <formula>$F$5="DTC Int. Staff"</formula>
    </cfRule>
  </conditionalFormatting>
  <conditionalFormatting sqref="G23">
    <cfRule type="expression" dxfId="15" priority="15" stopIfTrue="1">
      <formula>#REF!="Freelancer"</formula>
    </cfRule>
    <cfRule type="expression" dxfId="14" priority="16" stopIfTrue="1">
      <formula>#REF!="DTC Int. Staff"</formula>
    </cfRule>
  </conditionalFormatting>
  <conditionalFormatting sqref="G23">
    <cfRule type="expression" dxfId="13" priority="13" stopIfTrue="1">
      <formula>$F$5="Freelancer"</formula>
    </cfRule>
    <cfRule type="expression" dxfId="12" priority="14" stopIfTrue="1">
      <formula>$F$5="DTC Int. Staff"</formula>
    </cfRule>
  </conditionalFormatting>
  <conditionalFormatting sqref="G26:G30">
    <cfRule type="expression" dxfId="11" priority="11" stopIfTrue="1">
      <formula>#REF!="Freelancer"</formula>
    </cfRule>
    <cfRule type="expression" dxfId="10" priority="12" stopIfTrue="1">
      <formula>#REF!="DTC Int. Staff"</formula>
    </cfRule>
  </conditionalFormatting>
  <conditionalFormatting sqref="G26:G30">
    <cfRule type="expression" dxfId="9" priority="9" stopIfTrue="1">
      <formula>$F$5="Freelancer"</formula>
    </cfRule>
    <cfRule type="expression" dxfId="8" priority="10" stopIfTrue="1">
      <formula>$F$5="DTC Int. Staff"</formula>
    </cfRule>
  </conditionalFormatting>
  <conditionalFormatting sqref="G33">
    <cfRule type="expression" dxfId="7" priority="7" stopIfTrue="1">
      <formula>#REF!="Freelancer"</formula>
    </cfRule>
    <cfRule type="expression" dxfId="6" priority="8" stopIfTrue="1">
      <formula>#REF!="DTC Int. Staff"</formula>
    </cfRule>
  </conditionalFormatting>
  <conditionalFormatting sqref="G33">
    <cfRule type="expression" dxfId="5" priority="5" stopIfTrue="1">
      <formula>$F$5="Freelancer"</formula>
    </cfRule>
    <cfRule type="expression" dxfId="4" priority="6" stopIfTrue="1">
      <formula>$F$5="DTC Int. Staff"</formula>
    </cfRule>
  </conditionalFormatting>
  <conditionalFormatting sqref="G34:G37">
    <cfRule type="expression" dxfId="3" priority="3" stopIfTrue="1">
      <formula>#REF!="Freelancer"</formula>
    </cfRule>
    <cfRule type="expression" dxfId="2" priority="4" stopIfTrue="1">
      <formula>#REF!="DTC Int. Staff"</formula>
    </cfRule>
  </conditionalFormatting>
  <conditionalFormatting sqref="G34:G37">
    <cfRule type="expression" dxfId="1" priority="1" stopIfTrue="1">
      <formula>$F$5="Freelancer"</formula>
    </cfRule>
    <cfRule type="expression" dxfId="0" priority="2" stopIfTrue="1">
      <formula>$F$5="DTC Int. Staff"</formula>
    </cfRule>
  </conditionalFormatting>
  <dataValidations count="2">
    <dataValidation type="list" allowBlank="1" showInputMessage="1" showErrorMessage="1" sqref="F9:F11 F14 F17:F18 F24:F25 F31:F32 F38:G38" xr:uid="{00000000-0002-0000-0100-000000000000}">
      <formula1>Project_Number</formula1>
    </dataValidation>
    <dataValidation type="list" allowBlank="1" showInputMessage="1" showErrorMessage="1" sqref="G9:G18 G24:G25 G31:G32" xr:uid="{00000000-0002-0000-0100-000001000000}">
      <formula1>SAP_Booking_Number</formula1>
    </dataValidation>
  </dataValidations>
  <printOptions horizontalCentered="1"/>
  <pageMargins left="0.39370078740157483" right="0.39370078740157483" top="0.23622047244094491" bottom="0.23622047244094491" header="0.23622047244094491" footer="0.19685039370078741"/>
  <pageSetup paperSize="9" scale="61"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N72"/>
  <sheetViews>
    <sheetView workbookViewId="0">
      <selection activeCell="B5" sqref="B5"/>
    </sheetView>
  </sheetViews>
  <sheetFormatPr defaultColWidth="11.42578125" defaultRowHeight="12.75"/>
  <cols>
    <col min="1" max="1" width="16.85546875" style="30" customWidth="1"/>
    <col min="2" max="2" width="31" style="30" bestFit="1" customWidth="1"/>
    <col min="3" max="3" width="3.42578125" style="42" customWidth="1"/>
    <col min="4" max="4" width="13.5703125" bestFit="1" customWidth="1"/>
    <col min="5" max="5" width="30.5703125" bestFit="1" customWidth="1"/>
  </cols>
  <sheetData>
    <row r="1" spans="1:14">
      <c r="A1" s="32" t="s">
        <v>6</v>
      </c>
      <c r="B1" s="32" t="s">
        <v>7</v>
      </c>
      <c r="C1" s="41"/>
      <c r="D1" s="32" t="s">
        <v>16</v>
      </c>
      <c r="E1" s="32" t="s">
        <v>8</v>
      </c>
    </row>
    <row r="2" spans="1:14">
      <c r="A2" s="52" t="s">
        <v>136</v>
      </c>
      <c r="B2" s="30" t="s">
        <v>168</v>
      </c>
      <c r="D2" s="31">
        <v>9001</v>
      </c>
      <c r="E2" s="30" t="s">
        <v>72</v>
      </c>
    </row>
    <row r="3" spans="1:14">
      <c r="A3" s="52" t="s">
        <v>137</v>
      </c>
      <c r="B3" s="30" t="s">
        <v>138</v>
      </c>
      <c r="D3" s="31">
        <v>9002</v>
      </c>
      <c r="E3" s="30" t="s">
        <v>131</v>
      </c>
    </row>
    <row r="4" spans="1:14">
      <c r="A4" s="52" t="s">
        <v>139</v>
      </c>
      <c r="B4" s="30" t="s">
        <v>140</v>
      </c>
      <c r="D4" s="31">
        <v>9003</v>
      </c>
      <c r="E4" s="30" t="s">
        <v>132</v>
      </c>
    </row>
    <row r="5" spans="1:14">
      <c r="A5" s="52" t="s">
        <v>141</v>
      </c>
      <c r="B5" s="30" t="s">
        <v>142</v>
      </c>
      <c r="D5" s="31">
        <v>9004</v>
      </c>
      <c r="E5" s="30" t="s">
        <v>133</v>
      </c>
    </row>
    <row r="6" spans="1:14">
      <c r="A6" s="52" t="s">
        <v>143</v>
      </c>
      <c r="B6" s="30" t="s">
        <v>144</v>
      </c>
      <c r="D6" s="31">
        <v>9005</v>
      </c>
      <c r="E6" s="30" t="s">
        <v>73</v>
      </c>
    </row>
    <row r="7" spans="1:14">
      <c r="A7" s="52" t="s">
        <v>145</v>
      </c>
      <c r="B7" s="30" t="s">
        <v>146</v>
      </c>
      <c r="D7" s="31">
        <v>9007</v>
      </c>
      <c r="E7" s="30" t="s">
        <v>74</v>
      </c>
    </row>
    <row r="8" spans="1:14">
      <c r="A8" s="52" t="s">
        <v>147</v>
      </c>
      <c r="B8" s="30" t="s">
        <v>148</v>
      </c>
      <c r="D8" s="31">
        <v>9008</v>
      </c>
      <c r="E8" s="30" t="s">
        <v>75</v>
      </c>
    </row>
    <row r="9" spans="1:14">
      <c r="A9" s="52" t="s">
        <v>149</v>
      </c>
      <c r="B9" s="30" t="s">
        <v>150</v>
      </c>
      <c r="D9" s="31">
        <v>9010</v>
      </c>
      <c r="E9" s="30" t="s">
        <v>76</v>
      </c>
    </row>
    <row r="10" spans="1:14">
      <c r="A10" s="52" t="s">
        <v>151</v>
      </c>
      <c r="B10" s="30" t="s">
        <v>152</v>
      </c>
      <c r="D10" s="31">
        <v>9013</v>
      </c>
      <c r="E10" s="30" t="s">
        <v>77</v>
      </c>
    </row>
    <row r="11" spans="1:14">
      <c r="A11" s="52" t="s">
        <v>153</v>
      </c>
      <c r="B11" s="30" t="s">
        <v>154</v>
      </c>
      <c r="D11" s="31">
        <v>9014</v>
      </c>
      <c r="E11" s="30" t="s">
        <v>78</v>
      </c>
    </row>
    <row r="12" spans="1:14">
      <c r="A12" s="52" t="s">
        <v>155</v>
      </c>
      <c r="B12" s="30" t="s">
        <v>156</v>
      </c>
      <c r="D12" s="31">
        <v>9015</v>
      </c>
      <c r="E12" s="30" t="s">
        <v>79</v>
      </c>
    </row>
    <row r="13" spans="1:14">
      <c r="A13" s="52" t="s">
        <v>157</v>
      </c>
      <c r="B13" s="30" t="s">
        <v>158</v>
      </c>
    </row>
    <row r="14" spans="1:14">
      <c r="A14" s="52" t="s">
        <v>159</v>
      </c>
      <c r="B14" s="30" t="s">
        <v>169</v>
      </c>
      <c r="N14" s="40"/>
    </row>
    <row r="15" spans="1:14">
      <c r="A15" s="52" t="s">
        <v>160</v>
      </c>
      <c r="B15" s="30" t="s">
        <v>161</v>
      </c>
    </row>
    <row r="16" spans="1:14">
      <c r="A16" s="52" t="s">
        <v>162</v>
      </c>
      <c r="B16" s="30" t="s">
        <v>170</v>
      </c>
    </row>
    <row r="17" spans="1:14">
      <c r="A17" s="52" t="s">
        <v>163</v>
      </c>
      <c r="B17" s="30" t="s">
        <v>164</v>
      </c>
      <c r="D17" s="31"/>
    </row>
    <row r="18" spans="1:14">
      <c r="A18" s="52" t="s">
        <v>165</v>
      </c>
      <c r="B18" s="30" t="s">
        <v>166</v>
      </c>
      <c r="D18" s="31"/>
    </row>
    <row r="19" spans="1:14">
      <c r="A19" s="52" t="s">
        <v>119</v>
      </c>
      <c r="B19" s="30" t="s">
        <v>120</v>
      </c>
      <c r="D19" s="31"/>
    </row>
    <row r="20" spans="1:14">
      <c r="A20" s="52" t="s">
        <v>117</v>
      </c>
      <c r="B20" s="30" t="s">
        <v>118</v>
      </c>
      <c r="D20" s="31"/>
    </row>
    <row r="21" spans="1:14">
      <c r="A21" s="52" t="s">
        <v>115</v>
      </c>
      <c r="B21" s="30" t="s">
        <v>116</v>
      </c>
      <c r="D21" s="31"/>
    </row>
    <row r="22" spans="1:14">
      <c r="A22" s="52" t="s">
        <v>113</v>
      </c>
      <c r="B22" s="30" t="s">
        <v>114</v>
      </c>
      <c r="D22" s="31"/>
    </row>
    <row r="23" spans="1:14">
      <c r="A23" s="52" t="s">
        <v>112</v>
      </c>
      <c r="B23" s="30" t="s">
        <v>172</v>
      </c>
      <c r="D23" s="31"/>
    </row>
    <row r="24" spans="1:14">
      <c r="A24" s="52" t="s">
        <v>110</v>
      </c>
      <c r="B24" s="30" t="s">
        <v>111</v>
      </c>
      <c r="D24" s="31"/>
    </row>
    <row r="25" spans="1:14">
      <c r="A25" s="52" t="s">
        <v>108</v>
      </c>
      <c r="B25" s="30" t="s">
        <v>109</v>
      </c>
      <c r="D25" s="31"/>
    </row>
    <row r="26" spans="1:14">
      <c r="A26" s="52" t="s">
        <v>106</v>
      </c>
      <c r="B26" s="30" t="s">
        <v>107</v>
      </c>
      <c r="D26" s="31"/>
    </row>
    <row r="27" spans="1:14">
      <c r="A27" s="52" t="s">
        <v>104</v>
      </c>
      <c r="B27" s="30" t="s">
        <v>105</v>
      </c>
    </row>
    <row r="28" spans="1:14">
      <c r="A28" s="52" t="s">
        <v>102</v>
      </c>
      <c r="B28" s="30" t="s">
        <v>103</v>
      </c>
    </row>
    <row r="29" spans="1:14">
      <c r="A29" s="52" t="s">
        <v>100</v>
      </c>
      <c r="B29" s="30" t="s">
        <v>101</v>
      </c>
    </row>
    <row r="30" spans="1:14">
      <c r="A30" s="52" t="s">
        <v>98</v>
      </c>
      <c r="B30" s="30" t="s">
        <v>99</v>
      </c>
    </row>
    <row r="31" spans="1:14">
      <c r="A31" s="52" t="s">
        <v>96</v>
      </c>
      <c r="B31" s="30" t="s">
        <v>97</v>
      </c>
    </row>
    <row r="32" spans="1:14">
      <c r="A32" s="52" t="s">
        <v>94</v>
      </c>
      <c r="B32" s="30" t="s">
        <v>95</v>
      </c>
      <c r="N32" s="40"/>
    </row>
    <row r="33" spans="1:2">
      <c r="A33" s="52" t="s">
        <v>92</v>
      </c>
      <c r="B33" s="30" t="s">
        <v>93</v>
      </c>
    </row>
    <row r="34" spans="1:2">
      <c r="A34" s="52" t="s">
        <v>90</v>
      </c>
      <c r="B34" s="30" t="s">
        <v>91</v>
      </c>
    </row>
    <row r="35" spans="1:2">
      <c r="A35" s="52" t="s">
        <v>88</v>
      </c>
      <c r="B35" s="30" t="s">
        <v>89</v>
      </c>
    </row>
    <row r="36" spans="1:2">
      <c r="A36" s="52" t="s">
        <v>86</v>
      </c>
      <c r="B36" s="30" t="s">
        <v>87</v>
      </c>
    </row>
    <row r="37" spans="1:2">
      <c r="A37" s="52" t="s">
        <v>84</v>
      </c>
      <c r="B37" s="30" t="s">
        <v>85</v>
      </c>
    </row>
    <row r="38" spans="1:2">
      <c r="A38" s="52" t="s">
        <v>121</v>
      </c>
      <c r="B38" s="30" t="s">
        <v>122</v>
      </c>
    </row>
    <row r="39" spans="1:2">
      <c r="A39" s="52" t="s">
        <v>18</v>
      </c>
      <c r="B39" s="30" t="s">
        <v>19</v>
      </c>
    </row>
    <row r="40" spans="1:2">
      <c r="A40" s="52" t="s">
        <v>20</v>
      </c>
      <c r="B40" s="30" t="s">
        <v>21</v>
      </c>
    </row>
    <row r="41" spans="1:2">
      <c r="A41" s="52" t="s">
        <v>167</v>
      </c>
      <c r="B41" s="30" t="s">
        <v>171</v>
      </c>
    </row>
    <row r="42" spans="1:2">
      <c r="A42" s="52" t="s">
        <v>123</v>
      </c>
      <c r="B42" s="30" t="s">
        <v>124</v>
      </c>
    </row>
    <row r="43" spans="1:2">
      <c r="A43" s="52" t="s">
        <v>22</v>
      </c>
      <c r="B43" s="30" t="s">
        <v>23</v>
      </c>
    </row>
    <row r="44" spans="1:2">
      <c r="A44" s="52" t="s">
        <v>24</v>
      </c>
      <c r="B44" s="30" t="s">
        <v>25</v>
      </c>
    </row>
    <row r="45" spans="1:2">
      <c r="A45" s="52" t="s">
        <v>26</v>
      </c>
      <c r="B45" s="30" t="s">
        <v>27</v>
      </c>
    </row>
    <row r="46" spans="1:2">
      <c r="A46" s="52" t="s">
        <v>28</v>
      </c>
      <c r="B46" s="30" t="s">
        <v>29</v>
      </c>
    </row>
    <row r="47" spans="1:2">
      <c r="A47" s="52" t="s">
        <v>30</v>
      </c>
      <c r="B47" s="30" t="s">
        <v>31</v>
      </c>
    </row>
    <row r="48" spans="1:2">
      <c r="A48" s="52" t="s">
        <v>32</v>
      </c>
      <c r="B48" s="30" t="s">
        <v>33</v>
      </c>
    </row>
    <row r="49" spans="1:2">
      <c r="A49" s="52" t="s">
        <v>34</v>
      </c>
      <c r="B49" s="30" t="s">
        <v>35</v>
      </c>
    </row>
    <row r="50" spans="1:2">
      <c r="A50" s="52" t="s">
        <v>36</v>
      </c>
      <c r="B50" s="30" t="s">
        <v>37</v>
      </c>
    </row>
    <row r="51" spans="1:2">
      <c r="A51" s="52" t="s">
        <v>125</v>
      </c>
      <c r="B51" s="30" t="s">
        <v>126</v>
      </c>
    </row>
    <row r="52" spans="1:2">
      <c r="A52" s="52" t="s">
        <v>38</v>
      </c>
      <c r="B52" s="30" t="s">
        <v>39</v>
      </c>
    </row>
    <row r="53" spans="1:2">
      <c r="A53" s="52" t="s">
        <v>40</v>
      </c>
      <c r="B53" s="30" t="s">
        <v>41</v>
      </c>
    </row>
    <row r="54" spans="1:2">
      <c r="A54" s="52" t="s">
        <v>42</v>
      </c>
      <c r="B54" s="30" t="s">
        <v>43</v>
      </c>
    </row>
    <row r="55" spans="1:2">
      <c r="A55" s="52" t="s">
        <v>44</v>
      </c>
      <c r="B55" s="30" t="s">
        <v>45</v>
      </c>
    </row>
    <row r="56" spans="1:2">
      <c r="A56" s="52" t="s">
        <v>46</v>
      </c>
      <c r="B56" s="30" t="s">
        <v>47</v>
      </c>
    </row>
    <row r="57" spans="1:2">
      <c r="A57" s="52" t="s">
        <v>127</v>
      </c>
      <c r="B57" s="30" t="s">
        <v>128</v>
      </c>
    </row>
    <row r="58" spans="1:2">
      <c r="A58" s="52" t="s">
        <v>48</v>
      </c>
      <c r="B58" s="30" t="s">
        <v>49</v>
      </c>
    </row>
    <row r="59" spans="1:2">
      <c r="A59" s="52" t="s">
        <v>50</v>
      </c>
      <c r="B59" s="30" t="s">
        <v>51</v>
      </c>
    </row>
    <row r="60" spans="1:2">
      <c r="A60" s="52" t="s">
        <v>173</v>
      </c>
      <c r="B60" s="30" t="s">
        <v>17</v>
      </c>
    </row>
    <row r="61" spans="1:2">
      <c r="A61" s="52" t="s">
        <v>52</v>
      </c>
      <c r="B61" s="30" t="s">
        <v>53</v>
      </c>
    </row>
    <row r="62" spans="1:2">
      <c r="A62" s="52" t="s">
        <v>54</v>
      </c>
      <c r="B62" s="30" t="s">
        <v>55</v>
      </c>
    </row>
    <row r="63" spans="1:2">
      <c r="A63" s="52" t="s">
        <v>129</v>
      </c>
      <c r="B63" s="30" t="s">
        <v>130</v>
      </c>
    </row>
    <row r="64" spans="1:2">
      <c r="A64" s="52" t="s">
        <v>56</v>
      </c>
      <c r="B64" s="30" t="s">
        <v>57</v>
      </c>
    </row>
    <row r="65" spans="1:2">
      <c r="A65" s="52" t="s">
        <v>82</v>
      </c>
      <c r="B65" s="30" t="s">
        <v>83</v>
      </c>
    </row>
    <row r="66" spans="1:2">
      <c r="A66" s="52" t="s">
        <v>58</v>
      </c>
      <c r="B66" s="30" t="s">
        <v>59</v>
      </c>
    </row>
    <row r="67" spans="1:2">
      <c r="A67" s="52" t="s">
        <v>60</v>
      </c>
      <c r="B67" s="30" t="s">
        <v>61</v>
      </c>
    </row>
    <row r="68" spans="1:2">
      <c r="A68" s="52" t="s">
        <v>62</v>
      </c>
      <c r="B68" s="30" t="s">
        <v>63</v>
      </c>
    </row>
    <row r="69" spans="1:2">
      <c r="A69" s="52" t="s">
        <v>174</v>
      </c>
      <c r="B69" s="30" t="s">
        <v>81</v>
      </c>
    </row>
    <row r="70" spans="1:2">
      <c r="A70" s="52" t="s">
        <v>175</v>
      </c>
      <c r="B70" s="30" t="s">
        <v>80</v>
      </c>
    </row>
    <row r="71" spans="1:2">
      <c r="A71" s="52" t="s">
        <v>64</v>
      </c>
      <c r="B71" s="30" t="s">
        <v>65</v>
      </c>
    </row>
    <row r="72" spans="1:2">
      <c r="A72" s="52"/>
    </row>
  </sheetData>
  <phoneticPr fontId="8" type="noConversion"/>
  <pageMargins left="0.75" right="0.75" top="1" bottom="1" header="0.4921259845" footer="0.4921259845"/>
  <pageSetup paperSize="9" orientation="portrait" r:id="rId1"/>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Information-General Settings</vt:lpstr>
      <vt:lpstr>Timesheet</vt:lpstr>
      <vt:lpstr>DropDownLists</vt:lpstr>
      <vt:lpstr>Project_Number</vt:lpstr>
      <vt:lpstr>SAP_Booking_Number</vt:lpstr>
    </vt:vector>
  </TitlesOfParts>
  <Company>Detecon International GmbH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Lenovo</cp:lastModifiedBy>
  <dcterms:created xsi:type="dcterms:W3CDTF">2006-02-12T14:53:28Z</dcterms:created>
  <dcterms:modified xsi:type="dcterms:W3CDTF">2020-06-19T06:59:57Z</dcterms:modified>
</cp:coreProperties>
</file>