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827"/>
  <workbookPr codeName="DieseArbeitsmappe" checkCompatibility="1" defaultThemeVersion="124226"/>
  <mc:AlternateContent xmlns:mc="http://schemas.openxmlformats.org/markup-compatibility/2006">
    <mc:Choice Requires="x15">
      <x15ac:absPath xmlns:x15ac="http://schemas.microsoft.com/office/spreadsheetml/2010/11/ac" url="C:\Users\Time Consulting\Desktop\"/>
    </mc:Choice>
  </mc:AlternateContent>
  <xr:revisionPtr revIDLastSave="0" documentId="8_{7489813D-E4BF-469B-930D-98F45D3BE3F5}" xr6:coauthVersionLast="45" xr6:coauthVersionMax="45" xr10:uidLastSave="{00000000-0000-0000-0000-000000000000}"/>
  <bookViews>
    <workbookView xWindow="-120" yWindow="-120" windowWidth="20730" windowHeight="11160" tabRatio="766" activeTab="1" xr2:uid="{00000000-000D-0000-FFFF-FFFF00000000}"/>
  </bookViews>
  <sheets>
    <sheet name="Information-General Settings" sheetId="35" r:id="rId1"/>
    <sheet name="Timesheet" sheetId="34" r:id="rId2"/>
    <sheet name="DropDownLists" sheetId="23" r:id="rId3"/>
  </sheets>
  <definedNames>
    <definedName name="consultant_level">DropDownLists!#REF!</definedName>
    <definedName name="jk">#REF!</definedName>
    <definedName name="Project_Number">DropDownLists!$A$2:$A$194</definedName>
    <definedName name="SAP_Booking_Number">DropDownLists!$D$2:$D$78</definedName>
    <definedName name="Staff_Type">DropDownLists!#REF!</definedName>
  </definedNames>
  <calcPr calcId="191029"/>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P12" i="34" l="1"/>
  <c r="P10" i="34"/>
  <c r="P11" i="34"/>
  <c r="M44" i="34" l="1"/>
  <c r="F5" i="34" l="1"/>
  <c r="F4" i="34"/>
  <c r="F3" i="34"/>
  <c r="E9" i="34" l="1"/>
  <c r="E10" i="34" s="1"/>
  <c r="E11" i="34" s="1"/>
  <c r="E12" i="34" s="1"/>
  <c r="E13" i="34" s="1"/>
  <c r="E15" i="34" s="1"/>
  <c r="E16" i="34" s="1"/>
  <c r="E17" i="34" s="1"/>
  <c r="E18" i="34" s="1"/>
  <c r="E19" i="34" s="1"/>
  <c r="E20" i="34" s="1"/>
  <c r="E22" i="34" s="1"/>
  <c r="E23" i="34" s="1"/>
  <c r="B7" i="34" l="1"/>
  <c r="B9" i="34"/>
  <c r="D9" i="34" s="1"/>
  <c r="M45" i="34"/>
  <c r="A9" i="34" l="1"/>
  <c r="B10" i="34"/>
  <c r="D10" i="34" l="1"/>
  <c r="A10" i="34"/>
  <c r="B11" i="34"/>
  <c r="E24" i="34"/>
  <c r="E25" i="34" s="1"/>
  <c r="E27" i="34" s="1"/>
  <c r="E28" i="34" s="1"/>
  <c r="E29" i="34" s="1"/>
  <c r="E31" i="34" s="1"/>
  <c r="E32" i="34" s="1"/>
  <c r="E33" i="34" s="1"/>
  <c r="E35" i="34" s="1"/>
  <c r="E36" i="34" s="1"/>
  <c r="E37" i="34" s="1"/>
  <c r="E38" i="34" s="1"/>
  <c r="E39" i="34" s="1"/>
  <c r="E40" i="34" s="1"/>
  <c r="E41" i="34" s="1"/>
  <c r="B12" i="34"/>
  <c r="E42" i="34" l="1"/>
  <c r="D11" i="34"/>
  <c r="A11" i="34"/>
  <c r="D12" i="34"/>
  <c r="A12" i="34"/>
  <c r="B13" i="34"/>
  <c r="E43" i="34" l="1"/>
  <c r="B43" i="34"/>
  <c r="B15" i="34"/>
  <c r="D13" i="34"/>
  <c r="A13" i="34"/>
  <c r="D43" i="34" l="1"/>
  <c r="A43" i="34"/>
  <c r="D15" i="34"/>
  <c r="A15" i="34"/>
  <c r="B16" i="34"/>
  <c r="D16" i="34" l="1"/>
  <c r="A16" i="34"/>
  <c r="B17" i="34"/>
  <c r="D17" i="34" s="1"/>
  <c r="A17" i="34" l="1"/>
  <c r="B18" i="34"/>
  <c r="D18" i="34" s="1"/>
  <c r="A18" i="34" l="1"/>
  <c r="B19" i="34"/>
  <c r="D19" i="34" s="1"/>
  <c r="B20" i="34" l="1"/>
  <c r="A19" i="34"/>
  <c r="D20" i="34" l="1"/>
  <c r="A20" i="34"/>
  <c r="B22" i="34"/>
  <c r="D22" i="34" l="1"/>
  <c r="A22" i="34"/>
  <c r="B23" i="34"/>
  <c r="D23" i="34" l="1"/>
  <c r="A23" i="34"/>
  <c r="B24" i="34"/>
  <c r="D24" i="34" l="1"/>
  <c r="A24" i="34"/>
  <c r="B25" i="34"/>
  <c r="D25" i="34" l="1"/>
  <c r="A25" i="34"/>
  <c r="B27" i="34"/>
  <c r="D27" i="34" l="1"/>
  <c r="A27" i="34"/>
  <c r="B28" i="34"/>
  <c r="D28" i="34" l="1"/>
  <c r="A28" i="34"/>
  <c r="B29" i="34"/>
  <c r="B31" i="34" l="1"/>
  <c r="D29" i="34"/>
  <c r="A29" i="34"/>
  <c r="D31" i="34" l="1"/>
  <c r="A31" i="34"/>
  <c r="B32" i="34"/>
  <c r="D32" i="34" l="1"/>
  <c r="A32" i="34"/>
  <c r="B33" i="34"/>
  <c r="D33" i="34" l="1"/>
  <c r="A33" i="34"/>
  <c r="B35" i="34"/>
  <c r="D35" i="34" l="1"/>
  <c r="A35" i="34"/>
  <c r="B36" i="34"/>
  <c r="D36" i="34" l="1"/>
  <c r="A36" i="34"/>
  <c r="B37" i="34"/>
  <c r="B38" i="34" l="1"/>
  <c r="D37" i="34"/>
  <c r="A37" i="34"/>
  <c r="D38" i="34" l="1"/>
  <c r="A38" i="34"/>
  <c r="B39" i="34"/>
  <c r="D39" i="34" l="1"/>
  <c r="A39" i="34"/>
  <c r="B40" i="34"/>
  <c r="B41" i="34" l="1"/>
  <c r="B42" i="34"/>
  <c r="D40" i="34"/>
  <c r="A40" i="34"/>
  <c r="D41" i="34" l="1"/>
  <c r="A41" i="34"/>
  <c r="D42" i="34"/>
  <c r="A42" i="34"/>
</calcChain>
</file>

<file path=xl/sharedStrings.xml><?xml version="1.0" encoding="utf-8"?>
<sst xmlns="http://schemas.openxmlformats.org/spreadsheetml/2006/main" count="275" uniqueCount="210">
  <si>
    <t>Name:</t>
  </si>
  <si>
    <t>Sum:</t>
  </si>
  <si>
    <t>Days:</t>
  </si>
  <si>
    <t>Location</t>
  </si>
  <si>
    <t>Hours</t>
  </si>
  <si>
    <t>Task Description</t>
  </si>
  <si>
    <t>Project Number</t>
  </si>
  <si>
    <t>Project Description</t>
  </si>
  <si>
    <t>Description</t>
  </si>
  <si>
    <t>General settings</t>
  </si>
  <si>
    <t>Remarks</t>
  </si>
  <si>
    <t>General Information</t>
  </si>
  <si>
    <t>Name --&gt;</t>
  </si>
  <si>
    <t>BD</t>
  </si>
  <si>
    <t>Admin</t>
  </si>
  <si>
    <t>Timesheet TIME Consulting</t>
  </si>
  <si>
    <t>Account Number</t>
  </si>
  <si>
    <t>DITP E-Commerce</t>
  </si>
  <si>
    <t>TIME-201961</t>
  </si>
  <si>
    <t>NBTC Pure LRIC Model</t>
  </si>
  <si>
    <t>TIME-201960</t>
  </si>
  <si>
    <t>NBTC AS Re-model</t>
  </si>
  <si>
    <t>TIME-201954</t>
  </si>
  <si>
    <t>ONDE Thailand Digital Outlook Ph2</t>
  </si>
  <si>
    <t>TIME-201953</t>
  </si>
  <si>
    <t>OIC IT Master Plan</t>
  </si>
  <si>
    <t>TIME-201951</t>
  </si>
  <si>
    <t>ONDE 5G Policy</t>
  </si>
  <si>
    <t>TIME-201950</t>
  </si>
  <si>
    <t>Marvel Avengers</t>
  </si>
  <si>
    <t>TIME-201949</t>
  </si>
  <si>
    <t>Marvel Consumer</t>
  </si>
  <si>
    <t>TIME-201948</t>
  </si>
  <si>
    <t>Marvel Telecom</t>
  </si>
  <si>
    <t>TIME-201946</t>
  </si>
  <si>
    <t>Marvel TV</t>
  </si>
  <si>
    <t>TIME-201942</t>
  </si>
  <si>
    <t>NBTC Duct Pricing</t>
  </si>
  <si>
    <t>TIME-201936</t>
  </si>
  <si>
    <t>TMA Business Efficiency</t>
  </si>
  <si>
    <t>TIME-201930</t>
  </si>
  <si>
    <t>TE Telkomsel 2300MHz</t>
  </si>
  <si>
    <t>TIME-201929</t>
  </si>
  <si>
    <t>TE Optus Auction 2019</t>
  </si>
  <si>
    <t>TIME-201928</t>
  </si>
  <si>
    <t>TE Singtel Auction 2019</t>
  </si>
  <si>
    <t>TIME-201924</t>
  </si>
  <si>
    <t>TE AWN 5G Auction</t>
  </si>
  <si>
    <t>TIME-201907</t>
  </si>
  <si>
    <t>NBTC Broadcast IC</t>
  </si>
  <si>
    <t>TIME-201901</t>
  </si>
  <si>
    <t>NBTC OTT Subscription 2019</t>
  </si>
  <si>
    <t>TIME-201884</t>
  </si>
  <si>
    <t>NBTC DTT Spectrum Design</t>
  </si>
  <si>
    <t>TIME-201882</t>
  </si>
  <si>
    <t>TCEB Intelligence Center</t>
  </si>
  <si>
    <t>TIME-201875</t>
  </si>
  <si>
    <t>NBTC Radio Broadcasting</t>
  </si>
  <si>
    <t>TIME-201855</t>
  </si>
  <si>
    <t>NBTC Digital TV Policy</t>
  </si>
  <si>
    <t>TIME-201854</t>
  </si>
  <si>
    <t>ONDE Digital Infra Master Plan</t>
  </si>
  <si>
    <t>TIME-201837</t>
  </si>
  <si>
    <t>NBTC Wholesale Access and IC</t>
  </si>
  <si>
    <t>TIME-201801</t>
  </si>
  <si>
    <t>STOU USO Digital Literacy</t>
  </si>
  <si>
    <t>Lastname--&gt;</t>
  </si>
  <si>
    <t>Employee ID--&gt;</t>
  </si>
  <si>
    <t>Employee ID:</t>
  </si>
  <si>
    <t>Lastname:</t>
  </si>
  <si>
    <t>Project</t>
  </si>
  <si>
    <t>Project Work</t>
  </si>
  <si>
    <t>Administration, Business Operation, Support</t>
  </si>
  <si>
    <t>Training, Education</t>
  </si>
  <si>
    <t>Product Development</t>
  </si>
  <si>
    <t>Vacation</t>
  </si>
  <si>
    <t>Sick Leave</t>
  </si>
  <si>
    <t>Compensation Day</t>
  </si>
  <si>
    <t>Other Leave</t>
  </si>
  <si>
    <t>Ovum Kids</t>
  </si>
  <si>
    <t>Market Definition</t>
  </si>
  <si>
    <t>TIME-201865</t>
  </si>
  <si>
    <t>AEC TOT Parner Selected</t>
  </si>
  <si>
    <t>TIME-202001</t>
  </si>
  <si>
    <t>CPAll Next Generation Leader 2020</t>
  </si>
  <si>
    <t>TIME-202002</t>
  </si>
  <si>
    <t>Krungsri VP and SME Transformation</t>
  </si>
  <si>
    <t>TIME-202003</t>
  </si>
  <si>
    <t>TSRI empowerment</t>
  </si>
  <si>
    <t>TIME-202004</t>
  </si>
  <si>
    <t>NIA Valuation 2020</t>
  </si>
  <si>
    <t>TIME-202005</t>
  </si>
  <si>
    <t>MDES Executive Training</t>
  </si>
  <si>
    <t>TIME-202006</t>
  </si>
  <si>
    <t>NBTC Audit Study Project</t>
  </si>
  <si>
    <t>TIME-202007</t>
  </si>
  <si>
    <t>NBTC Co-production 2020</t>
  </si>
  <si>
    <t>TIME-202008</t>
  </si>
  <si>
    <t>EXAT Digital Master Plan</t>
  </si>
  <si>
    <t>TIME-202009</t>
  </si>
  <si>
    <t>TIME Digital Assessment</t>
  </si>
  <si>
    <t>TIME-202010</t>
  </si>
  <si>
    <t>AFP Digital Mindset</t>
  </si>
  <si>
    <t>TIME-202011</t>
  </si>
  <si>
    <t>NBTC OTT Impact</t>
  </si>
  <si>
    <t>TIME-202012</t>
  </si>
  <si>
    <t>MDES Digital Manager</t>
  </si>
  <si>
    <t>TIME-202013</t>
  </si>
  <si>
    <t>Mol Cyber Security</t>
  </si>
  <si>
    <t>TIME-202014</t>
  </si>
  <si>
    <t>Krungsri Digital Mindset Townhall</t>
  </si>
  <si>
    <t>TIME-202015</t>
  </si>
  <si>
    <t>TIME-202016</t>
  </si>
  <si>
    <t>MBK Digital Strategy</t>
  </si>
  <si>
    <t>TIME-202017</t>
  </si>
  <si>
    <t>TIME KM Phase 1</t>
  </si>
  <si>
    <t>TIME-202018</t>
  </si>
  <si>
    <t>TIME Team Event 2020</t>
  </si>
  <si>
    <t>TIME-202020</t>
  </si>
  <si>
    <t>DGA Service Platform Master Plan</t>
  </si>
  <si>
    <t>TIME-201968</t>
  </si>
  <si>
    <t>KTB Digital Transformation</t>
  </si>
  <si>
    <t>TIME-201957</t>
  </si>
  <si>
    <t>NBTC Fund 2020 Projects</t>
  </si>
  <si>
    <t>TIME-201940</t>
  </si>
  <si>
    <t>Mobifone Strategy</t>
  </si>
  <si>
    <t>TIME-201916</t>
  </si>
  <si>
    <t>ThaiOil Digital Transformation</t>
  </si>
  <si>
    <t>TIME-201881</t>
  </si>
  <si>
    <t>TMA MICE Innovation</t>
  </si>
  <si>
    <t>Project Support</t>
  </si>
  <si>
    <t>Business Development (Have Project No.)</t>
  </si>
  <si>
    <t>Business Development (No Project No.)</t>
  </si>
  <si>
    <t>สำหรับคนในทีม Case Team Assistant ไว้ book เวลาลงไป support project</t>
  </si>
  <si>
    <t>BD กรณีไม่มี project number</t>
  </si>
  <si>
    <t>TIME-202037</t>
  </si>
  <si>
    <t>TIME-202036</t>
  </si>
  <si>
    <t>MoTS Indicator Survey</t>
  </si>
  <si>
    <t>TIME-202035</t>
  </si>
  <si>
    <t>Huawei 5G Thailand Insight</t>
  </si>
  <si>
    <t>TIME-202034</t>
  </si>
  <si>
    <t>NBTCAudit Combine63</t>
  </si>
  <si>
    <t>TIME-202033</t>
  </si>
  <si>
    <t>NBTCAudit HRD</t>
  </si>
  <si>
    <t>TIME-202032</t>
  </si>
  <si>
    <t>NBTCAudit Digital TV</t>
  </si>
  <si>
    <t>TIME-202031</t>
  </si>
  <si>
    <t>NBTCAudit 700MHz</t>
  </si>
  <si>
    <t>TIME-202030</t>
  </si>
  <si>
    <t>NBTCAudit TV63</t>
  </si>
  <si>
    <t>TIME-202029</t>
  </si>
  <si>
    <t>NBTCAudit Duct</t>
  </si>
  <si>
    <t>TIME-202028</t>
  </si>
  <si>
    <t>NBTCAudit 5G</t>
  </si>
  <si>
    <t>TIME-202027</t>
  </si>
  <si>
    <t>NBTCAudit Audit Model</t>
  </si>
  <si>
    <t>TIME-202026</t>
  </si>
  <si>
    <t>NBTCAudit Telecom 63</t>
  </si>
  <si>
    <t>TIME-202025</t>
  </si>
  <si>
    <t>TIME-202024</t>
  </si>
  <si>
    <t>NBTC OTT Subscription 2020</t>
  </si>
  <si>
    <t>TIME-202023</t>
  </si>
  <si>
    <t>TIME-202022</t>
  </si>
  <si>
    <t>ONDE MIL2020</t>
  </si>
  <si>
    <t>TIME-202021</t>
  </si>
  <si>
    <t>NBTC MC Audit</t>
  </si>
  <si>
    <t>TIME-201959</t>
  </si>
  <si>
    <t>NBTC Telecom Market Intelligence</t>
  </si>
  <si>
    <t>NBTC Competitiveness and Regulatory Reform</t>
  </si>
  <si>
    <t>TU Digital Plan and Policy Seminar</t>
  </si>
  <si>
    <t>DGA Digital Transformation Program</t>
  </si>
  <si>
    <t>Electrolux Digital Mindset and Change Mgmt</t>
  </si>
  <si>
    <t>TIME-201886</t>
  </si>
  <si>
    <t>TIME-201831</t>
  </si>
  <si>
    <t>TIME-201819</t>
  </si>
  <si>
    <t>Labor Day</t>
  </si>
  <si>
    <t>Coronation Day</t>
  </si>
  <si>
    <t>Visakha Bucha</t>
  </si>
  <si>
    <t>Attend an ce/Absence Type</t>
  </si>
  <si>
    <t>Project work</t>
  </si>
  <si>
    <t>Business Development</t>
  </si>
  <si>
    <t>Administration, Business Operation,</t>
  </si>
  <si>
    <t>Support</t>
  </si>
  <si>
    <t>CATS - Attendance/Absence Types</t>
  </si>
  <si>
    <r>
      <rPr>
        <b/>
        <sz val="10"/>
        <rFont val="Arial"/>
        <family val="2"/>
      </rPr>
      <t>Project no.</t>
    </r>
    <r>
      <rPr>
        <sz val="10"/>
        <rFont val="Arial"/>
      </rPr>
      <t xml:space="preserve"> required</t>
    </r>
  </si>
  <si>
    <t>Meaning</t>
  </si>
  <si>
    <t>Time spent on client project activities that is billable to the client based on the respective client contract
Travel time that is billable to the customer
The Project Manager is resp onsible for the accuracy of the 9001 entries.</t>
  </si>
  <si>
    <t>Time spent on sales or business dev elopment activities, attributable to a customer project or a specific, business development project.</t>
  </si>
  <si>
    <t>General activities, such as secretarial activities in the support areas, general administration, employee meetings, regular meetings and works meetings.
The entry does not require additional allocation.</t>
  </si>
  <si>
    <t>Courses, training, seminars, also internal training; the entry does not require additional allocation.</t>
  </si>
  <si>
    <t>Time spent on product and service offering development. Also time spent to prepare white papers, collat erals etc.</t>
  </si>
  <si>
    <t>Vacation time</t>
  </si>
  <si>
    <t>Sick leave</t>
  </si>
  <si>
    <t>Miscellaneous absence time not falling under the categories stated above.</t>
  </si>
  <si>
    <t>No project no.</t>
  </si>
  <si>
    <t>Wilailuck</t>
  </si>
  <si>
    <t>Kamjam</t>
  </si>
  <si>
    <t>TIME096</t>
  </si>
  <si>
    <t>Proposal-HRD Evaluation</t>
  </si>
  <si>
    <t>Home</t>
  </si>
  <si>
    <t>Proposal-Model Evaluation</t>
  </si>
  <si>
    <t>Time</t>
  </si>
  <si>
    <t>TIME-202042</t>
  </si>
  <si>
    <t>Pre work-Thai PBS Digital Competency</t>
  </si>
  <si>
    <t>Huawei-Site Visit</t>
  </si>
  <si>
    <t>Huawei</t>
  </si>
  <si>
    <t>Huawei-Bangkok hospital Interview</t>
  </si>
  <si>
    <t>Bangkok Hospital</t>
  </si>
  <si>
    <t xml:space="preserve">Final-Report Consumer Protect </t>
  </si>
  <si>
    <t>Time-202035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</si>
</sst>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0"/>
      <name val="Arial"/>
    </font>
    <font>
      <sz val="10"/>
      <name val="Arial"/>
      <family val="2"/>
    </font>
    <font>
      <b/>
      <sz val="18"/>
      <name val="Arial"/>
      <family val="2"/>
    </font>
    <font>
      <b/>
      <sz val="11"/>
      <name val="MS Sans Serif"/>
      <family val="2"/>
    </font>
    <font>
      <b/>
      <sz val="12"/>
      <name val="MS Sans Serif"/>
      <family val="2"/>
    </font>
    <font>
      <b/>
      <sz val="16"/>
      <name val="MS Sans Serif"/>
      <family val="2"/>
    </font>
    <font>
      <sz val="10"/>
      <name val="MS Sans Serif"/>
      <family val="2"/>
    </font>
    <font>
      <sz val="12"/>
      <name val="MS Sans Serif"/>
      <family val="2"/>
    </font>
    <font>
      <sz val="8"/>
      <name val="Arial"/>
      <family val="2"/>
    </font>
    <font>
      <b/>
      <sz val="8"/>
      <name val="Arial"/>
      <family val="2"/>
    </font>
    <font>
      <b/>
      <sz val="14"/>
      <name val="MS Sans Serif"/>
      <family val="2"/>
    </font>
    <font>
      <sz val="16"/>
      <name val="Arial"/>
      <family val="2"/>
    </font>
    <font>
      <sz val="16"/>
      <color indexed="9"/>
      <name val="Arial"/>
      <family val="2"/>
    </font>
    <font>
      <b/>
      <sz val="16"/>
      <color indexed="9"/>
      <name val="Arial"/>
      <family val="2"/>
    </font>
    <font>
      <sz val="8"/>
      <color rgb="FF000000"/>
      <name val="Arial Unicode MS"/>
    </font>
    <font>
      <b/>
      <sz val="10"/>
      <name val="Arial"/>
      <family val="2"/>
    </font>
    <font>
      <b/>
      <sz val="10"/>
      <color theme="0"/>
      <name val="Arial"/>
      <family val="2"/>
    </font>
    <font>
      <sz val="12"/>
      <name val="MS Sans Serif"/>
      <charset val="222"/>
    </font>
  </fonts>
  <fills count="6">
    <fill>
      <patternFill patternType="none"/>
    </fill>
    <fill>
      <patternFill patternType="gray125"/>
    </fill>
    <fill>
      <patternFill patternType="solid">
        <fgColor indexed="43"/>
        <bgColor indexed="22"/>
      </patternFill>
    </fill>
    <fill>
      <patternFill patternType="solid">
        <fgColor indexed="29"/>
        <bgColor indexed="64"/>
      </patternFill>
    </fill>
    <fill>
      <patternFill patternType="solid">
        <fgColor indexed="41"/>
        <bgColor indexed="64"/>
      </patternFill>
    </fill>
    <fill>
      <patternFill patternType="solid">
        <fgColor rgb="FF002060"/>
        <bgColor indexed="64"/>
      </patternFill>
    </fill>
  </fills>
  <borders count="46">
    <border>
      <left/>
      <right/>
      <top/>
      <bottom/>
      <diagonal/>
    </border>
    <border>
      <left/>
      <right/>
      <top style="medium">
        <color indexed="64"/>
      </top>
      <bottom/>
      <diagonal/>
    </border>
    <border>
      <left/>
      <right/>
      <top/>
      <bottom style="medium">
        <color indexed="64"/>
      </bottom>
      <diagonal/>
    </border>
    <border>
      <left style="thick">
        <color indexed="64"/>
      </left>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thick">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style="thick">
        <color indexed="64"/>
      </left>
      <right/>
      <top/>
      <bottom/>
      <diagonal/>
    </border>
    <border>
      <left style="thick">
        <color indexed="64"/>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style="thin">
        <color indexed="64"/>
      </top>
      <bottom/>
      <diagonal/>
    </border>
    <border>
      <left/>
      <right/>
      <top/>
      <bottom style="thin">
        <color indexed="64"/>
      </bottom>
      <diagonal/>
    </border>
    <border>
      <left style="thin">
        <color theme="3"/>
      </left>
      <right/>
      <top style="thin">
        <color theme="3"/>
      </top>
      <bottom style="thin">
        <color theme="3"/>
      </bottom>
      <diagonal/>
    </border>
    <border>
      <left/>
      <right style="thin">
        <color theme="3"/>
      </right>
      <top style="thin">
        <color theme="3"/>
      </top>
      <bottom style="thin">
        <color theme="3"/>
      </bottom>
      <diagonal/>
    </border>
    <border>
      <left style="medium">
        <color indexed="64"/>
      </left>
      <right style="medium">
        <color indexed="64"/>
      </right>
      <top style="thin">
        <color indexed="64"/>
      </top>
      <bottom/>
      <diagonal/>
    </border>
    <border>
      <left style="medium">
        <color theme="3"/>
      </left>
      <right/>
      <top style="medium">
        <color theme="3"/>
      </top>
      <bottom style="medium">
        <color theme="3"/>
      </bottom>
      <diagonal/>
    </border>
    <border>
      <left/>
      <right/>
      <top style="medium">
        <color theme="3"/>
      </top>
      <bottom style="medium">
        <color theme="3"/>
      </bottom>
      <diagonal/>
    </border>
    <border>
      <left/>
      <right style="medium">
        <color theme="3"/>
      </right>
      <top style="medium">
        <color theme="3"/>
      </top>
      <bottom style="medium">
        <color theme="3"/>
      </bottom>
      <diagonal/>
    </border>
    <border>
      <left style="medium">
        <color indexed="64"/>
      </left>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top/>
      <bottom/>
      <diagonal/>
    </border>
    <border>
      <left style="thin">
        <color indexed="64"/>
      </left>
      <right/>
      <top/>
      <bottom style="thin">
        <color indexed="64"/>
      </bottom>
      <diagonal/>
    </border>
  </borders>
  <cellStyleXfs count="1">
    <xf numFmtId="0" fontId="0" fillId="0" borderId="0"/>
  </cellStyleXfs>
  <cellXfs count="145">
    <xf numFmtId="0" fontId="0" fillId="0" borderId="0" xfId="0"/>
    <xf numFmtId="0" fontId="0" fillId="0" borderId="0" xfId="0" applyAlignment="1" applyProtection="1">
      <alignment vertical="center"/>
      <protection locked="0"/>
    </xf>
    <xf numFmtId="0" fontId="0" fillId="0" borderId="0" xfId="0" applyAlignment="1" applyProtection="1">
      <alignment vertical="center"/>
    </xf>
    <xf numFmtId="0" fontId="3" fillId="0" borderId="0" xfId="0" applyFont="1" applyAlignment="1" applyProtection="1">
      <alignment vertical="center"/>
    </xf>
    <xf numFmtId="0" fontId="3" fillId="0" borderId="0" xfId="0" applyFont="1" applyAlignment="1" applyProtection="1">
      <alignment horizontal="left" vertical="center"/>
    </xf>
    <xf numFmtId="0" fontId="4" fillId="2" borderId="1" xfId="0" applyFont="1" applyFill="1" applyBorder="1" applyAlignment="1" applyProtection="1">
      <alignment vertical="center"/>
    </xf>
    <xf numFmtId="0" fontId="4" fillId="2" borderId="2" xfId="0" applyFont="1" applyFill="1" applyBorder="1" applyAlignment="1" applyProtection="1">
      <alignment vertical="center"/>
    </xf>
    <xf numFmtId="0" fontId="0" fillId="0" borderId="0" xfId="0" applyNumberFormat="1" applyFill="1" applyBorder="1" applyAlignment="1" applyProtection="1">
      <alignment vertical="center"/>
      <protection locked="0"/>
    </xf>
    <xf numFmtId="0" fontId="1" fillId="0" borderId="0" xfId="0" applyFont="1" applyAlignment="1" applyProtection="1">
      <alignment vertical="center"/>
      <protection locked="0"/>
    </xf>
    <xf numFmtId="20" fontId="0" fillId="3" borderId="3" xfId="0" applyNumberFormat="1" applyFill="1" applyBorder="1" applyAlignment="1" applyProtection="1">
      <alignment horizontal="center" vertical="center"/>
      <protection locked="0"/>
    </xf>
    <xf numFmtId="20" fontId="6" fillId="0" borderId="4" xfId="0" applyNumberFormat="1" applyFont="1" applyFill="1" applyBorder="1" applyAlignment="1" applyProtection="1">
      <alignment horizontal="center" vertical="center"/>
    </xf>
    <xf numFmtId="14" fontId="6" fillId="0" borderId="5" xfId="0" applyNumberFormat="1" applyFont="1" applyFill="1" applyBorder="1" applyAlignment="1" applyProtection="1">
      <alignment horizontal="center" vertical="center"/>
    </xf>
    <xf numFmtId="0" fontId="7" fillId="0" borderId="6" xfId="0" applyFont="1" applyBorder="1" applyAlignment="1" applyProtection="1">
      <alignment vertical="center"/>
      <protection locked="0"/>
    </xf>
    <xf numFmtId="0" fontId="7" fillId="0" borderId="7" xfId="0" applyFont="1" applyBorder="1" applyAlignment="1" applyProtection="1">
      <alignment horizontal="center" vertical="center"/>
      <protection locked="0"/>
    </xf>
    <xf numFmtId="2" fontId="7" fillId="0" borderId="7" xfId="0" applyNumberFormat="1" applyFont="1" applyBorder="1" applyAlignment="1" applyProtection="1">
      <alignment horizontal="center" vertical="center"/>
      <protection locked="0"/>
    </xf>
    <xf numFmtId="20" fontId="0" fillId="3" borderId="8" xfId="0" applyNumberFormat="1" applyFill="1" applyBorder="1" applyAlignment="1" applyProtection="1">
      <alignment horizontal="center" vertical="center"/>
      <protection locked="0"/>
    </xf>
    <xf numFmtId="14" fontId="6" fillId="0" borderId="9" xfId="0" applyNumberFormat="1" applyFont="1" applyFill="1" applyBorder="1" applyAlignment="1" applyProtection="1">
      <alignment horizontal="center" vertical="center"/>
    </xf>
    <xf numFmtId="0" fontId="7" fillId="0" borderId="10" xfId="0" applyFont="1" applyBorder="1" applyAlignment="1" applyProtection="1">
      <alignment vertical="center"/>
      <protection locked="0"/>
    </xf>
    <xf numFmtId="0" fontId="7" fillId="0" borderId="11" xfId="0" applyFont="1" applyBorder="1" applyAlignment="1" applyProtection="1">
      <alignment horizontal="center" vertical="center"/>
      <protection locked="0"/>
    </xf>
    <xf numFmtId="2" fontId="7" fillId="0" borderId="11" xfId="0" applyNumberFormat="1" applyFont="1" applyBorder="1" applyAlignment="1" applyProtection="1">
      <alignment horizontal="center" vertical="center"/>
      <protection locked="0"/>
    </xf>
    <xf numFmtId="14" fontId="6" fillId="0" borderId="12" xfId="0" applyNumberFormat="1" applyFont="1" applyFill="1" applyBorder="1" applyAlignment="1" applyProtection="1">
      <alignment horizontal="center" vertical="center"/>
    </xf>
    <xf numFmtId="0" fontId="6" fillId="0" borderId="14" xfId="0" applyFont="1" applyBorder="1" applyAlignment="1" applyProtection="1">
      <alignment vertical="center"/>
    </xf>
    <xf numFmtId="0" fontId="6" fillId="0" borderId="15" xfId="0" applyFont="1" applyBorder="1" applyAlignment="1" applyProtection="1">
      <alignment vertical="center"/>
    </xf>
    <xf numFmtId="0" fontId="6" fillId="0" borderId="16" xfId="0" applyFont="1" applyBorder="1" applyAlignment="1" applyProtection="1">
      <alignment vertical="center"/>
    </xf>
    <xf numFmtId="0" fontId="4" fillId="0" borderId="17" xfId="0" applyFont="1" applyBorder="1" applyAlignment="1" applyProtection="1">
      <alignment vertical="center"/>
    </xf>
    <xf numFmtId="0" fontId="6" fillId="0" borderId="17" xfId="0" applyFont="1" applyBorder="1" applyAlignment="1" applyProtection="1">
      <alignment vertical="center"/>
    </xf>
    <xf numFmtId="2" fontId="4" fillId="0" borderId="15" xfId="0" applyNumberFormat="1" applyFont="1" applyBorder="1" applyAlignment="1" applyProtection="1">
      <alignment horizontal="center" vertical="center"/>
    </xf>
    <xf numFmtId="0" fontId="3" fillId="0" borderId="18" xfId="0" applyFont="1" applyBorder="1" applyAlignment="1" applyProtection="1">
      <alignment vertical="center"/>
    </xf>
    <xf numFmtId="0" fontId="3" fillId="0" borderId="10" xfId="0" applyFont="1" applyBorder="1" applyAlignment="1" applyProtection="1">
      <alignment vertical="center"/>
    </xf>
    <xf numFmtId="0" fontId="3" fillId="0" borderId="19" xfId="0" applyFont="1" applyBorder="1" applyAlignment="1" applyProtection="1">
      <alignment vertical="center"/>
    </xf>
    <xf numFmtId="0" fontId="8" fillId="0" borderId="0" xfId="0" applyFont="1"/>
    <xf numFmtId="0" fontId="8" fillId="0" borderId="0" xfId="0" applyFont="1" applyAlignment="1">
      <alignment horizontal="center"/>
    </xf>
    <xf numFmtId="0" fontId="9" fillId="0" borderId="0" xfId="0" applyFont="1" applyAlignment="1">
      <alignment horizontal="center"/>
    </xf>
    <xf numFmtId="0" fontId="4" fillId="0" borderId="0" xfId="0" applyFont="1" applyBorder="1" applyAlignment="1" applyProtection="1">
      <alignment horizontal="left" vertical="center"/>
    </xf>
    <xf numFmtId="0" fontId="6" fillId="0" borderId="2" xfId="0" applyFont="1" applyBorder="1" applyAlignment="1" applyProtection="1">
      <alignment vertical="center"/>
    </xf>
    <xf numFmtId="0" fontId="2" fillId="0" borderId="0" xfId="0" applyFont="1" applyAlignment="1" applyProtection="1">
      <alignment horizontal="center" vertical="center"/>
    </xf>
    <xf numFmtId="0" fontId="0" fillId="0" borderId="0" xfId="0" applyFill="1" applyAlignment="1"/>
    <xf numFmtId="0" fontId="0" fillId="0" borderId="0" xfId="0" applyFill="1" applyBorder="1" applyAlignment="1"/>
    <xf numFmtId="0" fontId="7" fillId="0" borderId="23" xfId="0" applyFont="1" applyBorder="1" applyAlignment="1" applyProtection="1">
      <alignment horizontal="left" vertical="center"/>
    </xf>
    <xf numFmtId="0" fontId="4" fillId="0" borderId="0" xfId="0" applyFont="1" applyAlignment="1" applyProtection="1">
      <alignment vertical="center"/>
    </xf>
    <xf numFmtId="14" fontId="0" fillId="0" borderId="0" xfId="0" applyNumberFormat="1"/>
    <xf numFmtId="0" fontId="9" fillId="0" borderId="30" xfId="0" applyFont="1" applyBorder="1" applyAlignment="1">
      <alignment horizontal="center"/>
    </xf>
    <xf numFmtId="0" fontId="8" fillId="0" borderId="13" xfId="0" applyFont="1" applyBorder="1"/>
    <xf numFmtId="0" fontId="4" fillId="0" borderId="15" xfId="0" applyFont="1" applyBorder="1" applyAlignment="1" applyProtection="1">
      <alignment vertical="center"/>
    </xf>
    <xf numFmtId="0" fontId="7" fillId="0" borderId="36" xfId="0" applyFont="1" applyBorder="1" applyAlignment="1" applyProtection="1">
      <alignment horizontal="center" vertical="center"/>
      <protection locked="0"/>
    </xf>
    <xf numFmtId="0" fontId="6" fillId="0" borderId="37" xfId="0" applyFont="1" applyBorder="1" applyAlignment="1" applyProtection="1">
      <alignment vertical="center"/>
    </xf>
    <xf numFmtId="0" fontId="6" fillId="0" borderId="38" xfId="0" applyFont="1" applyBorder="1" applyAlignment="1" applyProtection="1">
      <alignment vertical="center"/>
    </xf>
    <xf numFmtId="0" fontId="6" fillId="0" borderId="39" xfId="0" applyFont="1" applyBorder="1" applyAlignment="1" applyProtection="1">
      <alignment vertical="center"/>
    </xf>
    <xf numFmtId="0" fontId="11" fillId="0" borderId="0" xfId="0" applyFont="1" applyFill="1" applyBorder="1" applyAlignment="1">
      <alignment vertical="center" wrapText="1"/>
    </xf>
    <xf numFmtId="0" fontId="0" fillId="0" borderId="0" xfId="0" applyFill="1" applyBorder="1" applyAlignment="1">
      <alignment wrapText="1"/>
    </xf>
    <xf numFmtId="0" fontId="0" fillId="0" borderId="0" xfId="0" applyFill="1" applyAlignment="1">
      <alignment wrapText="1"/>
    </xf>
    <xf numFmtId="0" fontId="0" fillId="0" borderId="0" xfId="0" applyAlignment="1">
      <alignment wrapText="1"/>
    </xf>
    <xf numFmtId="0" fontId="14" fillId="0" borderId="0" xfId="0" applyFont="1" applyAlignment="1">
      <alignment vertical="center"/>
    </xf>
    <xf numFmtId="0" fontId="7" fillId="0" borderId="10" xfId="0" applyFont="1" applyBorder="1" applyAlignment="1" applyProtection="1">
      <alignment vertical="center" wrapText="1"/>
      <protection locked="0"/>
    </xf>
    <xf numFmtId="0" fontId="7" fillId="0" borderId="33" xfId="0" applyFont="1" applyBorder="1" applyAlignment="1" applyProtection="1">
      <alignment vertical="center" wrapText="1"/>
      <protection locked="0"/>
    </xf>
    <xf numFmtId="0" fontId="0" fillId="0" borderId="0" xfId="0" applyBorder="1"/>
    <xf numFmtId="0" fontId="0" fillId="0" borderId="44" xfId="0" applyBorder="1"/>
    <xf numFmtId="0" fontId="0" fillId="0" borderId="44" xfId="0" applyBorder="1" applyAlignment="1">
      <alignment horizontal="left"/>
    </xf>
    <xf numFmtId="0" fontId="0" fillId="0" borderId="45" xfId="0" applyBorder="1" applyAlignment="1">
      <alignment horizontal="left"/>
    </xf>
    <xf numFmtId="0" fontId="15" fillId="0" borderId="19" xfId="0" applyFont="1" applyBorder="1" applyAlignment="1">
      <alignment horizontal="left"/>
    </xf>
    <xf numFmtId="0" fontId="1" fillId="0" borderId="45" xfId="0" applyFont="1" applyBorder="1"/>
    <xf numFmtId="0" fontId="1" fillId="0" borderId="44" xfId="0" applyFont="1" applyBorder="1" applyAlignment="1">
      <alignment horizontal="left"/>
    </xf>
    <xf numFmtId="0" fontId="15" fillId="0" borderId="44" xfId="0" applyFont="1" applyBorder="1" applyAlignment="1">
      <alignment horizontal="left"/>
    </xf>
    <xf numFmtId="0" fontId="0" fillId="0" borderId="32" xfId="0" applyBorder="1"/>
    <xf numFmtId="0" fontId="1" fillId="0" borderId="0" xfId="0" applyFont="1" applyBorder="1" applyAlignment="1">
      <alignment horizontal="right"/>
    </xf>
    <xf numFmtId="0" fontId="0" fillId="0" borderId="0" xfId="0" applyBorder="1" applyAlignment="1">
      <alignment horizontal="right"/>
    </xf>
    <xf numFmtId="0" fontId="0" fillId="0" borderId="33" xfId="0" applyBorder="1"/>
    <xf numFmtId="0" fontId="9" fillId="0" borderId="0" xfId="0" applyFont="1" applyBorder="1" applyAlignment="1">
      <alignment horizontal="left" wrapText="1"/>
    </xf>
    <xf numFmtId="0" fontId="1" fillId="0" borderId="0" xfId="0" applyFont="1" applyBorder="1" applyAlignment="1">
      <alignment wrapText="1"/>
    </xf>
    <xf numFmtId="0" fontId="8" fillId="0" borderId="0" xfId="0" applyFont="1" applyBorder="1" applyAlignment="1">
      <alignment wrapText="1"/>
    </xf>
    <xf numFmtId="0" fontId="0" fillId="0" borderId="0" xfId="0" applyBorder="1" applyAlignment="1">
      <alignment wrapText="1"/>
    </xf>
    <xf numFmtId="0" fontId="17" fillId="0" borderId="11" xfId="0" applyFont="1" applyBorder="1" applyAlignment="1" applyProtection="1">
      <alignment horizontal="center" vertical="center"/>
      <protection locked="0"/>
    </xf>
    <xf numFmtId="0" fontId="1" fillId="0" borderId="18" xfId="0" applyFont="1" applyFill="1" applyBorder="1" applyAlignment="1">
      <alignment horizontal="center"/>
    </xf>
    <xf numFmtId="0" fontId="1" fillId="0" borderId="10" xfId="0" applyFont="1" applyFill="1" applyBorder="1" applyAlignment="1">
      <alignment horizontal="center"/>
    </xf>
    <xf numFmtId="0" fontId="1" fillId="0" borderId="26" xfId="0" applyFont="1" applyFill="1" applyBorder="1" applyAlignment="1">
      <alignment horizontal="center"/>
    </xf>
    <xf numFmtId="0" fontId="12" fillId="4" borderId="27" xfId="0" applyFont="1" applyFill="1" applyBorder="1" applyAlignment="1">
      <alignment horizontal="center" vertical="center"/>
    </xf>
    <xf numFmtId="0" fontId="12" fillId="4" borderId="1" xfId="0" applyFont="1" applyFill="1" applyBorder="1" applyAlignment="1">
      <alignment horizontal="center" vertical="center"/>
    </xf>
    <xf numFmtId="0" fontId="12" fillId="4" borderId="22" xfId="0" applyFont="1" applyFill="1" applyBorder="1" applyAlignment="1">
      <alignment horizontal="center" vertical="center"/>
    </xf>
    <xf numFmtId="0" fontId="12" fillId="4" borderId="20" xfId="0" applyFont="1" applyFill="1" applyBorder="1" applyAlignment="1">
      <alignment horizontal="center" vertical="center"/>
    </xf>
    <xf numFmtId="0" fontId="12" fillId="4" borderId="2" xfId="0" applyFont="1" applyFill="1" applyBorder="1" applyAlignment="1">
      <alignment horizontal="center" vertical="center"/>
    </xf>
    <xf numFmtId="0" fontId="12" fillId="4" borderId="21" xfId="0" applyFont="1" applyFill="1" applyBorder="1" applyAlignment="1">
      <alignment horizontal="center" vertical="center"/>
    </xf>
    <xf numFmtId="0" fontId="13" fillId="4" borderId="27" xfId="0" applyFont="1" applyFill="1" applyBorder="1" applyAlignment="1">
      <alignment horizontal="center" vertical="center"/>
    </xf>
    <xf numFmtId="0" fontId="13" fillId="4" borderId="1" xfId="0" applyFont="1" applyFill="1" applyBorder="1" applyAlignment="1">
      <alignment horizontal="center" vertical="center"/>
    </xf>
    <xf numFmtId="0" fontId="13" fillId="4" borderId="22" xfId="0" applyFont="1" applyFill="1" applyBorder="1" applyAlignment="1">
      <alignment horizontal="center" vertical="center"/>
    </xf>
    <xf numFmtId="0" fontId="13" fillId="4" borderId="20" xfId="0" applyFont="1" applyFill="1" applyBorder="1" applyAlignment="1">
      <alignment horizontal="center" vertical="center"/>
    </xf>
    <xf numFmtId="0" fontId="13" fillId="4" borderId="2" xfId="0" applyFont="1" applyFill="1" applyBorder="1" applyAlignment="1">
      <alignment horizontal="center" vertical="center"/>
    </xf>
    <xf numFmtId="0" fontId="13" fillId="4" borderId="21" xfId="0" applyFont="1" applyFill="1" applyBorder="1" applyAlignment="1">
      <alignment horizontal="center" vertical="center"/>
    </xf>
    <xf numFmtId="0" fontId="1" fillId="0" borderId="24" xfId="0" applyFont="1" applyFill="1" applyBorder="1" applyAlignment="1">
      <alignment horizontal="center"/>
    </xf>
    <xf numFmtId="0" fontId="1" fillId="0" borderId="25" xfId="0" applyFont="1" applyFill="1" applyBorder="1" applyAlignment="1">
      <alignment horizontal="center"/>
    </xf>
    <xf numFmtId="0" fontId="1" fillId="0" borderId="6" xfId="0" applyFont="1" applyFill="1" applyBorder="1" applyAlignment="1">
      <alignment horizontal="center"/>
    </xf>
    <xf numFmtId="0" fontId="16" fillId="5" borderId="18" xfId="0" applyFont="1" applyFill="1" applyBorder="1" applyAlignment="1">
      <alignment horizontal="center"/>
    </xf>
    <xf numFmtId="0" fontId="16" fillId="5" borderId="10" xfId="0" applyFont="1" applyFill="1" applyBorder="1" applyAlignment="1">
      <alignment horizontal="center"/>
    </xf>
    <xf numFmtId="0" fontId="16" fillId="5" borderId="32" xfId="0" applyFont="1" applyFill="1" applyBorder="1" applyAlignment="1">
      <alignment horizontal="center"/>
    </xf>
    <xf numFmtId="0" fontId="16" fillId="5" borderId="41" xfId="0" applyFont="1" applyFill="1" applyBorder="1" applyAlignment="1">
      <alignment horizontal="center"/>
    </xf>
    <xf numFmtId="0" fontId="16" fillId="5" borderId="19" xfId="0" applyFont="1" applyFill="1" applyBorder="1" applyAlignment="1">
      <alignment horizontal="center"/>
    </xf>
    <xf numFmtId="0" fontId="1" fillId="0" borderId="45" xfId="0" applyFont="1" applyBorder="1" applyAlignment="1">
      <alignment horizontal="right"/>
    </xf>
    <xf numFmtId="0" fontId="1" fillId="0" borderId="33" xfId="0" applyFont="1" applyBorder="1" applyAlignment="1">
      <alignment horizontal="right"/>
    </xf>
    <xf numFmtId="0" fontId="1" fillId="0" borderId="23" xfId="0" applyFont="1" applyBorder="1" applyAlignment="1">
      <alignment horizontal="left" vertical="top" wrapText="1"/>
    </xf>
    <xf numFmtId="0" fontId="0" fillId="0" borderId="23" xfId="0" applyBorder="1" applyAlignment="1">
      <alignment horizontal="left" vertical="top" wrapText="1"/>
    </xf>
    <xf numFmtId="0" fontId="1" fillId="0" borderId="19" xfId="0" applyFont="1" applyBorder="1" applyAlignment="1">
      <alignment horizontal="left" vertical="top" wrapText="1"/>
    </xf>
    <xf numFmtId="0" fontId="0" fillId="0" borderId="32" xfId="0" applyBorder="1" applyAlignment="1">
      <alignment horizontal="left" vertical="top" wrapText="1"/>
    </xf>
    <xf numFmtId="0" fontId="0" fillId="0" borderId="41" xfId="0" applyBorder="1" applyAlignment="1">
      <alignment horizontal="left" vertical="top" wrapText="1"/>
    </xf>
    <xf numFmtId="0" fontId="0" fillId="0" borderId="45" xfId="0" applyBorder="1" applyAlignment="1">
      <alignment horizontal="left" vertical="top" wrapText="1"/>
    </xf>
    <xf numFmtId="0" fontId="0" fillId="0" borderId="33" xfId="0" applyBorder="1" applyAlignment="1">
      <alignment horizontal="left" vertical="top" wrapText="1"/>
    </xf>
    <xf numFmtId="0" fontId="0" fillId="0" borderId="43" xfId="0" applyBorder="1" applyAlignment="1">
      <alignment horizontal="left" vertical="top" wrapText="1"/>
    </xf>
    <xf numFmtId="0" fontId="0" fillId="0" borderId="44" xfId="0" applyBorder="1" applyAlignment="1">
      <alignment horizontal="left" vertical="top" wrapText="1"/>
    </xf>
    <xf numFmtId="0" fontId="0" fillId="0" borderId="0" xfId="0" applyBorder="1" applyAlignment="1">
      <alignment horizontal="left" vertical="top" wrapText="1"/>
    </xf>
    <xf numFmtId="0" fontId="0" fillId="0" borderId="42" xfId="0" applyBorder="1" applyAlignment="1">
      <alignment horizontal="left" vertical="top" wrapText="1"/>
    </xf>
    <xf numFmtId="0" fontId="0" fillId="0" borderId="45" xfId="0" applyBorder="1" applyAlignment="1">
      <alignment horizontal="left" vertical="top"/>
    </xf>
    <xf numFmtId="0" fontId="0" fillId="0" borderId="33" xfId="0" applyBorder="1" applyAlignment="1">
      <alignment horizontal="left" vertical="top"/>
    </xf>
    <xf numFmtId="0" fontId="0" fillId="0" borderId="43" xfId="0" applyBorder="1" applyAlignment="1">
      <alignment horizontal="left" vertical="top"/>
    </xf>
    <xf numFmtId="0" fontId="0" fillId="0" borderId="45" xfId="0" applyBorder="1" applyAlignment="1">
      <alignment horizontal="center" vertical="top" wrapText="1"/>
    </xf>
    <xf numFmtId="0" fontId="0" fillId="0" borderId="33" xfId="0" applyBorder="1" applyAlignment="1">
      <alignment horizontal="center" vertical="top" wrapText="1"/>
    </xf>
    <xf numFmtId="0" fontId="0" fillId="0" borderId="43" xfId="0" applyBorder="1" applyAlignment="1">
      <alignment horizontal="center" vertical="top" wrapText="1"/>
    </xf>
    <xf numFmtId="0" fontId="16" fillId="5" borderId="26" xfId="0" applyFont="1" applyFill="1" applyBorder="1" applyAlignment="1">
      <alignment horizontal="center"/>
    </xf>
    <xf numFmtId="0" fontId="7" fillId="0" borderId="10" xfId="0" applyFont="1" applyBorder="1" applyAlignment="1" applyProtection="1">
      <alignment vertical="center" wrapText="1"/>
      <protection locked="0"/>
    </xf>
    <xf numFmtId="0" fontId="2" fillId="0" borderId="14" xfId="0" applyFont="1" applyBorder="1" applyAlignment="1" applyProtection="1">
      <alignment horizontal="center" vertical="center"/>
    </xf>
    <xf numFmtId="0" fontId="2" fillId="0" borderId="16" xfId="0" applyFont="1" applyBorder="1" applyAlignment="1" applyProtection="1">
      <alignment horizontal="center" vertical="center"/>
    </xf>
    <xf numFmtId="0" fontId="2" fillId="0" borderId="15" xfId="0" applyFont="1" applyBorder="1" applyAlignment="1" applyProtection="1">
      <alignment horizontal="center" vertical="center"/>
    </xf>
    <xf numFmtId="0" fontId="7" fillId="0" borderId="33" xfId="0" applyFont="1" applyBorder="1" applyAlignment="1" applyProtection="1">
      <alignment vertical="center" wrapText="1"/>
      <protection locked="0"/>
    </xf>
    <xf numFmtId="0" fontId="3" fillId="0" borderId="18" xfId="0" applyFont="1" applyBorder="1" applyAlignment="1" applyProtection="1">
      <alignment horizontal="left" vertical="center"/>
    </xf>
    <xf numFmtId="0" fontId="3" fillId="0" borderId="26" xfId="0" applyFont="1" applyBorder="1" applyAlignment="1" applyProtection="1">
      <alignment horizontal="left" vertical="center"/>
    </xf>
    <xf numFmtId="0" fontId="4" fillId="0" borderId="0" xfId="0" applyFont="1" applyAlignment="1" applyProtection="1">
      <alignment horizontal="left" vertical="center"/>
    </xf>
    <xf numFmtId="0" fontId="7" fillId="0" borderId="32" xfId="0" applyFont="1" applyBorder="1" applyAlignment="1" applyProtection="1">
      <alignment vertical="center" wrapText="1"/>
      <protection locked="0"/>
    </xf>
    <xf numFmtId="0" fontId="4" fillId="0" borderId="34" xfId="0" applyFont="1" applyBorder="1" applyAlignment="1" applyProtection="1">
      <alignment vertical="center" wrapText="1"/>
      <protection locked="0"/>
    </xf>
    <xf numFmtId="0" fontId="4" fillId="0" borderId="35" xfId="0" applyFont="1" applyBorder="1" applyAlignment="1" applyProtection="1">
      <alignment vertical="center" wrapText="1"/>
      <protection locked="0"/>
    </xf>
    <xf numFmtId="0" fontId="4" fillId="2" borderId="30" xfId="0" applyFont="1" applyFill="1" applyBorder="1" applyAlignment="1" applyProtection="1">
      <alignment horizontal="center" vertical="center"/>
    </xf>
    <xf numFmtId="0" fontId="4" fillId="2" borderId="31" xfId="0" applyFont="1" applyFill="1" applyBorder="1" applyAlignment="1" applyProtection="1">
      <alignment horizontal="center" vertical="center"/>
    </xf>
    <xf numFmtId="0" fontId="4" fillId="2" borderId="30" xfId="0" applyFont="1" applyFill="1" applyBorder="1" applyAlignment="1" applyProtection="1">
      <alignment horizontal="center" vertical="center" wrapText="1"/>
    </xf>
    <xf numFmtId="0" fontId="4" fillId="2" borderId="31" xfId="0" applyFont="1" applyFill="1" applyBorder="1" applyAlignment="1" applyProtection="1">
      <alignment horizontal="center" vertical="center" wrapText="1"/>
    </xf>
    <xf numFmtId="0" fontId="4" fillId="2" borderId="27" xfId="0" applyFont="1" applyFill="1" applyBorder="1" applyAlignment="1" applyProtection="1">
      <alignment horizontal="center" vertical="center"/>
    </xf>
    <xf numFmtId="0" fontId="4" fillId="2" borderId="1" xfId="0" applyFont="1" applyFill="1" applyBorder="1" applyAlignment="1" applyProtection="1">
      <alignment horizontal="center" vertical="center"/>
    </xf>
    <xf numFmtId="0" fontId="4" fillId="2" borderId="20" xfId="0" applyFont="1" applyFill="1" applyBorder="1" applyAlignment="1" applyProtection="1">
      <alignment horizontal="center" vertical="center"/>
    </xf>
    <xf numFmtId="0" fontId="4" fillId="2" borderId="2" xfId="0" applyFont="1" applyFill="1" applyBorder="1" applyAlignment="1" applyProtection="1">
      <alignment horizontal="center" vertical="center"/>
    </xf>
    <xf numFmtId="0" fontId="0" fillId="0" borderId="40" xfId="0" applyBorder="1" applyAlignment="1" applyProtection="1">
      <alignment horizontal="center" vertical="center"/>
      <protection locked="0"/>
    </xf>
    <xf numFmtId="0" fontId="0" fillId="0" borderId="10" xfId="0" applyBorder="1" applyAlignment="1" applyProtection="1">
      <alignment horizontal="center" vertical="center"/>
      <protection locked="0"/>
    </xf>
    <xf numFmtId="0" fontId="0" fillId="0" borderId="28" xfId="0" applyFill="1" applyBorder="1" applyAlignment="1" applyProtection="1">
      <alignment horizontal="center" vertical="center" textRotation="90" wrapText="1"/>
      <protection locked="0"/>
    </xf>
    <xf numFmtId="0" fontId="0" fillId="0" borderId="29" xfId="0" applyFill="1" applyBorder="1" applyAlignment="1" applyProtection="1">
      <alignment horizontal="center" vertical="center" textRotation="90" wrapText="1"/>
      <protection locked="0"/>
    </xf>
    <xf numFmtId="17" fontId="5" fillId="2" borderId="27" xfId="0" applyNumberFormat="1" applyFont="1" applyFill="1" applyBorder="1" applyAlignment="1" applyProtection="1">
      <alignment horizontal="center" vertical="center" wrapText="1"/>
      <protection locked="0"/>
    </xf>
    <xf numFmtId="17" fontId="5" fillId="2" borderId="22" xfId="0" applyNumberFormat="1" applyFont="1" applyFill="1" applyBorder="1" applyAlignment="1" applyProtection="1">
      <alignment horizontal="center" vertical="center" wrapText="1"/>
      <protection locked="0"/>
    </xf>
    <xf numFmtId="17" fontId="5" fillId="2" borderId="20" xfId="0" applyNumberFormat="1" applyFont="1" applyFill="1" applyBorder="1" applyAlignment="1" applyProtection="1">
      <alignment horizontal="center" vertical="center" wrapText="1"/>
      <protection locked="0"/>
    </xf>
    <xf numFmtId="17" fontId="5" fillId="2" borderId="21" xfId="0" applyNumberFormat="1" applyFont="1" applyFill="1" applyBorder="1" applyAlignment="1" applyProtection="1">
      <alignment horizontal="center" vertical="center" wrapText="1"/>
      <protection locked="0"/>
    </xf>
    <xf numFmtId="17" fontId="10" fillId="2" borderId="30" xfId="0" applyNumberFormat="1" applyFont="1" applyFill="1" applyBorder="1" applyAlignment="1" applyProtection="1">
      <alignment horizontal="center" vertical="center" wrapText="1"/>
      <protection locked="0"/>
    </xf>
    <xf numFmtId="17" fontId="10" fillId="2" borderId="31" xfId="0" applyNumberFormat="1" applyFont="1" applyFill="1" applyBorder="1" applyAlignment="1" applyProtection="1">
      <alignment horizontal="center" vertical="center" wrapText="1"/>
      <protection locked="0"/>
    </xf>
    <xf numFmtId="17" fontId="10" fillId="2" borderId="13" xfId="0" applyNumberFormat="1" applyFont="1" applyFill="1" applyBorder="1" applyAlignment="1" applyProtection="1">
      <alignment horizontal="center" vertical="center" wrapText="1"/>
      <protection locked="0"/>
    </xf>
  </cellXfs>
  <cellStyles count="1">
    <cellStyle name="Normal" xfId="0" builtinId="0"/>
  </cellStyles>
  <dxfs count="49">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patternType="none">
          <bgColor indexed="65"/>
        </patternFill>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bgColor indexed="43"/>
        </patternFill>
      </fill>
    </dxf>
    <dxf>
      <fill>
        <patternFill patternType="none">
          <bgColor indexed="65"/>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6E6E6"/>
      <rgbColor rgb="00C3CFE1"/>
      <rgbColor rgb="006685B3"/>
      <rgbColor rgb="00FFAA1F"/>
      <rgbColor rgb="0000337F"/>
      <rgbColor rgb="004F4F4F"/>
      <rgbColor rgb="00000000"/>
      <rgbColor rgb="00FFFFFF"/>
      <rgbColor rgb="00E6E6E6"/>
      <rgbColor rgb="00C3CFE1"/>
      <rgbColor rgb="006685B3"/>
      <rgbColor rgb="00FFAA1F"/>
      <rgbColor rgb="0000337F"/>
      <rgbColor rgb="004F4F4F"/>
      <rgbColor rgb="00000000"/>
      <rgbColor rgb="00FFFFFF"/>
      <rgbColor rgb="0000CCFF"/>
      <rgbColor rgb="0000337F"/>
      <rgbColor rgb="00FFAA1F"/>
      <rgbColor rgb="006685B3"/>
      <rgbColor rgb="004F4F4F"/>
      <rgbColor rgb="00E6E6E6"/>
      <rgbColor rgb="00000000"/>
      <rgbColor rgb="00C3CFE1"/>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9</xdr:row>
      <xdr:rowOff>0</xdr:rowOff>
    </xdr:from>
    <xdr:to>
      <xdr:col>8</xdr:col>
      <xdr:colOff>0</xdr:colOff>
      <xdr:row>28</xdr:row>
      <xdr:rowOff>76200</xdr:rowOff>
    </xdr:to>
    <xdr:sp macro="" textlink="">
      <xdr:nvSpPr>
        <xdr:cNvPr id="1026" name="Text Box 2">
          <a:extLst>
            <a:ext uri="{FF2B5EF4-FFF2-40B4-BE49-F238E27FC236}">
              <a16:creationId xmlns:a16="http://schemas.microsoft.com/office/drawing/2014/main" id="{00000000-0008-0000-0000-000002040000}"/>
            </a:ext>
          </a:extLst>
        </xdr:cNvPr>
        <xdr:cNvSpPr txBox="1">
          <a:spLocks noChangeArrowheads="1"/>
        </xdr:cNvSpPr>
      </xdr:nvSpPr>
      <xdr:spPr bwMode="auto">
        <a:xfrm>
          <a:off x="200025" y="1866900"/>
          <a:ext cx="5962650" cy="3190875"/>
        </a:xfrm>
        <a:prstGeom prst="rect">
          <a:avLst/>
        </a:prstGeom>
        <a:noFill/>
        <a:ln w="15875">
          <a:solidFill>
            <a:srgbClr val="000080"/>
          </a:solidFill>
          <a:miter lim="800000"/>
          <a:headEnd/>
          <a:tailEnd/>
        </a:ln>
      </xdr:spPr>
      <xdr:txBody>
        <a:bodyPr vertOverflow="clip" wrap="square" lIns="36576" tIns="22860" rIns="0" bIns="0" anchor="t" upright="1"/>
        <a:lstStyle/>
        <a:p>
          <a:pPr algn="l" rtl="0">
            <a:defRPr sz="1000"/>
          </a:pPr>
          <a:r>
            <a:rPr lang="en-GB" sz="1200" b="0" i="0" u="sng" strike="noStrike" baseline="0">
              <a:solidFill>
                <a:srgbClr val="000000"/>
              </a:solidFill>
              <a:latin typeface="Arial"/>
              <a:cs typeface="Arial"/>
            </a:rPr>
            <a:t>The objective of this sheet is to:</a:t>
          </a:r>
          <a:endParaRPr lang="en-GB" sz="1200" b="0" i="0" u="none" strike="noStrike" baseline="0">
            <a:solidFill>
              <a:srgbClr val="000000"/>
            </a:solidFill>
            <a:latin typeface="Arial"/>
            <a:cs typeface="Arial"/>
          </a:endParaRPr>
        </a:p>
        <a:p>
          <a:pPr algn="l" rtl="0">
            <a:defRPr sz="1000"/>
          </a:pPr>
          <a:r>
            <a:rPr lang="en-GB" sz="1200" b="0" i="0" u="none" strike="noStrike" baseline="0">
              <a:solidFill>
                <a:srgbClr val="000000"/>
              </a:solidFill>
              <a:latin typeface="Arial"/>
              <a:cs typeface="Arial"/>
            </a:rPr>
            <a:t>- to standardize the information flow regarding work related activities.</a:t>
          </a:r>
        </a:p>
        <a:p>
          <a:pPr algn="l" rtl="0">
            <a:defRPr sz="1000"/>
          </a:pPr>
          <a:r>
            <a:rPr lang="en-GB" sz="1200" b="0" i="0" u="none" strike="noStrike" baseline="0">
              <a:solidFill>
                <a:srgbClr val="000000"/>
              </a:solidFill>
              <a:latin typeface="Arial"/>
              <a:cs typeface="Arial"/>
            </a:rPr>
            <a:t>- to establish a consistent data basis for several applications like cost accounting and reporting.</a:t>
          </a:r>
        </a:p>
        <a:p>
          <a:pPr algn="l" rtl="0">
            <a:defRPr sz="1000"/>
          </a:pPr>
          <a:endParaRPr lang="en-GB" sz="1200" b="0" i="0" u="none" strike="noStrike" baseline="0">
            <a:solidFill>
              <a:srgbClr val="000000"/>
            </a:solidFill>
            <a:latin typeface="Arial"/>
            <a:cs typeface="Arial"/>
          </a:endParaRPr>
        </a:p>
        <a:p>
          <a:pPr algn="l" rtl="0">
            <a:defRPr sz="1000"/>
          </a:pPr>
          <a:r>
            <a:rPr lang="en-GB" sz="1200" b="0" i="0" u="sng" strike="noStrike" baseline="0">
              <a:solidFill>
                <a:srgbClr val="000000"/>
              </a:solidFill>
              <a:latin typeface="Arial"/>
              <a:cs typeface="Arial"/>
            </a:rPr>
            <a:t>User Information General:</a:t>
          </a:r>
        </a:p>
        <a:p>
          <a:pPr algn="l" rtl="0">
            <a:defRPr sz="1000"/>
          </a:pPr>
          <a:r>
            <a:rPr lang="en-GB" sz="1200" b="0" i="0" u="none" strike="noStrike" baseline="0">
              <a:solidFill>
                <a:srgbClr val="000000"/>
              </a:solidFill>
              <a:latin typeface="Arial"/>
              <a:cs typeface="Arial"/>
            </a:rPr>
            <a:t>- Please send your completed time sheet on the last workday of the month to the BO Portal.</a:t>
          </a:r>
        </a:p>
        <a:p>
          <a:pPr algn="l" rtl="0">
            <a:defRPr sz="1000"/>
          </a:pPr>
          <a:r>
            <a:rPr lang="en-GB" sz="1200" b="0" i="0" u="none" strike="noStrike" baseline="0">
              <a:solidFill>
                <a:srgbClr val="000000"/>
              </a:solidFill>
              <a:latin typeface="Arial"/>
              <a:cs typeface="Arial"/>
            </a:rPr>
            <a:t>- Should a project </a:t>
          </a:r>
          <a:r>
            <a:rPr lang="en-GB" sz="1200" b="0" i="0" u="sng" strike="noStrike" baseline="0">
              <a:solidFill>
                <a:srgbClr val="000000"/>
              </a:solidFill>
              <a:latin typeface="Arial"/>
              <a:cs typeface="Arial"/>
            </a:rPr>
            <a:t>not</a:t>
          </a:r>
          <a:r>
            <a:rPr lang="en-GB" sz="1200" b="0" i="0" u="none" strike="noStrike" baseline="0">
              <a:solidFill>
                <a:srgbClr val="000000"/>
              </a:solidFill>
              <a:latin typeface="Arial"/>
              <a:cs typeface="Arial"/>
            </a:rPr>
            <a:t> be available in the according drop down list, please add it on the sheet "DropDownLists"</a:t>
          </a:r>
        </a:p>
        <a:p>
          <a:pPr algn="l" rtl="0">
            <a:defRPr sz="1000"/>
          </a:pPr>
          <a:endParaRPr lang="en-GB" sz="1200" b="0" i="0" u="none" strike="noStrike" baseline="0">
            <a:solidFill>
              <a:srgbClr val="000000"/>
            </a:solidFill>
            <a:latin typeface="Arial"/>
            <a:cs typeface="Arial"/>
          </a:endParaRPr>
        </a:p>
        <a:p>
          <a:pPr algn="l" rtl="0">
            <a:defRPr sz="1000"/>
          </a:pPr>
          <a:r>
            <a:rPr lang="en-GB" sz="1200" b="0" i="0" u="sng" strike="noStrike" baseline="0">
              <a:solidFill>
                <a:srgbClr val="000000"/>
              </a:solidFill>
              <a:latin typeface="Arial"/>
              <a:cs typeface="Arial"/>
            </a:rPr>
            <a:t>Additional Information TIME Consulting Staff:</a:t>
          </a:r>
        </a:p>
        <a:p>
          <a:pPr algn="l" rtl="0">
            <a:defRPr sz="1000"/>
          </a:pPr>
          <a:r>
            <a:rPr lang="en-GB" sz="1200" b="0" i="0" u="none" strike="noStrike" baseline="0">
              <a:solidFill>
                <a:srgbClr val="000000"/>
              </a:solidFill>
              <a:latin typeface="Arial"/>
              <a:cs typeface="Arial"/>
            </a:rPr>
            <a:t>- Additional to the billable project days, please quote also all other work related activities. You find the legend beneath this box. </a:t>
          </a:r>
        </a:p>
        <a:p>
          <a:pPr algn="l" rtl="0">
            <a:defRPr sz="1000"/>
          </a:pPr>
          <a:endParaRPr lang="en-GB" sz="1200" b="0" i="0" u="none" strike="noStrike" baseline="0">
            <a:solidFill>
              <a:srgbClr val="000000"/>
            </a:solidFill>
            <a:latin typeface="Arial"/>
            <a:cs typeface="Arial"/>
          </a:endParaRPr>
        </a:p>
      </xdr:txBody>
    </xdr:sp>
    <xdr:clientData/>
  </xdr:twoCellAnchor>
  <xdr:twoCellAnchor>
    <xdr:from>
      <xdr:col>2</xdr:col>
      <xdr:colOff>962025</xdr:colOff>
      <xdr:row>26</xdr:row>
      <xdr:rowOff>85725</xdr:rowOff>
    </xdr:from>
    <xdr:to>
      <xdr:col>3</xdr:col>
      <xdr:colOff>238125</xdr:colOff>
      <xdr:row>28</xdr:row>
      <xdr:rowOff>57150</xdr:rowOff>
    </xdr:to>
    <xdr:sp macro="" textlink="">
      <xdr:nvSpPr>
        <xdr:cNvPr id="1032" name="AutoShape 8">
          <a:extLst>
            <a:ext uri="{FF2B5EF4-FFF2-40B4-BE49-F238E27FC236}">
              <a16:creationId xmlns:a16="http://schemas.microsoft.com/office/drawing/2014/main" id="{00000000-0008-0000-0000-000008040000}"/>
            </a:ext>
          </a:extLst>
        </xdr:cNvPr>
        <xdr:cNvSpPr>
          <a:spLocks noChangeArrowheads="1"/>
        </xdr:cNvSpPr>
      </xdr:nvSpPr>
      <xdr:spPr bwMode="auto">
        <a:xfrm>
          <a:off x="2286000" y="4743450"/>
          <a:ext cx="304800" cy="295275"/>
        </a:xfrm>
        <a:prstGeom prst="downArrow">
          <a:avLst>
            <a:gd name="adj1" fmla="val 50000"/>
            <a:gd name="adj2" fmla="val 25000"/>
          </a:avLst>
        </a:prstGeom>
        <a:solidFill>
          <a:srgbClr val="00337F"/>
        </a:solidFill>
        <a:ln w="9525">
          <a:solidFill>
            <a:srgbClr val="000000"/>
          </a:solidFill>
          <a:miter lim="800000"/>
          <a:headEnd/>
          <a:tailEnd/>
        </a:ln>
      </xdr:spPr>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4" name="รูปภาพ 3">
          <a:extLst>
            <a:ext uri="{FF2B5EF4-FFF2-40B4-BE49-F238E27FC236}">
              <a16:creationId xmlns:a16="http://schemas.microsoft.com/office/drawing/2014/main" id="{13A0AA88-3266-4137-AA7E-83DA04967D7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565774" y="4160120"/>
          <a:ext cx="946151" cy="47574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11</xdr:col>
      <xdr:colOff>784225</xdr:colOff>
      <xdr:row>0</xdr:row>
      <xdr:rowOff>177800</xdr:rowOff>
    </xdr:from>
    <xdr:to>
      <xdr:col>13</xdr:col>
      <xdr:colOff>31751</xdr:colOff>
      <xdr:row>0</xdr:row>
      <xdr:rowOff>640848</xdr:rowOff>
    </xdr:to>
    <xdr:pic>
      <xdr:nvPicPr>
        <xdr:cNvPr id="3" name="รูปภาพ 2">
          <a:extLst>
            <a:ext uri="{FF2B5EF4-FFF2-40B4-BE49-F238E27FC236}">
              <a16:creationId xmlns:a16="http://schemas.microsoft.com/office/drawing/2014/main" id="{3D722602-8741-4DD3-90D2-32B8591D62D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204825" y="177800"/>
          <a:ext cx="949326" cy="46304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58"/>
  <sheetViews>
    <sheetView showGridLines="0" workbookViewId="0">
      <selection activeCell="J15" sqref="J15"/>
    </sheetView>
  </sheetViews>
  <sheetFormatPr defaultColWidth="11.42578125" defaultRowHeight="12.75"/>
  <cols>
    <col min="1" max="1" width="3" customWidth="1"/>
    <col min="2" max="2" width="16.85546875" customWidth="1"/>
    <col min="3" max="3" width="15.42578125" customWidth="1"/>
    <col min="9" max="9" width="16.85546875" style="51" customWidth="1"/>
    <col min="10" max="10" width="57.5703125" style="51" customWidth="1"/>
  </cols>
  <sheetData>
    <row r="1" spans="2:10" ht="13.5" customHeight="1" thickBot="1">
      <c r="I1" s="48"/>
      <c r="J1" s="48"/>
    </row>
    <row r="2" spans="2:10" ht="16.5" customHeight="1">
      <c r="B2" s="81" t="s">
        <v>9</v>
      </c>
      <c r="C2" s="82"/>
      <c r="D2" s="82"/>
      <c r="E2" s="82"/>
      <c r="F2" s="82"/>
      <c r="G2" s="82"/>
      <c r="H2" s="83"/>
      <c r="I2" s="48"/>
      <c r="J2" s="48"/>
    </row>
    <row r="3" spans="2:10" ht="13.5" thickBot="1">
      <c r="B3" s="84"/>
      <c r="C3" s="85"/>
      <c r="D3" s="85"/>
      <c r="E3" s="85"/>
      <c r="F3" s="85"/>
      <c r="G3" s="85"/>
      <c r="H3" s="86"/>
      <c r="I3" s="49"/>
      <c r="J3" s="49"/>
    </row>
    <row r="4" spans="2:10">
      <c r="B4" s="87" t="s">
        <v>12</v>
      </c>
      <c r="C4" s="88"/>
      <c r="D4" s="87" t="s">
        <v>195</v>
      </c>
      <c r="E4" s="89"/>
      <c r="F4" s="89"/>
      <c r="G4" s="89"/>
      <c r="H4" s="88"/>
      <c r="I4" s="50"/>
      <c r="J4" s="50"/>
    </row>
    <row r="5" spans="2:10">
      <c r="B5" s="72" t="s">
        <v>66</v>
      </c>
      <c r="C5" s="74"/>
      <c r="D5" s="72" t="s">
        <v>196</v>
      </c>
      <c r="E5" s="73"/>
      <c r="F5" s="73"/>
      <c r="G5" s="73"/>
      <c r="H5" s="74"/>
      <c r="I5" s="50"/>
      <c r="J5" s="50"/>
    </row>
    <row r="6" spans="2:10">
      <c r="B6" s="72" t="s">
        <v>67</v>
      </c>
      <c r="C6" s="74"/>
      <c r="D6" s="72" t="s">
        <v>197</v>
      </c>
      <c r="E6" s="73"/>
      <c r="F6" s="73"/>
      <c r="G6" s="73"/>
      <c r="H6" s="74"/>
      <c r="I6" s="50"/>
      <c r="J6" s="50"/>
    </row>
    <row r="7" spans="2:10" ht="13.5" thickBot="1">
      <c r="I7" s="50"/>
      <c r="J7" s="50"/>
    </row>
    <row r="8" spans="2:10">
      <c r="B8" s="75" t="s">
        <v>11</v>
      </c>
      <c r="C8" s="76"/>
      <c r="D8" s="76"/>
      <c r="E8" s="76"/>
      <c r="F8" s="76"/>
      <c r="G8" s="76"/>
      <c r="H8" s="77"/>
      <c r="I8" s="50"/>
      <c r="J8" s="50"/>
    </row>
    <row r="9" spans="2:10" ht="13.5" thickBot="1">
      <c r="B9" s="78"/>
      <c r="C9" s="79"/>
      <c r="D9" s="79"/>
      <c r="E9" s="79"/>
      <c r="F9" s="79"/>
      <c r="G9" s="79"/>
      <c r="H9" s="80"/>
      <c r="I9" s="50"/>
      <c r="J9" s="50"/>
    </row>
    <row r="10" spans="2:10">
      <c r="B10" s="37"/>
      <c r="C10" s="37"/>
      <c r="D10" s="37"/>
      <c r="E10" s="37"/>
      <c r="F10" s="37"/>
      <c r="G10" s="37"/>
      <c r="H10" s="37"/>
      <c r="I10" s="50"/>
      <c r="J10" s="50"/>
    </row>
    <row r="11" spans="2:10">
      <c r="B11" s="37"/>
      <c r="C11" s="37"/>
      <c r="D11" s="37"/>
      <c r="E11" s="37"/>
      <c r="F11" s="37"/>
      <c r="G11" s="37"/>
      <c r="H11" s="37"/>
      <c r="I11" s="50"/>
      <c r="J11" s="50"/>
    </row>
    <row r="12" spans="2:10">
      <c r="B12" s="37"/>
      <c r="C12" s="37"/>
      <c r="D12" s="37"/>
      <c r="E12" s="37"/>
      <c r="F12" s="37"/>
      <c r="G12" s="37"/>
      <c r="H12" s="37"/>
      <c r="I12" s="50"/>
      <c r="J12" s="50"/>
    </row>
    <row r="13" spans="2:10">
      <c r="B13" s="37"/>
      <c r="C13" s="37"/>
      <c r="D13" s="37"/>
      <c r="E13" s="37"/>
      <c r="F13" s="37"/>
      <c r="G13" s="37"/>
      <c r="H13" s="37"/>
      <c r="I13" s="50"/>
      <c r="J13" s="50"/>
    </row>
    <row r="14" spans="2:10">
      <c r="B14" s="37"/>
      <c r="C14" s="37"/>
      <c r="D14" s="37"/>
      <c r="E14" s="37"/>
      <c r="F14" s="37"/>
      <c r="G14" s="37"/>
      <c r="H14" s="37"/>
      <c r="I14" s="50"/>
      <c r="J14" s="50"/>
    </row>
    <row r="15" spans="2:10">
      <c r="B15" s="37"/>
      <c r="C15" s="37"/>
      <c r="D15" s="37"/>
      <c r="E15" s="37"/>
      <c r="F15" s="37"/>
      <c r="G15" s="37"/>
      <c r="H15" s="37"/>
      <c r="I15" s="50"/>
      <c r="J15" s="50"/>
    </row>
    <row r="16" spans="2:10">
      <c r="B16" s="37"/>
      <c r="C16" s="37"/>
      <c r="D16" s="37"/>
      <c r="E16" s="37"/>
      <c r="F16" s="37"/>
      <c r="G16" s="37"/>
      <c r="H16" s="37"/>
      <c r="I16" s="50"/>
      <c r="J16" s="50"/>
    </row>
    <row r="17" spans="2:10">
      <c r="B17" s="37"/>
      <c r="C17" s="37"/>
      <c r="D17" s="37"/>
      <c r="E17" s="37"/>
      <c r="F17" s="37"/>
      <c r="G17" s="37"/>
      <c r="H17" s="37"/>
      <c r="I17" s="50"/>
      <c r="J17" s="50"/>
    </row>
    <row r="18" spans="2:10" ht="15.75" customHeight="1">
      <c r="B18" s="37"/>
      <c r="C18" s="37"/>
      <c r="D18" s="37"/>
      <c r="E18" s="37"/>
      <c r="F18" s="37"/>
      <c r="G18" s="37"/>
      <c r="H18" s="37"/>
      <c r="I18" s="50"/>
      <c r="J18" s="50"/>
    </row>
    <row r="19" spans="2:10">
      <c r="B19" s="37"/>
      <c r="C19" s="37"/>
      <c r="D19" s="37"/>
      <c r="E19" s="37"/>
      <c r="F19" s="37"/>
      <c r="G19" s="37"/>
      <c r="H19" s="37"/>
      <c r="I19" s="50"/>
      <c r="J19" s="50"/>
    </row>
    <row r="20" spans="2:10">
      <c r="B20" s="37"/>
      <c r="C20" s="37"/>
      <c r="D20" s="37"/>
      <c r="E20" s="37"/>
      <c r="F20" s="37"/>
      <c r="G20" s="37"/>
      <c r="H20" s="37"/>
      <c r="I20" s="50"/>
      <c r="J20" s="50"/>
    </row>
    <row r="21" spans="2:10">
      <c r="B21" s="37"/>
      <c r="C21" s="37"/>
      <c r="D21" s="37"/>
      <c r="E21" s="37"/>
      <c r="F21" s="37"/>
      <c r="G21" s="37"/>
      <c r="H21" s="37"/>
      <c r="I21" s="50"/>
      <c r="J21" s="50"/>
    </row>
    <row r="22" spans="2:10">
      <c r="B22" s="37"/>
      <c r="C22" s="37"/>
      <c r="D22" s="37"/>
      <c r="E22" s="37"/>
      <c r="F22" s="37"/>
      <c r="G22" s="37"/>
      <c r="H22" s="37"/>
      <c r="I22" s="50"/>
      <c r="J22" s="50"/>
    </row>
    <row r="23" spans="2:10">
      <c r="B23" s="37"/>
      <c r="C23" s="37"/>
      <c r="D23" s="37"/>
      <c r="E23" s="37"/>
      <c r="F23" s="37"/>
      <c r="G23" s="37"/>
      <c r="H23" s="37"/>
      <c r="I23" s="50"/>
      <c r="J23" s="50"/>
    </row>
    <row r="24" spans="2:10">
      <c r="B24" s="37"/>
      <c r="C24" s="37"/>
      <c r="D24" s="37"/>
      <c r="E24" s="37"/>
      <c r="F24" s="37"/>
      <c r="G24" s="37"/>
      <c r="H24" s="37"/>
      <c r="I24" s="50"/>
      <c r="J24" s="50"/>
    </row>
    <row r="25" spans="2:10">
      <c r="B25" s="37"/>
      <c r="C25" s="37"/>
      <c r="D25" s="37"/>
      <c r="E25" s="37"/>
      <c r="F25" s="37"/>
      <c r="G25" s="37"/>
      <c r="H25" s="37"/>
      <c r="I25" s="50"/>
      <c r="J25" s="50"/>
    </row>
    <row r="26" spans="2:10">
      <c r="B26" s="36"/>
      <c r="C26" s="36"/>
      <c r="D26" s="36"/>
      <c r="E26" s="36"/>
      <c r="F26" s="36"/>
      <c r="G26" s="36"/>
      <c r="H26" s="36"/>
      <c r="I26" s="50"/>
      <c r="J26" s="50"/>
    </row>
    <row r="27" spans="2:10">
      <c r="B27" s="36"/>
      <c r="C27" s="36"/>
      <c r="D27" s="36"/>
      <c r="E27" s="36"/>
      <c r="F27" s="36"/>
      <c r="G27" s="36"/>
      <c r="H27" s="36"/>
      <c r="I27" s="50"/>
      <c r="J27" s="50"/>
    </row>
    <row r="28" spans="2:10">
      <c r="B28" s="36"/>
      <c r="C28" s="36"/>
      <c r="D28" s="36"/>
      <c r="E28" s="36"/>
      <c r="F28" s="36"/>
      <c r="G28" s="36"/>
      <c r="H28" s="36"/>
      <c r="I28" s="50"/>
      <c r="J28" s="50"/>
    </row>
    <row r="29" spans="2:10">
      <c r="B29" s="36"/>
      <c r="C29" s="36"/>
      <c r="D29" s="36"/>
      <c r="E29" s="36"/>
      <c r="F29" s="36"/>
      <c r="G29" s="36"/>
      <c r="H29" s="36"/>
      <c r="I29" s="50"/>
      <c r="J29" s="50"/>
    </row>
    <row r="31" spans="2:10">
      <c r="B31" s="90" t="s">
        <v>183</v>
      </c>
      <c r="C31" s="91"/>
      <c r="D31" s="92"/>
      <c r="E31" s="92"/>
      <c r="F31" s="92"/>
      <c r="G31" s="92"/>
      <c r="H31" s="93"/>
    </row>
    <row r="32" spans="2:10">
      <c r="B32" s="94" t="s">
        <v>178</v>
      </c>
      <c r="C32" s="92"/>
      <c r="D32" s="90" t="s">
        <v>185</v>
      </c>
      <c r="E32" s="91"/>
      <c r="F32" s="91"/>
      <c r="G32" s="91"/>
      <c r="H32" s="114"/>
    </row>
    <row r="33" spans="2:10">
      <c r="B33" s="59">
        <v>9001</v>
      </c>
      <c r="C33" s="63"/>
      <c r="D33" s="99" t="s">
        <v>186</v>
      </c>
      <c r="E33" s="100"/>
      <c r="F33" s="100"/>
      <c r="G33" s="100"/>
      <c r="H33" s="101"/>
    </row>
    <row r="34" spans="2:10">
      <c r="B34" s="56" t="s">
        <v>179</v>
      </c>
      <c r="C34" s="55"/>
      <c r="D34" s="105"/>
      <c r="E34" s="106"/>
      <c r="F34" s="106"/>
      <c r="G34" s="106"/>
      <c r="H34" s="107"/>
      <c r="I34" s="67"/>
      <c r="J34" s="68"/>
    </row>
    <row r="35" spans="2:10">
      <c r="B35" s="95" t="s">
        <v>184</v>
      </c>
      <c r="C35" s="96"/>
      <c r="D35" s="102"/>
      <c r="E35" s="103"/>
      <c r="F35" s="103"/>
      <c r="G35" s="103"/>
      <c r="H35" s="104"/>
      <c r="I35" s="69"/>
      <c r="J35" s="70"/>
    </row>
    <row r="36" spans="2:10">
      <c r="B36" s="62">
        <v>9002</v>
      </c>
      <c r="C36" s="64"/>
      <c r="D36" s="99" t="s">
        <v>133</v>
      </c>
      <c r="E36" s="100"/>
      <c r="F36" s="100"/>
      <c r="G36" s="100"/>
      <c r="H36" s="101"/>
      <c r="I36" s="69"/>
      <c r="J36" s="70"/>
    </row>
    <row r="37" spans="2:10">
      <c r="B37" s="61" t="s">
        <v>130</v>
      </c>
      <c r="C37" s="64"/>
      <c r="D37" s="102"/>
      <c r="E37" s="103"/>
      <c r="F37" s="103"/>
      <c r="G37" s="103"/>
      <c r="H37" s="104"/>
      <c r="I37" s="69"/>
      <c r="J37" s="70"/>
    </row>
    <row r="38" spans="2:10">
      <c r="B38" s="59">
        <v>9003</v>
      </c>
      <c r="C38" s="63"/>
      <c r="D38" s="97" t="s">
        <v>187</v>
      </c>
      <c r="E38" s="98"/>
      <c r="F38" s="98"/>
      <c r="G38" s="98"/>
      <c r="H38" s="98"/>
      <c r="I38" s="70"/>
      <c r="J38" s="70"/>
    </row>
    <row r="39" spans="2:10">
      <c r="B39" s="57" t="s">
        <v>180</v>
      </c>
      <c r="C39" s="55"/>
      <c r="D39" s="98"/>
      <c r="E39" s="98"/>
      <c r="F39" s="98"/>
      <c r="G39" s="98"/>
      <c r="H39" s="98"/>
      <c r="I39" s="70"/>
      <c r="J39" s="70"/>
    </row>
    <row r="40" spans="2:10">
      <c r="B40" s="95" t="s">
        <v>184</v>
      </c>
      <c r="C40" s="96"/>
      <c r="D40" s="98"/>
      <c r="E40" s="98"/>
      <c r="F40" s="98"/>
      <c r="G40" s="98"/>
      <c r="H40" s="98"/>
      <c r="I40" s="70"/>
      <c r="J40" s="70"/>
    </row>
    <row r="41" spans="2:10">
      <c r="B41" s="62">
        <v>9004</v>
      </c>
      <c r="C41" s="65"/>
      <c r="D41" s="99" t="s">
        <v>134</v>
      </c>
      <c r="E41" s="100"/>
      <c r="F41" s="100"/>
      <c r="G41" s="100"/>
      <c r="H41" s="101"/>
      <c r="I41" s="70"/>
      <c r="J41" s="70"/>
    </row>
    <row r="42" spans="2:10">
      <c r="B42" s="61" t="s">
        <v>180</v>
      </c>
      <c r="C42" s="65"/>
      <c r="D42" s="105"/>
      <c r="E42" s="106"/>
      <c r="F42" s="106"/>
      <c r="G42" s="106"/>
      <c r="H42" s="107"/>
      <c r="I42" s="70"/>
      <c r="J42" s="70"/>
    </row>
    <row r="43" spans="2:10">
      <c r="B43" s="95" t="s">
        <v>194</v>
      </c>
      <c r="C43" s="96"/>
      <c r="D43" s="102"/>
      <c r="E43" s="103"/>
      <c r="F43" s="103"/>
      <c r="G43" s="103"/>
      <c r="H43" s="104"/>
      <c r="I43" s="70"/>
      <c r="J43" s="70"/>
    </row>
    <row r="44" spans="2:10">
      <c r="B44" s="59">
        <v>9005</v>
      </c>
      <c r="C44" s="63"/>
      <c r="D44" s="99" t="s">
        <v>188</v>
      </c>
      <c r="E44" s="100"/>
      <c r="F44" s="100"/>
      <c r="G44" s="100"/>
      <c r="H44" s="101"/>
      <c r="I44" s="67"/>
      <c r="J44" s="68"/>
    </row>
    <row r="45" spans="2:10">
      <c r="B45" s="57" t="s">
        <v>181</v>
      </c>
      <c r="C45" s="55"/>
      <c r="D45" s="105"/>
      <c r="E45" s="106"/>
      <c r="F45" s="106"/>
      <c r="G45" s="106"/>
      <c r="H45" s="107"/>
      <c r="I45" s="69"/>
      <c r="J45" s="70"/>
    </row>
    <row r="46" spans="2:10">
      <c r="B46" s="58" t="s">
        <v>182</v>
      </c>
      <c r="C46" s="66"/>
      <c r="D46" s="102"/>
      <c r="E46" s="103"/>
      <c r="F46" s="103"/>
      <c r="G46" s="103"/>
      <c r="H46" s="104"/>
      <c r="I46" s="70"/>
      <c r="J46" s="70"/>
    </row>
    <row r="47" spans="2:10">
      <c r="B47" s="59">
        <v>9007</v>
      </c>
      <c r="C47" s="63"/>
      <c r="D47" s="99" t="s">
        <v>189</v>
      </c>
      <c r="E47" s="100"/>
      <c r="F47" s="100"/>
      <c r="G47" s="100"/>
      <c r="H47" s="101"/>
      <c r="I47" s="70"/>
      <c r="J47" s="70"/>
    </row>
    <row r="48" spans="2:10">
      <c r="B48" s="58" t="s">
        <v>73</v>
      </c>
      <c r="C48" s="66"/>
      <c r="D48" s="102"/>
      <c r="E48" s="103"/>
      <c r="F48" s="103"/>
      <c r="G48" s="103"/>
      <c r="H48" s="104"/>
      <c r="I48" s="70"/>
      <c r="J48" s="70"/>
    </row>
    <row r="49" spans="2:8">
      <c r="B49" s="59">
        <v>9008</v>
      </c>
      <c r="C49" s="63"/>
      <c r="D49" s="99" t="s">
        <v>190</v>
      </c>
      <c r="E49" s="100"/>
      <c r="F49" s="100"/>
      <c r="G49" s="100"/>
      <c r="H49" s="101"/>
    </row>
    <row r="50" spans="2:8">
      <c r="B50" s="58" t="s">
        <v>74</v>
      </c>
      <c r="C50" s="66"/>
      <c r="D50" s="102"/>
      <c r="E50" s="103"/>
      <c r="F50" s="103"/>
      <c r="G50" s="103"/>
      <c r="H50" s="104"/>
    </row>
    <row r="51" spans="2:8">
      <c r="B51" s="59">
        <v>9010</v>
      </c>
      <c r="C51" s="63"/>
      <c r="D51" s="99" t="s">
        <v>191</v>
      </c>
      <c r="E51" s="100"/>
      <c r="F51" s="100"/>
      <c r="G51" s="100"/>
      <c r="H51" s="101"/>
    </row>
    <row r="52" spans="2:8">
      <c r="B52" s="58" t="s">
        <v>75</v>
      </c>
      <c r="C52" s="66"/>
      <c r="D52" s="102"/>
      <c r="E52" s="103"/>
      <c r="F52" s="103"/>
      <c r="G52" s="103"/>
      <c r="H52" s="104"/>
    </row>
    <row r="53" spans="2:8">
      <c r="B53" s="59">
        <v>9013</v>
      </c>
      <c r="C53" s="63"/>
      <c r="D53" s="99" t="s">
        <v>192</v>
      </c>
      <c r="E53" s="100"/>
      <c r="F53" s="100"/>
      <c r="G53" s="100"/>
      <c r="H53" s="101"/>
    </row>
    <row r="54" spans="2:8">
      <c r="B54" s="58" t="s">
        <v>76</v>
      </c>
      <c r="C54" s="66"/>
      <c r="D54" s="102"/>
      <c r="E54" s="103"/>
      <c r="F54" s="103"/>
      <c r="G54" s="103"/>
      <c r="H54" s="104"/>
    </row>
    <row r="55" spans="2:8">
      <c r="B55" s="59">
        <v>9014</v>
      </c>
      <c r="C55" s="63"/>
      <c r="D55" s="99" t="s">
        <v>77</v>
      </c>
      <c r="E55" s="100"/>
      <c r="F55" s="100"/>
      <c r="G55" s="100"/>
      <c r="H55" s="101"/>
    </row>
    <row r="56" spans="2:8">
      <c r="B56" s="60" t="s">
        <v>77</v>
      </c>
      <c r="C56" s="66"/>
      <c r="D56" s="108"/>
      <c r="E56" s="109"/>
      <c r="F56" s="109"/>
      <c r="G56" s="109"/>
      <c r="H56" s="110"/>
    </row>
    <row r="57" spans="2:8">
      <c r="B57" s="59">
        <v>9015</v>
      </c>
      <c r="C57" s="63"/>
      <c r="D57" s="99" t="s">
        <v>193</v>
      </c>
      <c r="E57" s="100"/>
      <c r="F57" s="100"/>
      <c r="G57" s="100"/>
      <c r="H57" s="101"/>
    </row>
    <row r="58" spans="2:8">
      <c r="B58" s="60" t="s">
        <v>78</v>
      </c>
      <c r="C58" s="66"/>
      <c r="D58" s="111"/>
      <c r="E58" s="112"/>
      <c r="F58" s="112"/>
      <c r="G58" s="112"/>
      <c r="H58" s="113"/>
    </row>
  </sheetData>
  <mergeCells count="25">
    <mergeCell ref="D55:H56"/>
    <mergeCell ref="D57:H58"/>
    <mergeCell ref="D32:H32"/>
    <mergeCell ref="D44:H46"/>
    <mergeCell ref="D47:H48"/>
    <mergeCell ref="D49:H50"/>
    <mergeCell ref="D51:H52"/>
    <mergeCell ref="D53:H54"/>
    <mergeCell ref="B31:H31"/>
    <mergeCell ref="B32:C32"/>
    <mergeCell ref="B35:C35"/>
    <mergeCell ref="B40:C40"/>
    <mergeCell ref="B43:C43"/>
    <mergeCell ref="D38:H40"/>
    <mergeCell ref="D36:H37"/>
    <mergeCell ref="D33:H35"/>
    <mergeCell ref="D41:H43"/>
    <mergeCell ref="D6:H6"/>
    <mergeCell ref="B8:H9"/>
    <mergeCell ref="B2:H3"/>
    <mergeCell ref="B4:C4"/>
    <mergeCell ref="B5:C5"/>
    <mergeCell ref="B6:C6"/>
    <mergeCell ref="D4:H4"/>
    <mergeCell ref="D5:H5"/>
  </mergeCells>
  <phoneticPr fontId="8" type="noConversion"/>
  <pageMargins left="0.75" right="0.75" top="1" bottom="1" header="0.4921259845" footer="0.4921259845"/>
  <pageSetup paperSize="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P45"/>
  <sheetViews>
    <sheetView showGridLines="0" tabSelected="1" topLeftCell="D1" zoomScale="70" zoomScaleNormal="70" workbookViewId="0">
      <selection activeCell="H35" sqref="H35:I35"/>
    </sheetView>
  </sheetViews>
  <sheetFormatPr defaultColWidth="11.42578125" defaultRowHeight="12.75"/>
  <cols>
    <col min="1" max="1" width="2.42578125" style="1" hidden="1" customWidth="1"/>
    <col min="2" max="2" width="3.140625" style="1" hidden="1" customWidth="1"/>
    <col min="3" max="3" width="3.5703125" style="1" hidden="1" customWidth="1"/>
    <col min="4" max="4" width="5.140625" style="1" customWidth="1"/>
    <col min="5" max="5" width="17" style="1" customWidth="1"/>
    <col min="6" max="6" width="21.28515625" style="1" customWidth="1"/>
    <col min="7" max="7" width="19.42578125" style="1" customWidth="1"/>
    <col min="8" max="8" width="73.85546875" style="1" customWidth="1"/>
    <col min="9" max="9" width="28" style="1" customWidth="1"/>
    <col min="10" max="10" width="11.42578125" style="1" hidden="1" customWidth="1"/>
    <col min="11" max="11" width="19.42578125" style="1" bestFit="1" customWidth="1"/>
    <col min="12" max="12" width="13" style="1" customWidth="1"/>
    <col min="13" max="16384" width="11.42578125" style="1"/>
  </cols>
  <sheetData>
    <row r="1" spans="1:16" ht="51.75" customHeight="1" thickBot="1">
      <c r="D1" s="116" t="s">
        <v>15</v>
      </c>
      <c r="E1" s="117"/>
      <c r="F1" s="117"/>
      <c r="G1" s="117"/>
      <c r="H1" s="117"/>
      <c r="I1" s="117"/>
      <c r="J1" s="117"/>
      <c r="K1" s="117"/>
      <c r="L1" s="117"/>
      <c r="M1" s="118"/>
    </row>
    <row r="2" spans="1:16" ht="13.5" customHeight="1">
      <c r="D2" s="35"/>
      <c r="E2" s="35"/>
      <c r="F2" s="35"/>
      <c r="G2" s="35"/>
      <c r="H2" s="35"/>
      <c r="I2" s="35"/>
      <c r="J2" s="35"/>
      <c r="K2" s="35"/>
      <c r="L2" s="35"/>
      <c r="M2" s="2"/>
    </row>
    <row r="3" spans="1:16" ht="19.5" customHeight="1">
      <c r="D3" s="27" t="s">
        <v>0</v>
      </c>
      <c r="E3" s="28"/>
      <c r="F3" s="38" t="str">
        <f>'Information-General Settings'!D4</f>
        <v>Wilailuck</v>
      </c>
      <c r="G3" s="33"/>
      <c r="I3" s="3"/>
      <c r="J3" s="3"/>
      <c r="K3" s="39"/>
      <c r="L3" s="39"/>
      <c r="M3" s="39"/>
    </row>
    <row r="4" spans="1:16" ht="19.5" customHeight="1">
      <c r="D4" s="3" t="s">
        <v>69</v>
      </c>
      <c r="E4" s="29"/>
      <c r="F4" s="38" t="str">
        <f>'Information-General Settings'!D5</f>
        <v>Kamjam</v>
      </c>
      <c r="G4" s="33"/>
      <c r="I4" s="3"/>
      <c r="J4" s="3"/>
      <c r="K4" s="39"/>
      <c r="L4" s="39"/>
      <c r="M4" s="39"/>
    </row>
    <row r="5" spans="1:16" ht="19.5" customHeight="1">
      <c r="D5" s="120" t="s">
        <v>68</v>
      </c>
      <c r="E5" s="121"/>
      <c r="F5" s="38" t="str">
        <f>'Information-General Settings'!D6</f>
        <v>TIME096</v>
      </c>
      <c r="G5" s="33"/>
      <c r="I5" s="3"/>
      <c r="J5" s="3"/>
      <c r="K5" s="39"/>
      <c r="L5" s="39"/>
      <c r="M5" s="39"/>
    </row>
    <row r="6" spans="1:16" ht="19.5" customHeight="1" thickBot="1">
      <c r="E6" s="3"/>
      <c r="F6" s="3"/>
      <c r="G6" s="3"/>
      <c r="H6" s="4"/>
      <c r="J6" s="3"/>
      <c r="K6" s="122"/>
      <c r="L6" s="122"/>
      <c r="M6" s="122"/>
    </row>
    <row r="7" spans="1:16" ht="12.75" customHeight="1">
      <c r="B7" s="1">
        <f>MONTH(E9)</f>
        <v>5</v>
      </c>
      <c r="C7" s="136"/>
      <c r="D7" s="138">
        <v>43952</v>
      </c>
      <c r="E7" s="139"/>
      <c r="F7" s="142" t="s">
        <v>6</v>
      </c>
      <c r="G7" s="142" t="s">
        <v>16</v>
      </c>
      <c r="H7" s="130" t="s">
        <v>5</v>
      </c>
      <c r="I7" s="131"/>
      <c r="J7" s="5"/>
      <c r="K7" s="126" t="s">
        <v>3</v>
      </c>
      <c r="L7" s="128" t="s">
        <v>10</v>
      </c>
      <c r="M7" s="126" t="s">
        <v>4</v>
      </c>
    </row>
    <row r="8" spans="1:16" ht="23.25" customHeight="1" thickBot="1">
      <c r="C8" s="137"/>
      <c r="D8" s="140"/>
      <c r="E8" s="141"/>
      <c r="F8" s="143"/>
      <c r="G8" s="144"/>
      <c r="H8" s="132"/>
      <c r="I8" s="133"/>
      <c r="J8" s="6"/>
      <c r="K8" s="127"/>
      <c r="L8" s="129"/>
      <c r="M8" s="127"/>
    </row>
    <row r="9" spans="1:16" ht="29.1" customHeight="1" thickBot="1">
      <c r="A9" s="7">
        <f t="shared" ref="A9:A42" si="0">IF(OR(C9="f",C9="u",C9="F",C9="U"),"",IF(OR(B9=1,B9=2,B9=3,B9=4,B9=5),1,""))</f>
        <v>1</v>
      </c>
      <c r="B9" s="8">
        <f t="shared" ref="B9:B41" si="1">WEEKDAY(E9,2)</f>
        <v>5</v>
      </c>
      <c r="C9" s="9"/>
      <c r="D9" s="10" t="str">
        <f>IF(B9=1,"Mo",IF(B9=2,"Tue",IF(B9=3,"Wed",IF(B9=4,"Thu",IF(B9=5,"Fri",IF(B9=6,"Sat",IF(B9=7,"Sun","")))))))</f>
        <v>Fri</v>
      </c>
      <c r="E9" s="11">
        <f>+D7</f>
        <v>43952</v>
      </c>
      <c r="F9" s="13"/>
      <c r="G9" s="18"/>
      <c r="H9" s="115" t="s">
        <v>175</v>
      </c>
      <c r="I9" s="115"/>
      <c r="J9" s="12"/>
      <c r="K9" s="13"/>
      <c r="L9" s="13"/>
      <c r="M9" s="14"/>
    </row>
    <row r="10" spans="1:16" ht="29.1" customHeight="1" thickBot="1">
      <c r="A10" s="7" t="str">
        <f t="shared" si="0"/>
        <v/>
      </c>
      <c r="B10" s="8">
        <f t="shared" si="1"/>
        <v>6</v>
      </c>
      <c r="C10" s="15"/>
      <c r="D10" s="10" t="str">
        <f>IF(B10=1,"Mo",IF(B10=2,"Tue",IF(B10=3,"Wed",IF(B10=4,"Thu",IF(B10=5,"Fri",IF(B10=6,"Sat",IF(B10=7,"Sun","")))))))</f>
        <v>Sat</v>
      </c>
      <c r="E10" s="16">
        <f>+E9+1</f>
        <v>43953</v>
      </c>
      <c r="F10" s="18"/>
      <c r="G10" s="18"/>
      <c r="H10" s="115"/>
      <c r="I10" s="115"/>
      <c r="J10" s="17"/>
      <c r="K10" s="18"/>
      <c r="L10" s="18"/>
      <c r="M10" s="19"/>
      <c r="O10" s="8" t="s">
        <v>70</v>
      </c>
      <c r="P10" s="2">
        <f>COUNTIF($G$9:$G$43, 9001)</f>
        <v>4</v>
      </c>
    </row>
    <row r="11" spans="1:16" ht="29.1" customHeight="1" thickBot="1">
      <c r="A11" s="7" t="str">
        <f t="shared" si="0"/>
        <v/>
      </c>
      <c r="B11" s="8">
        <f t="shared" si="1"/>
        <v>7</v>
      </c>
      <c r="C11" s="15"/>
      <c r="D11" s="10" t="str">
        <f>IF(B11=1,"Mo",IF(B11=2,"Tue",IF(B11=3,"Wed",IF(B11=4,"Thu",IF(B11=5,"Fri",IF(B11=6,"Sat",IF(B11=7,"Sun","")))))))</f>
        <v>Sun</v>
      </c>
      <c r="E11" s="16">
        <f t="shared" ref="E11:E41" si="2">+E10+1</f>
        <v>43954</v>
      </c>
      <c r="F11" s="18"/>
      <c r="G11" s="18"/>
      <c r="H11" s="134"/>
      <c r="I11" s="135"/>
      <c r="K11" s="18"/>
      <c r="L11" s="18"/>
      <c r="M11" s="19"/>
      <c r="O11" s="8" t="s">
        <v>13</v>
      </c>
      <c r="P11" s="2">
        <f>COUNTIF($G$9:$G$43,9003)+COUNTIF($G$9:$G$43,9004)</f>
        <v>17</v>
      </c>
    </row>
    <row r="12" spans="1:16" ht="29.1" customHeight="1" thickBot="1">
      <c r="A12" s="7">
        <f t="shared" si="0"/>
        <v>1</v>
      </c>
      <c r="B12" s="8">
        <f t="shared" si="1"/>
        <v>1</v>
      </c>
      <c r="C12" s="15"/>
      <c r="D12" s="10" t="str">
        <f t="shared" ref="D12:D42" si="3">IF(B12=1,"Mo",IF(B12=2,"Tue",IF(B12=3,"Wed",IF(B12=4,"Thu",IF(B12=5,"Fri",IF(B12=6,"Sat",IF(B12=7,"Sun","")))))))</f>
        <v>Mo</v>
      </c>
      <c r="E12" s="16">
        <f t="shared" si="2"/>
        <v>43955</v>
      </c>
      <c r="F12" s="18"/>
      <c r="G12" s="18"/>
      <c r="H12" s="115" t="s">
        <v>176</v>
      </c>
      <c r="I12" s="115"/>
      <c r="J12" s="17"/>
      <c r="K12" s="18"/>
      <c r="L12" s="18"/>
      <c r="M12" s="19"/>
      <c r="O12" s="1" t="s">
        <v>14</v>
      </c>
      <c r="P12" s="2">
        <f>COUNTIF($G$9:$G$43, 9005)</f>
        <v>0</v>
      </c>
    </row>
    <row r="13" spans="1:16" ht="29.1" customHeight="1" thickBot="1">
      <c r="A13" s="7">
        <f t="shared" si="0"/>
        <v>1</v>
      </c>
      <c r="B13" s="8">
        <f t="shared" si="1"/>
        <v>2</v>
      </c>
      <c r="C13" s="15"/>
      <c r="D13" s="10" t="str">
        <f t="shared" si="3"/>
        <v>Tue</v>
      </c>
      <c r="E13" s="16">
        <f t="shared" si="2"/>
        <v>43956</v>
      </c>
      <c r="F13" s="18" t="s">
        <v>142</v>
      </c>
      <c r="G13" s="18">
        <v>9003</v>
      </c>
      <c r="H13" s="115" t="s">
        <v>198</v>
      </c>
      <c r="I13" s="115"/>
      <c r="J13" s="17"/>
      <c r="K13" s="18" t="s">
        <v>199</v>
      </c>
      <c r="L13" s="18"/>
      <c r="M13" s="19">
        <v>4</v>
      </c>
    </row>
    <row r="14" spans="1:16" ht="29.1" customHeight="1" thickBot="1">
      <c r="A14" s="7"/>
      <c r="B14" s="8"/>
      <c r="C14" s="15"/>
      <c r="D14" s="10"/>
      <c r="E14" s="16"/>
      <c r="F14" s="18" t="s">
        <v>154</v>
      </c>
      <c r="G14" s="18">
        <v>9003</v>
      </c>
      <c r="H14" s="53" t="s">
        <v>200</v>
      </c>
      <c r="I14" s="53"/>
      <c r="J14" s="17"/>
      <c r="K14" s="18" t="s">
        <v>199</v>
      </c>
      <c r="L14" s="18"/>
      <c r="M14" s="19">
        <v>4</v>
      </c>
    </row>
    <row r="15" spans="1:16" ht="29.1" customHeight="1" thickBot="1">
      <c r="A15" s="7">
        <f t="shared" si="0"/>
        <v>1</v>
      </c>
      <c r="B15" s="8">
        <f t="shared" si="1"/>
        <v>3</v>
      </c>
      <c r="C15" s="15"/>
      <c r="D15" s="10" t="str">
        <f t="shared" si="3"/>
        <v>Wed</v>
      </c>
      <c r="E15" s="16">
        <f>+E13+1</f>
        <v>43957</v>
      </c>
      <c r="F15" s="18"/>
      <c r="G15" s="18"/>
      <c r="H15" s="115" t="s">
        <v>177</v>
      </c>
      <c r="I15" s="115"/>
      <c r="J15" s="17"/>
      <c r="K15" s="18"/>
      <c r="L15" s="18"/>
      <c r="M15" s="19"/>
    </row>
    <row r="16" spans="1:16" ht="29.1" customHeight="1" thickBot="1">
      <c r="A16" s="7">
        <f t="shared" si="0"/>
        <v>1</v>
      </c>
      <c r="B16" s="8">
        <f t="shared" si="1"/>
        <v>4</v>
      </c>
      <c r="C16" s="15"/>
      <c r="D16" s="10" t="str">
        <f t="shared" si="3"/>
        <v>Thu</v>
      </c>
      <c r="E16" s="16">
        <f t="shared" si="2"/>
        <v>43958</v>
      </c>
      <c r="F16" s="18" t="s">
        <v>142</v>
      </c>
      <c r="G16" s="18">
        <v>9003</v>
      </c>
      <c r="H16" s="115" t="s">
        <v>198</v>
      </c>
      <c r="I16" s="115"/>
      <c r="J16" s="17"/>
      <c r="K16" s="18" t="s">
        <v>199</v>
      </c>
      <c r="L16" s="18"/>
      <c r="M16" s="19">
        <v>8</v>
      </c>
    </row>
    <row r="17" spans="1:13" ht="29.1" customHeight="1" thickBot="1">
      <c r="A17" s="7">
        <f t="shared" si="0"/>
        <v>1</v>
      </c>
      <c r="B17" s="8">
        <f t="shared" si="1"/>
        <v>5</v>
      </c>
      <c r="C17" s="15"/>
      <c r="D17" s="10" t="str">
        <f>IF(B17=1,"Mo",IF(B17=2,"Tue",IF(B17=3,"Wed",IF(B17=4,"Thu",IF(B17=5,"Fri",IF(B17=6,"Sat",IF(B17=7,"Sun","")))))))</f>
        <v>Fri</v>
      </c>
      <c r="E17" s="16">
        <f t="shared" si="2"/>
        <v>43959</v>
      </c>
      <c r="F17" s="18" t="s">
        <v>142</v>
      </c>
      <c r="G17" s="18">
        <v>9003</v>
      </c>
      <c r="H17" s="115" t="s">
        <v>198</v>
      </c>
      <c r="I17" s="115"/>
      <c r="J17" s="17"/>
      <c r="K17" s="18" t="s">
        <v>199</v>
      </c>
      <c r="L17" s="18"/>
      <c r="M17" s="19">
        <v>8</v>
      </c>
    </row>
    <row r="18" spans="1:13" ht="29.1" customHeight="1" thickBot="1">
      <c r="A18" s="7" t="str">
        <f t="shared" si="0"/>
        <v/>
      </c>
      <c r="B18" s="8">
        <f t="shared" si="1"/>
        <v>6</v>
      </c>
      <c r="C18" s="15"/>
      <c r="D18" s="10" t="str">
        <f>IF(B18=1,"Mo",IF(B18=2,"Tue",IF(B18=3,"Wed",IF(B18=4,"Thu",IF(B18=5,"Fri",IF(B18=6,"Sat",IF(B18=7,"Sun","")))))))</f>
        <v>Sat</v>
      </c>
      <c r="E18" s="16">
        <f t="shared" si="2"/>
        <v>43960</v>
      </c>
      <c r="F18" s="18"/>
      <c r="G18" s="18"/>
      <c r="H18" s="123"/>
      <c r="I18" s="123"/>
      <c r="J18" s="17"/>
      <c r="K18" s="18"/>
      <c r="L18" s="18"/>
      <c r="M18" s="19"/>
    </row>
    <row r="19" spans="1:13" ht="29.1" customHeight="1" thickBot="1">
      <c r="A19" s="7" t="str">
        <f t="shared" si="0"/>
        <v/>
      </c>
      <c r="B19" s="8">
        <f t="shared" si="1"/>
        <v>7</v>
      </c>
      <c r="C19" s="15"/>
      <c r="D19" s="10" t="str">
        <f>IF(B19=1,"Mo",IF(B19=2,"Tue",IF(B19=3,"Wed",IF(B19=4,"Thu",IF(B19=5,"Fri",IF(B19=6,"Sat",IF(B19=7,"Sun","")))))))</f>
        <v>Sun</v>
      </c>
      <c r="E19" s="16">
        <f t="shared" si="2"/>
        <v>43961</v>
      </c>
      <c r="F19" s="18"/>
      <c r="G19" s="18"/>
      <c r="H19" s="124"/>
      <c r="I19" s="125"/>
      <c r="J19" s="17"/>
      <c r="K19" s="18"/>
      <c r="L19" s="18"/>
      <c r="M19" s="19"/>
    </row>
    <row r="20" spans="1:13" ht="29.1" customHeight="1" thickBot="1">
      <c r="A20" s="7">
        <f t="shared" si="0"/>
        <v>1</v>
      </c>
      <c r="B20" s="8">
        <f t="shared" si="1"/>
        <v>1</v>
      </c>
      <c r="C20" s="15"/>
      <c r="D20" s="10" t="str">
        <f t="shared" si="3"/>
        <v>Mo</v>
      </c>
      <c r="E20" s="16">
        <f t="shared" si="2"/>
        <v>43962</v>
      </c>
      <c r="F20" s="18" t="s">
        <v>30</v>
      </c>
      <c r="G20" s="18">
        <v>9001</v>
      </c>
      <c r="H20" s="119" t="s">
        <v>208</v>
      </c>
      <c r="I20" s="119"/>
      <c r="J20" s="17"/>
      <c r="K20" s="18" t="s">
        <v>201</v>
      </c>
      <c r="L20" s="18"/>
      <c r="M20" s="19">
        <v>4</v>
      </c>
    </row>
    <row r="21" spans="1:13" ht="29.1" customHeight="1" thickBot="1">
      <c r="A21" s="7"/>
      <c r="B21" s="8"/>
      <c r="C21" s="15"/>
      <c r="D21" s="10"/>
      <c r="E21" s="16"/>
      <c r="F21" s="18" t="s">
        <v>202</v>
      </c>
      <c r="G21" s="18">
        <v>9003</v>
      </c>
      <c r="H21" s="54" t="s">
        <v>203</v>
      </c>
      <c r="I21" s="54"/>
      <c r="J21" s="17"/>
      <c r="K21" s="18" t="s">
        <v>201</v>
      </c>
      <c r="L21" s="18"/>
      <c r="M21" s="19">
        <v>4</v>
      </c>
    </row>
    <row r="22" spans="1:13" ht="29.1" customHeight="1" thickBot="1">
      <c r="A22" s="7">
        <f t="shared" si="0"/>
        <v>1</v>
      </c>
      <c r="B22" s="8">
        <f t="shared" si="1"/>
        <v>2</v>
      </c>
      <c r="C22" s="15"/>
      <c r="D22" s="10" t="str">
        <f t="shared" si="3"/>
        <v>Tue</v>
      </c>
      <c r="E22" s="16">
        <f>+E20+1</f>
        <v>43963</v>
      </c>
      <c r="F22" s="18" t="s">
        <v>202</v>
      </c>
      <c r="G22" s="18">
        <v>9003</v>
      </c>
      <c r="H22" s="115" t="s">
        <v>203</v>
      </c>
      <c r="I22" s="115"/>
      <c r="J22" s="17"/>
      <c r="K22" s="18" t="s">
        <v>201</v>
      </c>
      <c r="L22" s="18"/>
      <c r="M22" s="19">
        <v>8</v>
      </c>
    </row>
    <row r="23" spans="1:13" ht="29.1" customHeight="1" thickBot="1">
      <c r="A23" s="7">
        <f t="shared" si="0"/>
        <v>1</v>
      </c>
      <c r="B23" s="8">
        <f t="shared" si="1"/>
        <v>3</v>
      </c>
      <c r="C23" s="15"/>
      <c r="D23" s="10" t="str">
        <f t="shared" si="3"/>
        <v>Wed</v>
      </c>
      <c r="E23" s="16">
        <f t="shared" si="2"/>
        <v>43964</v>
      </c>
      <c r="F23" s="18" t="s">
        <v>202</v>
      </c>
      <c r="G23" s="18">
        <v>9003</v>
      </c>
      <c r="H23" s="115" t="s">
        <v>203</v>
      </c>
      <c r="I23" s="115"/>
      <c r="J23" s="17"/>
      <c r="K23" s="18" t="s">
        <v>201</v>
      </c>
      <c r="L23" s="18"/>
      <c r="M23" s="19">
        <v>8</v>
      </c>
    </row>
    <row r="24" spans="1:13" ht="29.1" customHeight="1" thickBot="1">
      <c r="A24" s="7">
        <f t="shared" si="0"/>
        <v>1</v>
      </c>
      <c r="B24" s="8">
        <f t="shared" si="1"/>
        <v>4</v>
      </c>
      <c r="C24" s="15"/>
      <c r="D24" s="10" t="str">
        <f t="shared" si="3"/>
        <v>Thu</v>
      </c>
      <c r="E24" s="16">
        <f t="shared" si="2"/>
        <v>43965</v>
      </c>
      <c r="F24" s="18" t="s">
        <v>202</v>
      </c>
      <c r="G24" s="18">
        <v>9003</v>
      </c>
      <c r="H24" s="115" t="s">
        <v>203</v>
      </c>
      <c r="I24" s="115"/>
      <c r="J24" s="17"/>
      <c r="K24" s="18" t="s">
        <v>201</v>
      </c>
      <c r="L24" s="18"/>
      <c r="M24" s="19">
        <v>8</v>
      </c>
    </row>
    <row r="25" spans="1:13" ht="29.1" customHeight="1" thickBot="1">
      <c r="A25" s="7">
        <f t="shared" si="0"/>
        <v>1</v>
      </c>
      <c r="B25" s="8">
        <f t="shared" si="1"/>
        <v>5</v>
      </c>
      <c r="C25" s="15"/>
      <c r="D25" s="10" t="str">
        <f t="shared" si="3"/>
        <v>Fri</v>
      </c>
      <c r="E25" s="16">
        <f t="shared" si="2"/>
        <v>43966</v>
      </c>
      <c r="F25" s="18" t="s">
        <v>30</v>
      </c>
      <c r="G25" s="18">
        <v>9001</v>
      </c>
      <c r="H25" s="119" t="s">
        <v>208</v>
      </c>
      <c r="I25" s="119"/>
      <c r="J25" s="17"/>
      <c r="K25" s="18" t="s">
        <v>201</v>
      </c>
      <c r="L25" s="18"/>
      <c r="M25" s="19">
        <v>2</v>
      </c>
    </row>
    <row r="26" spans="1:13" ht="29.1" customHeight="1" thickBot="1">
      <c r="A26" s="7"/>
      <c r="B26" s="8"/>
      <c r="C26" s="15"/>
      <c r="D26" s="10"/>
      <c r="E26" s="16"/>
      <c r="F26" s="18" t="s">
        <v>202</v>
      </c>
      <c r="G26" s="18">
        <v>9003</v>
      </c>
      <c r="H26" s="115" t="s">
        <v>203</v>
      </c>
      <c r="I26" s="115"/>
      <c r="J26" s="17"/>
      <c r="K26" s="18" t="s">
        <v>201</v>
      </c>
      <c r="L26" s="18"/>
      <c r="M26" s="19">
        <v>6</v>
      </c>
    </row>
    <row r="27" spans="1:13" ht="29.1" customHeight="1" thickBot="1">
      <c r="A27" s="7" t="str">
        <f t="shared" si="0"/>
        <v/>
      </c>
      <c r="B27" s="8">
        <f t="shared" si="1"/>
        <v>6</v>
      </c>
      <c r="C27" s="15"/>
      <c r="D27" s="10" t="str">
        <f t="shared" si="3"/>
        <v>Sat</v>
      </c>
      <c r="E27" s="16">
        <f>+E25+1</f>
        <v>43967</v>
      </c>
      <c r="F27" s="18"/>
      <c r="G27" s="18"/>
      <c r="H27" s="115"/>
      <c r="I27" s="115"/>
      <c r="J27" s="17"/>
      <c r="K27" s="18"/>
      <c r="L27" s="18"/>
      <c r="M27" s="19"/>
    </row>
    <row r="28" spans="1:13" ht="29.1" customHeight="1" thickBot="1">
      <c r="A28" s="7" t="str">
        <f t="shared" si="0"/>
        <v/>
      </c>
      <c r="B28" s="8">
        <f t="shared" si="1"/>
        <v>7</v>
      </c>
      <c r="C28" s="15"/>
      <c r="D28" s="10" t="str">
        <f t="shared" si="3"/>
        <v>Sun</v>
      </c>
      <c r="E28" s="16">
        <f t="shared" si="2"/>
        <v>43968</v>
      </c>
      <c r="F28" s="18"/>
      <c r="G28" s="18"/>
      <c r="H28" s="115"/>
      <c r="I28" s="115"/>
      <c r="J28" s="17"/>
      <c r="K28" s="18"/>
      <c r="L28" s="18"/>
      <c r="M28" s="19"/>
    </row>
    <row r="29" spans="1:13" ht="29.1" customHeight="1" thickBot="1">
      <c r="A29" s="7">
        <f t="shared" si="0"/>
        <v>1</v>
      </c>
      <c r="B29" s="8">
        <f t="shared" si="1"/>
        <v>1</v>
      </c>
      <c r="C29" s="15"/>
      <c r="D29" s="10" t="str">
        <f t="shared" si="3"/>
        <v>Mo</v>
      </c>
      <c r="E29" s="16">
        <f t="shared" si="2"/>
        <v>43969</v>
      </c>
      <c r="F29" s="18" t="s">
        <v>202</v>
      </c>
      <c r="G29" s="18">
        <v>9003</v>
      </c>
      <c r="H29" s="115" t="s">
        <v>203</v>
      </c>
      <c r="I29" s="115"/>
      <c r="J29" s="17"/>
      <c r="K29" s="18" t="s">
        <v>201</v>
      </c>
      <c r="L29" s="18"/>
      <c r="M29" s="19">
        <v>6</v>
      </c>
    </row>
    <row r="30" spans="1:13" ht="29.1" customHeight="1" thickBot="1">
      <c r="A30" s="7"/>
      <c r="B30" s="8"/>
      <c r="C30" s="15"/>
      <c r="D30" s="10"/>
      <c r="E30" s="16"/>
      <c r="F30" s="71" t="s">
        <v>209</v>
      </c>
      <c r="G30" s="18">
        <v>9001</v>
      </c>
      <c r="H30" s="53" t="s">
        <v>206</v>
      </c>
      <c r="I30" s="53"/>
      <c r="J30" s="17"/>
      <c r="K30" s="18" t="s">
        <v>207</v>
      </c>
      <c r="L30" s="18"/>
      <c r="M30" s="19">
        <v>2</v>
      </c>
    </row>
    <row r="31" spans="1:13" ht="29.1" customHeight="1" thickBot="1">
      <c r="A31" s="7">
        <f t="shared" si="0"/>
        <v>1</v>
      </c>
      <c r="B31" s="8">
        <f t="shared" si="1"/>
        <v>2</v>
      </c>
      <c r="C31" s="15"/>
      <c r="D31" s="10" t="str">
        <f t="shared" si="3"/>
        <v>Tue</v>
      </c>
      <c r="E31" s="16">
        <f>+E29+1</f>
        <v>43970</v>
      </c>
      <c r="F31" s="18" t="s">
        <v>202</v>
      </c>
      <c r="G31" s="18">
        <v>9003</v>
      </c>
      <c r="H31" s="115" t="s">
        <v>203</v>
      </c>
      <c r="I31" s="115"/>
      <c r="J31" s="17"/>
      <c r="K31" s="18" t="s">
        <v>201</v>
      </c>
      <c r="L31" s="18"/>
      <c r="M31" s="19">
        <v>8</v>
      </c>
    </row>
    <row r="32" spans="1:13" ht="29.1" customHeight="1" thickBot="1">
      <c r="A32" s="7">
        <f t="shared" si="0"/>
        <v>1</v>
      </c>
      <c r="B32" s="8">
        <f t="shared" si="1"/>
        <v>3</v>
      </c>
      <c r="C32" s="15"/>
      <c r="D32" s="10" t="str">
        <f t="shared" si="3"/>
        <v>Wed</v>
      </c>
      <c r="E32" s="16">
        <f t="shared" si="2"/>
        <v>43971</v>
      </c>
      <c r="F32" s="18" t="s">
        <v>202</v>
      </c>
      <c r="G32" s="18">
        <v>9003</v>
      </c>
      <c r="H32" s="115" t="s">
        <v>203</v>
      </c>
      <c r="I32" s="115"/>
      <c r="J32" s="17"/>
      <c r="K32" s="18" t="s">
        <v>201</v>
      </c>
      <c r="L32" s="18"/>
      <c r="M32" s="19">
        <v>8</v>
      </c>
    </row>
    <row r="33" spans="1:13" ht="29.1" customHeight="1" thickBot="1">
      <c r="A33" s="7">
        <f t="shared" si="0"/>
        <v>1</v>
      </c>
      <c r="B33" s="8">
        <f t="shared" si="1"/>
        <v>4</v>
      </c>
      <c r="C33" s="15"/>
      <c r="D33" s="10" t="str">
        <f t="shared" si="3"/>
        <v>Thu</v>
      </c>
      <c r="E33" s="16">
        <f t="shared" si="2"/>
        <v>43972</v>
      </c>
      <c r="F33" s="18" t="s">
        <v>202</v>
      </c>
      <c r="G33" s="18">
        <v>9003</v>
      </c>
      <c r="H33" s="115" t="s">
        <v>203</v>
      </c>
      <c r="I33" s="115"/>
      <c r="J33" s="17"/>
      <c r="K33" s="18" t="s">
        <v>201</v>
      </c>
      <c r="L33" s="18"/>
      <c r="M33" s="19">
        <v>6</v>
      </c>
    </row>
    <row r="34" spans="1:13" ht="29.1" customHeight="1" thickBot="1">
      <c r="A34" s="7"/>
      <c r="B34" s="8"/>
      <c r="C34" s="15"/>
      <c r="D34" s="10"/>
      <c r="E34" s="16"/>
      <c r="F34" s="71" t="s">
        <v>209</v>
      </c>
      <c r="G34" s="18">
        <v>9001</v>
      </c>
      <c r="H34" s="53" t="s">
        <v>204</v>
      </c>
      <c r="I34" s="53"/>
      <c r="J34" s="17"/>
      <c r="K34" s="18" t="s">
        <v>205</v>
      </c>
      <c r="L34" s="18"/>
      <c r="M34" s="19">
        <v>2</v>
      </c>
    </row>
    <row r="35" spans="1:13" ht="29.1" customHeight="1" thickBot="1">
      <c r="A35" s="7">
        <f t="shared" si="0"/>
        <v>1</v>
      </c>
      <c r="B35" s="8">
        <f t="shared" si="1"/>
        <v>5</v>
      </c>
      <c r="C35" s="15"/>
      <c r="D35" s="10" t="str">
        <f t="shared" si="3"/>
        <v>Fri</v>
      </c>
      <c r="E35" s="16">
        <f>+E33+1</f>
        <v>43973</v>
      </c>
      <c r="F35" s="18"/>
      <c r="G35" s="18"/>
      <c r="H35" s="115" t="s">
        <v>192</v>
      </c>
      <c r="I35" s="115"/>
      <c r="J35" s="17"/>
      <c r="K35" s="18"/>
      <c r="L35" s="18"/>
      <c r="M35" s="19"/>
    </row>
    <row r="36" spans="1:13" ht="29.1" customHeight="1" thickBot="1">
      <c r="A36" s="7" t="str">
        <f t="shared" si="0"/>
        <v/>
      </c>
      <c r="B36" s="8">
        <f t="shared" si="1"/>
        <v>6</v>
      </c>
      <c r="C36" s="15"/>
      <c r="D36" s="10" t="str">
        <f t="shared" si="3"/>
        <v>Sat</v>
      </c>
      <c r="E36" s="16">
        <f t="shared" si="2"/>
        <v>43974</v>
      </c>
      <c r="F36" s="18"/>
      <c r="G36" s="18"/>
      <c r="H36" s="115"/>
      <c r="I36" s="115"/>
      <c r="J36" s="17"/>
      <c r="K36" s="18"/>
      <c r="L36" s="18"/>
      <c r="M36" s="19"/>
    </row>
    <row r="37" spans="1:13" ht="29.1" customHeight="1" thickBot="1">
      <c r="A37" s="7" t="str">
        <f t="shared" si="0"/>
        <v/>
      </c>
      <c r="B37" s="8">
        <f t="shared" si="1"/>
        <v>7</v>
      </c>
      <c r="C37" s="15"/>
      <c r="D37" s="10" t="str">
        <f t="shared" si="3"/>
        <v>Sun</v>
      </c>
      <c r="E37" s="16">
        <f t="shared" si="2"/>
        <v>43975</v>
      </c>
      <c r="F37" s="18"/>
      <c r="G37" s="18"/>
      <c r="H37" s="115"/>
      <c r="I37" s="115"/>
      <c r="J37" s="17"/>
      <c r="K37" s="18"/>
      <c r="L37" s="18"/>
      <c r="M37" s="19"/>
    </row>
    <row r="38" spans="1:13" ht="29.1" customHeight="1" thickBot="1">
      <c r="A38" s="7">
        <f t="shared" si="0"/>
        <v>1</v>
      </c>
      <c r="B38" s="8">
        <f t="shared" si="1"/>
        <v>1</v>
      </c>
      <c r="C38" s="15"/>
      <c r="D38" s="10" t="str">
        <f t="shared" si="3"/>
        <v>Mo</v>
      </c>
      <c r="E38" s="16">
        <f t="shared" si="2"/>
        <v>43976</v>
      </c>
      <c r="F38" s="18"/>
      <c r="G38" s="18"/>
      <c r="H38" s="115" t="s">
        <v>76</v>
      </c>
      <c r="I38" s="115"/>
      <c r="J38" s="17"/>
      <c r="K38" s="18"/>
      <c r="L38" s="18"/>
      <c r="M38" s="19"/>
    </row>
    <row r="39" spans="1:13" ht="29.1" customHeight="1" thickBot="1">
      <c r="A39" s="7">
        <f t="shared" si="0"/>
        <v>1</v>
      </c>
      <c r="B39" s="8">
        <f t="shared" si="1"/>
        <v>2</v>
      </c>
      <c r="C39" s="15"/>
      <c r="D39" s="10" t="str">
        <f t="shared" si="3"/>
        <v>Tue</v>
      </c>
      <c r="E39" s="16">
        <f t="shared" si="2"/>
        <v>43977</v>
      </c>
      <c r="F39" s="18" t="s">
        <v>202</v>
      </c>
      <c r="G39" s="18">
        <v>9003</v>
      </c>
      <c r="H39" s="115" t="s">
        <v>203</v>
      </c>
      <c r="I39" s="115"/>
      <c r="J39" s="17"/>
      <c r="K39" s="18" t="s">
        <v>201</v>
      </c>
      <c r="L39" s="18"/>
      <c r="M39" s="19">
        <v>8</v>
      </c>
    </row>
    <row r="40" spans="1:13" ht="29.1" customHeight="1" thickBot="1">
      <c r="A40" s="7">
        <f t="shared" si="0"/>
        <v>1</v>
      </c>
      <c r="B40" s="8">
        <f t="shared" si="1"/>
        <v>3</v>
      </c>
      <c r="C40" s="15"/>
      <c r="D40" s="10" t="str">
        <f t="shared" si="3"/>
        <v>Wed</v>
      </c>
      <c r="E40" s="16">
        <f t="shared" si="2"/>
        <v>43978</v>
      </c>
      <c r="F40" s="18" t="s">
        <v>202</v>
      </c>
      <c r="G40" s="18">
        <v>9003</v>
      </c>
      <c r="H40" s="115" t="s">
        <v>203</v>
      </c>
      <c r="I40" s="115"/>
      <c r="J40" s="17"/>
      <c r="K40" s="18" t="s">
        <v>201</v>
      </c>
      <c r="L40" s="18"/>
      <c r="M40" s="19">
        <v>8</v>
      </c>
    </row>
    <row r="41" spans="1:13" ht="29.1" customHeight="1" thickBot="1">
      <c r="A41" s="7">
        <f t="shared" si="0"/>
        <v>1</v>
      </c>
      <c r="B41" s="8">
        <f t="shared" si="1"/>
        <v>4</v>
      </c>
      <c r="C41" s="15"/>
      <c r="D41" s="10" t="str">
        <f t="shared" si="3"/>
        <v>Thu</v>
      </c>
      <c r="E41" s="16">
        <f t="shared" si="2"/>
        <v>43979</v>
      </c>
      <c r="F41" s="18" t="s">
        <v>202</v>
      </c>
      <c r="G41" s="18">
        <v>9003</v>
      </c>
      <c r="H41" s="115" t="s">
        <v>203</v>
      </c>
      <c r="I41" s="115"/>
      <c r="J41" s="17"/>
      <c r="K41" s="18" t="s">
        <v>201</v>
      </c>
      <c r="L41" s="18"/>
      <c r="M41" s="19">
        <v>8</v>
      </c>
    </row>
    <row r="42" spans="1:13" ht="29.1" customHeight="1" thickBot="1">
      <c r="A42" s="7">
        <f t="shared" si="0"/>
        <v>1</v>
      </c>
      <c r="B42" s="8">
        <f>WEEKDAY(E41+1,2)</f>
        <v>5</v>
      </c>
      <c r="C42" s="15"/>
      <c r="D42" s="10" t="str">
        <f t="shared" si="3"/>
        <v>Fri</v>
      </c>
      <c r="E42" s="20">
        <f>IF(MONTH(E41+1)&gt;MONTH(E41),"",E41+1)</f>
        <v>43980</v>
      </c>
      <c r="F42" s="18" t="s">
        <v>202</v>
      </c>
      <c r="G42" s="18">
        <v>9003</v>
      </c>
      <c r="H42" s="115" t="s">
        <v>203</v>
      </c>
      <c r="I42" s="115"/>
      <c r="J42" s="17"/>
      <c r="K42" s="18" t="s">
        <v>201</v>
      </c>
      <c r="L42" s="18"/>
      <c r="M42" s="19">
        <v>8</v>
      </c>
    </row>
    <row r="43" spans="1:13" ht="29.1" customHeight="1" thickBot="1">
      <c r="A43" s="7" t="str">
        <f>IF(OR(C43="f",C43="u",C43="F",C43="U"),"",IF(OR(B43=1,B43=2,B43=3,B43=4,B43=5),1,""))</f>
        <v/>
      </c>
      <c r="B43" s="8">
        <f>WEEKDAY(E42+1,2)</f>
        <v>6</v>
      </c>
      <c r="C43" s="15"/>
      <c r="D43" s="10" t="str">
        <f>IF(B43=1,"Mo",IF(B43=2,"Tue",IF(B43=3,"Wed",IF(B43=4,"Thu",IF(B43=5,"Fri",IF(B43=6,"Sat",IF(B43=7,"Sun","")))))))</f>
        <v>Sat</v>
      </c>
      <c r="E43" s="20">
        <f>IF(MONTH(E42+1)&gt;MONTH(E42),"",E42+1)</f>
        <v>43981</v>
      </c>
      <c r="F43" s="44"/>
      <c r="G43" s="44"/>
      <c r="H43" s="123"/>
      <c r="I43" s="115"/>
      <c r="J43" s="17"/>
      <c r="K43" s="18"/>
      <c r="L43" s="18"/>
      <c r="M43" s="19"/>
    </row>
    <row r="44" spans="1:13" ht="30" customHeight="1" thickBot="1">
      <c r="D44" s="21"/>
      <c r="E44" s="23"/>
      <c r="F44" s="45"/>
      <c r="G44" s="46"/>
      <c r="H44" s="47"/>
      <c r="I44" s="43" t="s">
        <v>1</v>
      </c>
      <c r="J44" s="25"/>
      <c r="K44" s="25"/>
      <c r="L44" s="22"/>
      <c r="M44" s="26">
        <f>SUM(M9:M43)</f>
        <v>128</v>
      </c>
    </row>
    <row r="45" spans="1:13" ht="30" customHeight="1" thickBot="1">
      <c r="D45" s="21"/>
      <c r="E45" s="22"/>
      <c r="F45" s="34"/>
      <c r="G45" s="34"/>
      <c r="H45" s="34"/>
      <c r="I45" s="24" t="s">
        <v>2</v>
      </c>
      <c r="J45" s="25"/>
      <c r="K45" s="25"/>
      <c r="L45" s="22"/>
      <c r="M45" s="26">
        <f>SUM(M44/8)</f>
        <v>16</v>
      </c>
    </row>
  </sheetData>
  <mergeCells count="42">
    <mergeCell ref="H43:I43"/>
    <mergeCell ref="C7:C8"/>
    <mergeCell ref="D7:E8"/>
    <mergeCell ref="F7:F8"/>
    <mergeCell ref="G7:G8"/>
    <mergeCell ref="H23:I23"/>
    <mergeCell ref="H20:I20"/>
    <mergeCell ref="H15:I15"/>
    <mergeCell ref="H16:I16"/>
    <mergeCell ref="H17:I17"/>
    <mergeCell ref="H29:I29"/>
    <mergeCell ref="H37:I37"/>
    <mergeCell ref="H31:I31"/>
    <mergeCell ref="H33:I33"/>
    <mergeCell ref="H32:I32"/>
    <mergeCell ref="H9:I9"/>
    <mergeCell ref="H42:I42"/>
    <mergeCell ref="H22:I22"/>
    <mergeCell ref="H12:I12"/>
    <mergeCell ref="H35:I35"/>
    <mergeCell ref="H36:I36"/>
    <mergeCell ref="H24:I24"/>
    <mergeCell ref="H25:I25"/>
    <mergeCell ref="H38:I38"/>
    <mergeCell ref="H27:I27"/>
    <mergeCell ref="H28:I28"/>
    <mergeCell ref="H18:I18"/>
    <mergeCell ref="H19:I19"/>
    <mergeCell ref="H13:I13"/>
    <mergeCell ref="H26:I26"/>
    <mergeCell ref="D1:M1"/>
    <mergeCell ref="H39:I39"/>
    <mergeCell ref="H40:I40"/>
    <mergeCell ref="H41:I41"/>
    <mergeCell ref="H10:I10"/>
    <mergeCell ref="D5:E5"/>
    <mergeCell ref="K6:M6"/>
    <mergeCell ref="K7:K8"/>
    <mergeCell ref="L7:L8"/>
    <mergeCell ref="H7:I8"/>
    <mergeCell ref="M7:M8"/>
    <mergeCell ref="H11:I11"/>
  </mergeCells>
  <phoneticPr fontId="0" type="noConversion"/>
  <conditionalFormatting sqref="C9:C42">
    <cfRule type="expression" dxfId="48" priority="2095" stopIfTrue="1">
      <formula>IF($A9=1,B9,)</formula>
    </cfRule>
    <cfRule type="expression" dxfId="47" priority="2096" stopIfTrue="1">
      <formula>IF($A9="",B9,)</formula>
    </cfRule>
  </conditionalFormatting>
  <conditionalFormatting sqref="E9">
    <cfRule type="expression" dxfId="46" priority="2097" stopIfTrue="1">
      <formula>IF($A9="",B9,"")</formula>
    </cfRule>
  </conditionalFormatting>
  <conditionalFormatting sqref="E10:E42">
    <cfRule type="expression" dxfId="45" priority="2098" stopIfTrue="1">
      <formula>IF($A10&lt;&gt;1,B10,"")</formula>
    </cfRule>
  </conditionalFormatting>
  <conditionalFormatting sqref="D9:D42">
    <cfRule type="expression" dxfId="44" priority="2099" stopIfTrue="1">
      <formula>IF($A9="",B9,)</formula>
    </cfRule>
  </conditionalFormatting>
  <conditionalFormatting sqref="G9:G10 G12 G15:G41">
    <cfRule type="expression" dxfId="43" priority="2100" stopIfTrue="1">
      <formula>#REF!="Freelancer"</formula>
    </cfRule>
    <cfRule type="expression" dxfId="42" priority="2101" stopIfTrue="1">
      <formula>#REF!="DTC Int. Staff"</formula>
    </cfRule>
  </conditionalFormatting>
  <conditionalFormatting sqref="G41 G24:G30 G33:G38 G12 G16:G21">
    <cfRule type="expression" dxfId="41" priority="2093" stopIfTrue="1">
      <formula>$F$5="Freelancer"</formula>
    </cfRule>
    <cfRule type="expression" dxfId="40" priority="2094" stopIfTrue="1">
      <formula>$F$5="DTC Int. Staff"</formula>
    </cfRule>
  </conditionalFormatting>
  <conditionalFormatting sqref="G10">
    <cfRule type="expression" dxfId="39" priority="43" stopIfTrue="1">
      <formula>#REF!="Freelancer"</formula>
    </cfRule>
    <cfRule type="expression" dxfId="38" priority="44" stopIfTrue="1">
      <formula>#REF!="DTC Int. Staff"</formula>
    </cfRule>
  </conditionalFormatting>
  <conditionalFormatting sqref="G10">
    <cfRule type="expression" dxfId="37" priority="41" stopIfTrue="1">
      <formula>$F$5="Freelancer"</formula>
    </cfRule>
    <cfRule type="expression" dxfId="36" priority="42" stopIfTrue="1">
      <formula>$F$5="DTC Int. Staff"</formula>
    </cfRule>
  </conditionalFormatting>
  <conditionalFormatting sqref="G11">
    <cfRule type="expression" dxfId="35" priority="39" stopIfTrue="1">
      <formula>#REF!="Freelancer"</formula>
    </cfRule>
    <cfRule type="expression" dxfId="34" priority="40" stopIfTrue="1">
      <formula>#REF!="DTC Int. Staff"</formula>
    </cfRule>
  </conditionalFormatting>
  <conditionalFormatting sqref="G11">
    <cfRule type="expression" dxfId="33" priority="37" stopIfTrue="1">
      <formula>$F$5="Freelancer"</formula>
    </cfRule>
    <cfRule type="expression" dxfId="32" priority="38" stopIfTrue="1">
      <formula>$F$5="DTC Int. Staff"</formula>
    </cfRule>
  </conditionalFormatting>
  <conditionalFormatting sqref="C43">
    <cfRule type="expression" dxfId="31" priority="33" stopIfTrue="1">
      <formula>IF($A43=1,B43,)</formula>
    </cfRule>
    <cfRule type="expression" dxfId="30" priority="34" stopIfTrue="1">
      <formula>IF($A43="",B43,)</formula>
    </cfRule>
  </conditionalFormatting>
  <conditionalFormatting sqref="E43">
    <cfRule type="expression" dxfId="29" priority="35" stopIfTrue="1">
      <formula>IF($A43&lt;&gt;1,B43,"")</formula>
    </cfRule>
  </conditionalFormatting>
  <conditionalFormatting sqref="D43">
    <cfRule type="expression" dxfId="28" priority="36" stopIfTrue="1">
      <formula>IF($A43="",B43,)</formula>
    </cfRule>
  </conditionalFormatting>
  <conditionalFormatting sqref="G13:G14">
    <cfRule type="expression" dxfId="27" priority="27" stopIfTrue="1">
      <formula>#REF!="Freelancer"</formula>
    </cfRule>
    <cfRule type="expression" dxfId="26" priority="28" stopIfTrue="1">
      <formula>#REF!="DTC Int. Staff"</formula>
    </cfRule>
  </conditionalFormatting>
  <conditionalFormatting sqref="G13:G14">
    <cfRule type="expression" dxfId="25" priority="25" stopIfTrue="1">
      <formula>#REF!="Freelancer"</formula>
    </cfRule>
    <cfRule type="expression" dxfId="24" priority="26" stopIfTrue="1">
      <formula>#REF!="DTC Int. Staff"</formula>
    </cfRule>
  </conditionalFormatting>
  <conditionalFormatting sqref="G13:G14">
    <cfRule type="expression" dxfId="23" priority="23" stopIfTrue="1">
      <formula>$F$5="Freelancer"</formula>
    </cfRule>
    <cfRule type="expression" dxfId="22" priority="24" stopIfTrue="1">
      <formula>$F$5="DTC Int. Staff"</formula>
    </cfRule>
  </conditionalFormatting>
  <conditionalFormatting sqref="G22">
    <cfRule type="expression" dxfId="21" priority="21" stopIfTrue="1">
      <formula>$F$5="Freelancer"</formula>
    </cfRule>
    <cfRule type="expression" dxfId="20" priority="22" stopIfTrue="1">
      <formula>$F$5="DTC Int. Staff"</formula>
    </cfRule>
  </conditionalFormatting>
  <conditionalFormatting sqref="G31">
    <cfRule type="expression" dxfId="19" priority="19" stopIfTrue="1">
      <formula>$F$5="Freelancer"</formula>
    </cfRule>
    <cfRule type="expression" dxfId="18" priority="20" stopIfTrue="1">
      <formula>$F$5="DTC Int. Staff"</formula>
    </cfRule>
  </conditionalFormatting>
  <conditionalFormatting sqref="G32">
    <cfRule type="expression" dxfId="17" priority="17" stopIfTrue="1">
      <formula>$F$5="Freelancer"</formula>
    </cfRule>
    <cfRule type="expression" dxfId="16" priority="18" stopIfTrue="1">
      <formula>$F$5="DTC Int. Staff"</formula>
    </cfRule>
  </conditionalFormatting>
  <conditionalFormatting sqref="G39">
    <cfRule type="expression" dxfId="15" priority="15" stopIfTrue="1">
      <formula>$F$5="Freelancer"</formula>
    </cfRule>
    <cfRule type="expression" dxfId="14" priority="16" stopIfTrue="1">
      <formula>$F$5="DTC Int. Staff"</formula>
    </cfRule>
  </conditionalFormatting>
  <conditionalFormatting sqref="G40">
    <cfRule type="expression" dxfId="13" priority="13" stopIfTrue="1">
      <formula>$F$5="Freelancer"</formula>
    </cfRule>
    <cfRule type="expression" dxfId="12" priority="14" stopIfTrue="1">
      <formula>$F$5="DTC Int. Staff"</formula>
    </cfRule>
  </conditionalFormatting>
  <conditionalFormatting sqref="G41">
    <cfRule type="expression" dxfId="11" priority="11" stopIfTrue="1">
      <formula>$F$5="Freelancer"</formula>
    </cfRule>
    <cfRule type="expression" dxfId="10" priority="12" stopIfTrue="1">
      <formula>$F$5="DTC Int. Staff"</formula>
    </cfRule>
  </conditionalFormatting>
  <conditionalFormatting sqref="G42">
    <cfRule type="expression" dxfId="9" priority="9" stopIfTrue="1">
      <formula>#REF!="Freelancer"</formula>
    </cfRule>
    <cfRule type="expression" dxfId="8" priority="10" stopIfTrue="1">
      <formula>#REF!="DTC Int. Staff"</formula>
    </cfRule>
  </conditionalFormatting>
  <conditionalFormatting sqref="G42">
    <cfRule type="expression" dxfId="7" priority="7" stopIfTrue="1">
      <formula>$F$5="Freelancer"</formula>
    </cfRule>
    <cfRule type="expression" dxfId="6" priority="8" stopIfTrue="1">
      <formula>$F$5="DTC Int. Staff"</formula>
    </cfRule>
  </conditionalFormatting>
  <conditionalFormatting sqref="G42">
    <cfRule type="expression" dxfId="5" priority="5" stopIfTrue="1">
      <formula>$F$5="Freelancer"</formula>
    </cfRule>
    <cfRule type="expression" dxfId="4" priority="6" stopIfTrue="1">
      <formula>$F$5="DTC Int. Staff"</formula>
    </cfRule>
  </conditionalFormatting>
  <conditionalFormatting sqref="G23">
    <cfRule type="expression" dxfId="3" priority="3" stopIfTrue="1">
      <formula>$F$5="Freelancer"</formula>
    </cfRule>
    <cfRule type="expression" dxfId="2" priority="4" stopIfTrue="1">
      <formula>$F$5="DTC Int. Staff"</formula>
    </cfRule>
  </conditionalFormatting>
  <conditionalFormatting sqref="G24">
    <cfRule type="expression" dxfId="1" priority="1" stopIfTrue="1">
      <formula>$F$5="Freelancer"</formula>
    </cfRule>
    <cfRule type="expression" dxfId="0" priority="2" stopIfTrue="1">
      <formula>$F$5="DTC Int. Staff"</formula>
    </cfRule>
  </conditionalFormatting>
  <dataValidations count="2">
    <dataValidation type="list" allowBlank="1" showInputMessage="1" showErrorMessage="1" sqref="G43 F9:F43" xr:uid="{00000000-0002-0000-0100-000000000000}">
      <formula1>Project_Number</formula1>
    </dataValidation>
    <dataValidation type="list" allowBlank="1" showInputMessage="1" showErrorMessage="1" sqref="G9:G42" xr:uid="{00000000-0002-0000-0100-000001000000}">
      <formula1>SAP_Booking_Number</formula1>
    </dataValidation>
  </dataValidations>
  <printOptions horizontalCentered="1"/>
  <pageMargins left="0.39370078740157483" right="0.39370078740157483" top="0.23622047244094491" bottom="0.23622047244094491" header="0.23622047244094491" footer="0.19685039370078741"/>
  <pageSetup paperSize="9" scale="61"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N72"/>
  <sheetViews>
    <sheetView workbookViewId="0">
      <selection activeCell="B5" sqref="B5"/>
    </sheetView>
  </sheetViews>
  <sheetFormatPr defaultColWidth="11.42578125" defaultRowHeight="12.75"/>
  <cols>
    <col min="1" max="1" width="16.85546875" style="30" customWidth="1"/>
    <col min="2" max="2" width="31" style="30" bestFit="1" customWidth="1"/>
    <col min="3" max="3" width="3.42578125" style="42" customWidth="1"/>
    <col min="4" max="4" width="13.5703125" bestFit="1" customWidth="1"/>
    <col min="5" max="5" width="30.5703125" bestFit="1" customWidth="1"/>
  </cols>
  <sheetData>
    <row r="1" spans="1:14">
      <c r="A1" s="32" t="s">
        <v>6</v>
      </c>
      <c r="B1" s="32" t="s">
        <v>7</v>
      </c>
      <c r="C1" s="41"/>
      <c r="D1" s="32" t="s">
        <v>16</v>
      </c>
      <c r="E1" s="32" t="s">
        <v>8</v>
      </c>
    </row>
    <row r="2" spans="1:14">
      <c r="A2" s="52" t="s">
        <v>135</v>
      </c>
      <c r="B2" s="30" t="s">
        <v>167</v>
      </c>
      <c r="D2" s="31">
        <v>9001</v>
      </c>
      <c r="E2" s="30" t="s">
        <v>71</v>
      </c>
    </row>
    <row r="3" spans="1:14">
      <c r="A3" s="52" t="s">
        <v>136</v>
      </c>
      <c r="B3" s="30" t="s">
        <v>137</v>
      </c>
      <c r="D3" s="31">
        <v>9002</v>
      </c>
      <c r="E3" s="30" t="s">
        <v>130</v>
      </c>
    </row>
    <row r="4" spans="1:14">
      <c r="A4" s="52" t="s">
        <v>138</v>
      </c>
      <c r="B4" s="30" t="s">
        <v>139</v>
      </c>
      <c r="D4" s="31">
        <v>9003</v>
      </c>
      <c r="E4" s="30" t="s">
        <v>131</v>
      </c>
    </row>
    <row r="5" spans="1:14">
      <c r="A5" s="52" t="s">
        <v>140</v>
      </c>
      <c r="B5" s="30" t="s">
        <v>141</v>
      </c>
      <c r="D5" s="31">
        <v>9004</v>
      </c>
      <c r="E5" s="30" t="s">
        <v>132</v>
      </c>
    </row>
    <row r="6" spans="1:14">
      <c r="A6" s="52" t="s">
        <v>142</v>
      </c>
      <c r="B6" s="30" t="s">
        <v>143</v>
      </c>
      <c r="D6" s="31">
        <v>9005</v>
      </c>
      <c r="E6" s="30" t="s">
        <v>72</v>
      </c>
    </row>
    <row r="7" spans="1:14">
      <c r="A7" s="52" t="s">
        <v>144</v>
      </c>
      <c r="B7" s="30" t="s">
        <v>145</v>
      </c>
      <c r="D7" s="31">
        <v>9007</v>
      </c>
      <c r="E7" s="30" t="s">
        <v>73</v>
      </c>
    </row>
    <row r="8" spans="1:14">
      <c r="A8" s="52" t="s">
        <v>146</v>
      </c>
      <c r="B8" s="30" t="s">
        <v>147</v>
      </c>
      <c r="D8" s="31">
        <v>9008</v>
      </c>
      <c r="E8" s="30" t="s">
        <v>74</v>
      </c>
    </row>
    <row r="9" spans="1:14">
      <c r="A9" s="52" t="s">
        <v>148</v>
      </c>
      <c r="B9" s="30" t="s">
        <v>149</v>
      </c>
      <c r="D9" s="31">
        <v>9010</v>
      </c>
      <c r="E9" s="30" t="s">
        <v>75</v>
      </c>
    </row>
    <row r="10" spans="1:14">
      <c r="A10" s="52" t="s">
        <v>150</v>
      </c>
      <c r="B10" s="30" t="s">
        <v>151</v>
      </c>
      <c r="D10" s="31">
        <v>9013</v>
      </c>
      <c r="E10" s="30" t="s">
        <v>76</v>
      </c>
    </row>
    <row r="11" spans="1:14">
      <c r="A11" s="52" t="s">
        <v>152</v>
      </c>
      <c r="B11" s="30" t="s">
        <v>153</v>
      </c>
      <c r="D11" s="31">
        <v>9014</v>
      </c>
      <c r="E11" s="30" t="s">
        <v>77</v>
      </c>
    </row>
    <row r="12" spans="1:14">
      <c r="A12" s="52" t="s">
        <v>154</v>
      </c>
      <c r="B12" s="30" t="s">
        <v>155</v>
      </c>
      <c r="D12" s="31">
        <v>9015</v>
      </c>
      <c r="E12" s="30" t="s">
        <v>78</v>
      </c>
    </row>
    <row r="13" spans="1:14">
      <c r="A13" s="52" t="s">
        <v>156</v>
      </c>
      <c r="B13" s="30" t="s">
        <v>157</v>
      </c>
    </row>
    <row r="14" spans="1:14">
      <c r="A14" s="52" t="s">
        <v>158</v>
      </c>
      <c r="B14" s="30" t="s">
        <v>168</v>
      </c>
      <c r="N14" s="40"/>
    </row>
    <row r="15" spans="1:14">
      <c r="A15" s="52" t="s">
        <v>159</v>
      </c>
      <c r="B15" s="30" t="s">
        <v>160</v>
      </c>
    </row>
    <row r="16" spans="1:14">
      <c r="A16" s="52" t="s">
        <v>161</v>
      </c>
      <c r="B16" s="30" t="s">
        <v>169</v>
      </c>
    </row>
    <row r="17" spans="1:14">
      <c r="A17" s="52" t="s">
        <v>162</v>
      </c>
      <c r="B17" s="30" t="s">
        <v>163</v>
      </c>
      <c r="D17" s="31"/>
    </row>
    <row r="18" spans="1:14">
      <c r="A18" s="52" t="s">
        <v>164</v>
      </c>
      <c r="B18" s="30" t="s">
        <v>165</v>
      </c>
      <c r="D18" s="31"/>
    </row>
    <row r="19" spans="1:14">
      <c r="A19" s="52" t="s">
        <v>118</v>
      </c>
      <c r="B19" s="30" t="s">
        <v>119</v>
      </c>
      <c r="D19" s="31"/>
    </row>
    <row r="20" spans="1:14">
      <c r="A20" s="52" t="s">
        <v>116</v>
      </c>
      <c r="B20" s="30" t="s">
        <v>117</v>
      </c>
      <c r="D20" s="31"/>
    </row>
    <row r="21" spans="1:14">
      <c r="A21" s="52" t="s">
        <v>114</v>
      </c>
      <c r="B21" s="30" t="s">
        <v>115</v>
      </c>
      <c r="D21" s="31"/>
    </row>
    <row r="22" spans="1:14">
      <c r="A22" s="52" t="s">
        <v>112</v>
      </c>
      <c r="B22" s="30" t="s">
        <v>113</v>
      </c>
      <c r="D22" s="31"/>
    </row>
    <row r="23" spans="1:14">
      <c r="A23" s="52" t="s">
        <v>111</v>
      </c>
      <c r="B23" s="30" t="s">
        <v>171</v>
      </c>
      <c r="D23" s="31"/>
    </row>
    <row r="24" spans="1:14">
      <c r="A24" s="52" t="s">
        <v>109</v>
      </c>
      <c r="B24" s="30" t="s">
        <v>110</v>
      </c>
      <c r="D24" s="31"/>
    </row>
    <row r="25" spans="1:14">
      <c r="A25" s="52" t="s">
        <v>107</v>
      </c>
      <c r="B25" s="30" t="s">
        <v>108</v>
      </c>
      <c r="D25" s="31"/>
    </row>
    <row r="26" spans="1:14">
      <c r="A26" s="52" t="s">
        <v>105</v>
      </c>
      <c r="B26" s="30" t="s">
        <v>106</v>
      </c>
      <c r="D26" s="31"/>
    </row>
    <row r="27" spans="1:14">
      <c r="A27" s="52" t="s">
        <v>103</v>
      </c>
      <c r="B27" s="30" t="s">
        <v>104</v>
      </c>
    </row>
    <row r="28" spans="1:14">
      <c r="A28" s="52" t="s">
        <v>101</v>
      </c>
      <c r="B28" s="30" t="s">
        <v>102</v>
      </c>
    </row>
    <row r="29" spans="1:14">
      <c r="A29" s="52" t="s">
        <v>99</v>
      </c>
      <c r="B29" s="30" t="s">
        <v>100</v>
      </c>
    </row>
    <row r="30" spans="1:14">
      <c r="A30" s="52" t="s">
        <v>97</v>
      </c>
      <c r="B30" s="30" t="s">
        <v>98</v>
      </c>
    </row>
    <row r="31" spans="1:14">
      <c r="A31" s="52" t="s">
        <v>95</v>
      </c>
      <c r="B31" s="30" t="s">
        <v>96</v>
      </c>
    </row>
    <row r="32" spans="1:14">
      <c r="A32" s="52" t="s">
        <v>93</v>
      </c>
      <c r="B32" s="30" t="s">
        <v>94</v>
      </c>
      <c r="N32" s="40"/>
    </row>
    <row r="33" spans="1:2">
      <c r="A33" s="52" t="s">
        <v>91</v>
      </c>
      <c r="B33" s="30" t="s">
        <v>92</v>
      </c>
    </row>
    <row r="34" spans="1:2">
      <c r="A34" s="52" t="s">
        <v>89</v>
      </c>
      <c r="B34" s="30" t="s">
        <v>90</v>
      </c>
    </row>
    <row r="35" spans="1:2">
      <c r="A35" s="52" t="s">
        <v>87</v>
      </c>
      <c r="B35" s="30" t="s">
        <v>88</v>
      </c>
    </row>
    <row r="36" spans="1:2">
      <c r="A36" s="52" t="s">
        <v>85</v>
      </c>
      <c r="B36" s="30" t="s">
        <v>86</v>
      </c>
    </row>
    <row r="37" spans="1:2">
      <c r="A37" s="52" t="s">
        <v>83</v>
      </c>
      <c r="B37" s="30" t="s">
        <v>84</v>
      </c>
    </row>
    <row r="38" spans="1:2">
      <c r="A38" s="52" t="s">
        <v>120</v>
      </c>
      <c r="B38" s="30" t="s">
        <v>121</v>
      </c>
    </row>
    <row r="39" spans="1:2">
      <c r="A39" s="52" t="s">
        <v>18</v>
      </c>
      <c r="B39" s="30" t="s">
        <v>19</v>
      </c>
    </row>
    <row r="40" spans="1:2">
      <c r="A40" s="52" t="s">
        <v>20</v>
      </c>
      <c r="B40" s="30" t="s">
        <v>21</v>
      </c>
    </row>
    <row r="41" spans="1:2">
      <c r="A41" s="52" t="s">
        <v>166</v>
      </c>
      <c r="B41" s="30" t="s">
        <v>170</v>
      </c>
    </row>
    <row r="42" spans="1:2">
      <c r="A42" s="52" t="s">
        <v>122</v>
      </c>
      <c r="B42" s="30" t="s">
        <v>123</v>
      </c>
    </row>
    <row r="43" spans="1:2">
      <c r="A43" s="52" t="s">
        <v>22</v>
      </c>
      <c r="B43" s="30" t="s">
        <v>23</v>
      </c>
    </row>
    <row r="44" spans="1:2">
      <c r="A44" s="52" t="s">
        <v>24</v>
      </c>
      <c r="B44" s="30" t="s">
        <v>25</v>
      </c>
    </row>
    <row r="45" spans="1:2">
      <c r="A45" s="52" t="s">
        <v>26</v>
      </c>
      <c r="B45" s="30" t="s">
        <v>27</v>
      </c>
    </row>
    <row r="46" spans="1:2">
      <c r="A46" s="52" t="s">
        <v>28</v>
      </c>
      <c r="B46" s="30" t="s">
        <v>29</v>
      </c>
    </row>
    <row r="47" spans="1:2">
      <c r="A47" s="52" t="s">
        <v>30</v>
      </c>
      <c r="B47" s="30" t="s">
        <v>31</v>
      </c>
    </row>
    <row r="48" spans="1:2">
      <c r="A48" s="52" t="s">
        <v>32</v>
      </c>
      <c r="B48" s="30" t="s">
        <v>33</v>
      </c>
    </row>
    <row r="49" spans="1:2">
      <c r="A49" s="52" t="s">
        <v>34</v>
      </c>
      <c r="B49" s="30" t="s">
        <v>35</v>
      </c>
    </row>
    <row r="50" spans="1:2">
      <c r="A50" s="52" t="s">
        <v>36</v>
      </c>
      <c r="B50" s="30" t="s">
        <v>37</v>
      </c>
    </row>
    <row r="51" spans="1:2">
      <c r="A51" s="52" t="s">
        <v>124</v>
      </c>
      <c r="B51" s="30" t="s">
        <v>125</v>
      </c>
    </row>
    <row r="52" spans="1:2">
      <c r="A52" s="52" t="s">
        <v>38</v>
      </c>
      <c r="B52" s="30" t="s">
        <v>39</v>
      </c>
    </row>
    <row r="53" spans="1:2">
      <c r="A53" s="52" t="s">
        <v>40</v>
      </c>
      <c r="B53" s="30" t="s">
        <v>41</v>
      </c>
    </row>
    <row r="54" spans="1:2">
      <c r="A54" s="52" t="s">
        <v>42</v>
      </c>
      <c r="B54" s="30" t="s">
        <v>43</v>
      </c>
    </row>
    <row r="55" spans="1:2">
      <c r="A55" s="52" t="s">
        <v>44</v>
      </c>
      <c r="B55" s="30" t="s">
        <v>45</v>
      </c>
    </row>
    <row r="56" spans="1:2">
      <c r="A56" s="52" t="s">
        <v>46</v>
      </c>
      <c r="B56" s="30" t="s">
        <v>47</v>
      </c>
    </row>
    <row r="57" spans="1:2">
      <c r="A57" s="52" t="s">
        <v>126</v>
      </c>
      <c r="B57" s="30" t="s">
        <v>127</v>
      </c>
    </row>
    <row r="58" spans="1:2">
      <c r="A58" s="52" t="s">
        <v>48</v>
      </c>
      <c r="B58" s="30" t="s">
        <v>49</v>
      </c>
    </row>
    <row r="59" spans="1:2">
      <c r="A59" s="52" t="s">
        <v>50</v>
      </c>
      <c r="B59" s="30" t="s">
        <v>51</v>
      </c>
    </row>
    <row r="60" spans="1:2">
      <c r="A60" s="52" t="s">
        <v>172</v>
      </c>
      <c r="B60" s="30" t="s">
        <v>17</v>
      </c>
    </row>
    <row r="61" spans="1:2">
      <c r="A61" s="52" t="s">
        <v>52</v>
      </c>
      <c r="B61" s="30" t="s">
        <v>53</v>
      </c>
    </row>
    <row r="62" spans="1:2">
      <c r="A62" s="52" t="s">
        <v>54</v>
      </c>
      <c r="B62" s="30" t="s">
        <v>55</v>
      </c>
    </row>
    <row r="63" spans="1:2">
      <c r="A63" s="52" t="s">
        <v>128</v>
      </c>
      <c r="B63" s="30" t="s">
        <v>129</v>
      </c>
    </row>
    <row r="64" spans="1:2">
      <c r="A64" s="52" t="s">
        <v>56</v>
      </c>
      <c r="B64" s="30" t="s">
        <v>57</v>
      </c>
    </row>
    <row r="65" spans="1:2">
      <c r="A65" s="52" t="s">
        <v>81</v>
      </c>
      <c r="B65" s="30" t="s">
        <v>82</v>
      </c>
    </row>
    <row r="66" spans="1:2">
      <c r="A66" s="52" t="s">
        <v>58</v>
      </c>
      <c r="B66" s="30" t="s">
        <v>59</v>
      </c>
    </row>
    <row r="67" spans="1:2">
      <c r="A67" s="52" t="s">
        <v>60</v>
      </c>
      <c r="B67" s="30" t="s">
        <v>61</v>
      </c>
    </row>
    <row r="68" spans="1:2">
      <c r="A68" s="52" t="s">
        <v>62</v>
      </c>
      <c r="B68" s="30" t="s">
        <v>63</v>
      </c>
    </row>
    <row r="69" spans="1:2">
      <c r="A69" s="52" t="s">
        <v>173</v>
      </c>
      <c r="B69" s="30" t="s">
        <v>80</v>
      </c>
    </row>
    <row r="70" spans="1:2">
      <c r="A70" s="52" t="s">
        <v>174</v>
      </c>
      <c r="B70" s="30" t="s">
        <v>79</v>
      </c>
    </row>
    <row r="71" spans="1:2">
      <c r="A71" s="52" t="s">
        <v>64</v>
      </c>
      <c r="B71" s="30" t="s">
        <v>65</v>
      </c>
    </row>
    <row r="72" spans="1:2">
      <c r="A72" s="52"/>
    </row>
  </sheetData>
  <phoneticPr fontId="8" type="noConversion"/>
  <pageMargins left="0.75" right="0.75" top="1" bottom="1" header="0.4921259845" footer="0.4921259845"/>
  <pageSetup paperSize="9" orientation="portrait" r:id="rId1"/>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Information-General Settings</vt:lpstr>
      <vt:lpstr>Timesheet</vt:lpstr>
      <vt:lpstr>DropDownLists</vt:lpstr>
      <vt:lpstr>Project_Number</vt:lpstr>
      <vt:lpstr>SAP_Booking_Number</vt:lpstr>
    </vt:vector>
  </TitlesOfParts>
  <Company>Detecon International GmbH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Time Consulting</cp:lastModifiedBy>
  <dcterms:created xsi:type="dcterms:W3CDTF">2006-02-12T14:53:28Z</dcterms:created>
  <dcterms:modified xsi:type="dcterms:W3CDTF">2020-06-15T06:58:00Z</dcterms:modified>
</cp:coreProperties>
</file>