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sheet\"/>
    </mc:Choice>
  </mc:AlternateContent>
  <xr:revisionPtr revIDLastSave="0" documentId="8_{242E8C22-CE03-4047-B869-69821B2B09B5}" xr6:coauthVersionLast="45" xr6:coauthVersionMax="45" xr10:uidLastSave="{00000000-0000-0000-0000-000000000000}"/>
  <bookViews>
    <workbookView xWindow="-120" yWindow="-120" windowWidth="20730" windowHeight="11160" tabRatio="766" activeTab="5" xr2:uid="{00000000-000D-0000-FFFF-FFFF00000000}"/>
  </bookViews>
  <sheets>
    <sheet name="Information-General Settings" sheetId="35" r:id="rId1"/>
    <sheet name="Jan" sheetId="34" r:id="rId2"/>
    <sheet name="Feb" sheetId="36" r:id="rId3"/>
    <sheet name="March" sheetId="37" r:id="rId4"/>
    <sheet name="April" sheetId="38" r:id="rId5"/>
    <sheet name="May" sheetId="39" r:id="rId6"/>
    <sheet name="DropDownLists" sheetId="23" r:id="rId7"/>
  </sheets>
  <definedNames>
    <definedName name="consultant_level">DropDownLists!#REF!</definedName>
    <definedName name="jk">#REF!</definedName>
    <definedName name="Project_Number">DropDownLists!$A$3:$A$195</definedName>
    <definedName name="SAP_Booking_Number">DropDownLists!$C$3:$C$79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1" i="36" l="1"/>
  <c r="M41" i="34"/>
  <c r="F3" i="34" l="1"/>
  <c r="M40" i="39" l="1"/>
  <c r="M41" i="39" s="1"/>
  <c r="P12" i="39"/>
  <c r="P11" i="39"/>
  <c r="P10" i="39"/>
  <c r="E9" i="39"/>
  <c r="E10" i="39" s="1"/>
  <c r="F5" i="39"/>
  <c r="F4" i="39"/>
  <c r="F3" i="39"/>
  <c r="B10" i="39" l="1"/>
  <c r="E11" i="39"/>
  <c r="B9" i="39"/>
  <c r="B7" i="39"/>
  <c r="M40" i="38"/>
  <c r="M41" i="38" s="1"/>
  <c r="P12" i="38"/>
  <c r="P11" i="38"/>
  <c r="P10" i="38"/>
  <c r="E9" i="38"/>
  <c r="E10" i="38" s="1"/>
  <c r="F5" i="38"/>
  <c r="F4" i="38"/>
  <c r="F3" i="38"/>
  <c r="M40" i="37"/>
  <c r="M41" i="37" s="1"/>
  <c r="P12" i="37"/>
  <c r="P11" i="37"/>
  <c r="P10" i="37"/>
  <c r="E9" i="37"/>
  <c r="B9" i="37" s="1"/>
  <c r="F5" i="37"/>
  <c r="F4" i="37"/>
  <c r="F3" i="37"/>
  <c r="D10" i="39" l="1"/>
  <c r="A10" i="39"/>
  <c r="A9" i="39"/>
  <c r="D9" i="39"/>
  <c r="B11" i="39"/>
  <c r="E12" i="39"/>
  <c r="B9" i="38"/>
  <c r="A9" i="38" s="1"/>
  <c r="B10" i="38"/>
  <c r="E11" i="38"/>
  <c r="B7" i="38"/>
  <c r="B7" i="37"/>
  <c r="E10" i="37"/>
  <c r="D9" i="37"/>
  <c r="A9" i="37"/>
  <c r="M40" i="36"/>
  <c r="P12" i="36"/>
  <c r="P11" i="36"/>
  <c r="P10" i="36"/>
  <c r="E9" i="36"/>
  <c r="E10" i="36" s="1"/>
  <c r="F5" i="36"/>
  <c r="F4" i="36"/>
  <c r="F3" i="36"/>
  <c r="B12" i="39" l="1"/>
  <c r="E13" i="39"/>
  <c r="A11" i="39"/>
  <c r="D11" i="39"/>
  <c r="D9" i="38"/>
  <c r="A10" i="38"/>
  <c r="D10" i="38"/>
  <c r="B11" i="38"/>
  <c r="E12" i="38"/>
  <c r="E11" i="37"/>
  <c r="B10" i="37"/>
  <c r="E11" i="36"/>
  <c r="B10" i="36"/>
  <c r="B7" i="36"/>
  <c r="B9" i="36"/>
  <c r="F5" i="34"/>
  <c r="F4" i="34"/>
  <c r="D12" i="39" l="1"/>
  <c r="A12" i="39"/>
  <c r="B13" i="39"/>
  <c r="E14" i="39"/>
  <c r="B12" i="38"/>
  <c r="E13" i="38"/>
  <c r="A11" i="38"/>
  <c r="D11" i="38"/>
  <c r="D10" i="37"/>
  <c r="A10" i="37"/>
  <c r="B11" i="37"/>
  <c r="E12" i="37"/>
  <c r="B11" i="36"/>
  <c r="E12" i="36"/>
  <c r="D9" i="36"/>
  <c r="A9" i="36"/>
  <c r="D10" i="36"/>
  <c r="A10" i="36"/>
  <c r="P12" i="34"/>
  <c r="B14" i="39" l="1"/>
  <c r="E15" i="39"/>
  <c r="D13" i="39"/>
  <c r="A13" i="39"/>
  <c r="D12" i="38"/>
  <c r="A12" i="38"/>
  <c r="B13" i="38"/>
  <c r="E14" i="38"/>
  <c r="B12" i="37"/>
  <c r="E13" i="37"/>
  <c r="D11" i="37"/>
  <c r="A11" i="37"/>
  <c r="E13" i="36"/>
  <c r="B12" i="36"/>
  <c r="D11" i="36"/>
  <c r="A11" i="36"/>
  <c r="P11" i="34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A14" i="39" l="1"/>
  <c r="D14" i="39"/>
  <c r="B15" i="39"/>
  <c r="E16" i="39"/>
  <c r="D13" i="38"/>
  <c r="A13" i="38"/>
  <c r="B14" i="38"/>
  <c r="E15" i="38"/>
  <c r="B13" i="37"/>
  <c r="E14" i="37"/>
  <c r="D12" i="37"/>
  <c r="A12" i="37"/>
  <c r="D12" i="36"/>
  <c r="A12" i="36"/>
  <c r="B13" i="36"/>
  <c r="E14" i="36"/>
  <c r="B7" i="34"/>
  <c r="B9" i="34"/>
  <c r="D9" i="34" s="1"/>
  <c r="M40" i="34"/>
  <c r="B16" i="39" l="1"/>
  <c r="E17" i="39"/>
  <c r="A15" i="39"/>
  <c r="D15" i="39"/>
  <c r="D14" i="38"/>
  <c r="A14" i="38"/>
  <c r="B15" i="38"/>
  <c r="E16" i="38"/>
  <c r="E15" i="37"/>
  <c r="B14" i="37"/>
  <c r="A13" i="37"/>
  <c r="D13" i="37"/>
  <c r="B14" i="36"/>
  <c r="E15" i="36"/>
  <c r="A13" i="36"/>
  <c r="D13" i="36"/>
  <c r="A9" i="34"/>
  <c r="B10" i="34"/>
  <c r="A16" i="39" l="1"/>
  <c r="D16" i="39"/>
  <c r="B17" i="39"/>
  <c r="E18" i="39"/>
  <c r="D15" i="38"/>
  <c r="A15" i="38"/>
  <c r="B16" i="38"/>
  <c r="E17" i="38"/>
  <c r="D14" i="37"/>
  <c r="A14" i="37"/>
  <c r="B15" i="37"/>
  <c r="E16" i="37"/>
  <c r="B15" i="36"/>
  <c r="E16" i="36"/>
  <c r="A14" i="36"/>
  <c r="D14" i="36"/>
  <c r="D10" i="34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B18" i="39" l="1"/>
  <c r="E19" i="39"/>
  <c r="D17" i="39"/>
  <c r="A17" i="39"/>
  <c r="A16" i="38"/>
  <c r="D16" i="38"/>
  <c r="B17" i="38"/>
  <c r="E18" i="38"/>
  <c r="B16" i="37"/>
  <c r="E17" i="37"/>
  <c r="D15" i="37"/>
  <c r="A15" i="37"/>
  <c r="D15" i="36"/>
  <c r="A15" i="36"/>
  <c r="B16" i="36"/>
  <c r="E17" i="36"/>
  <c r="E39" i="34"/>
  <c r="E37" i="34"/>
  <c r="E38" i="34"/>
  <c r="D11" i="34"/>
  <c r="A11" i="34"/>
  <c r="D12" i="34"/>
  <c r="A12" i="34"/>
  <c r="B13" i="34"/>
  <c r="A18" i="39" l="1"/>
  <c r="D18" i="39"/>
  <c r="B19" i="39"/>
  <c r="E20" i="39"/>
  <c r="B18" i="38"/>
  <c r="E19" i="38"/>
  <c r="D17" i="38"/>
  <c r="A17" i="38"/>
  <c r="B17" i="37"/>
  <c r="E18" i="37"/>
  <c r="D16" i="37"/>
  <c r="A16" i="37"/>
  <c r="D16" i="36"/>
  <c r="A16" i="36"/>
  <c r="B17" i="36"/>
  <c r="E18" i="36"/>
  <c r="B14" i="34"/>
  <c r="D13" i="34"/>
  <c r="A13" i="34"/>
  <c r="D19" i="39" l="1"/>
  <c r="A19" i="39"/>
  <c r="B20" i="39"/>
  <c r="E21" i="39"/>
  <c r="B19" i="38"/>
  <c r="E20" i="38"/>
  <c r="A18" i="38"/>
  <c r="D18" i="38"/>
  <c r="E19" i="37"/>
  <c r="B18" i="37"/>
  <c r="A17" i="37"/>
  <c r="D17" i="37"/>
  <c r="B18" i="36"/>
  <c r="E19" i="36"/>
  <c r="D17" i="36"/>
  <c r="A17" i="36"/>
  <c r="D14" i="34"/>
  <c r="A14" i="34"/>
  <c r="B15" i="34"/>
  <c r="B21" i="39" l="1"/>
  <c r="E22" i="39"/>
  <c r="A20" i="39"/>
  <c r="D20" i="39"/>
  <c r="B20" i="38"/>
  <c r="E21" i="38"/>
  <c r="D19" i="38"/>
  <c r="A19" i="38"/>
  <c r="D18" i="37"/>
  <c r="A18" i="37"/>
  <c r="B19" i="37"/>
  <c r="E20" i="37"/>
  <c r="B19" i="36"/>
  <c r="E20" i="36"/>
  <c r="A18" i="36"/>
  <c r="D18" i="36"/>
  <c r="D15" i="34"/>
  <c r="A15" i="34"/>
  <c r="B16" i="34"/>
  <c r="D16" i="34" s="1"/>
  <c r="A21" i="39" l="1"/>
  <c r="D21" i="39"/>
  <c r="B22" i="39"/>
  <c r="E23" i="39"/>
  <c r="B21" i="38"/>
  <c r="E22" i="38"/>
  <c r="D20" i="38"/>
  <c r="A20" i="38"/>
  <c r="D19" i="37"/>
  <c r="A19" i="37"/>
  <c r="E21" i="37"/>
  <c r="B20" i="37"/>
  <c r="B20" i="36"/>
  <c r="E21" i="36"/>
  <c r="D19" i="36"/>
  <c r="A19" i="36"/>
  <c r="A16" i="34"/>
  <c r="B17" i="34"/>
  <c r="D17" i="34" s="1"/>
  <c r="A22" i="39" l="1"/>
  <c r="D22" i="39"/>
  <c r="B23" i="39"/>
  <c r="E24" i="39"/>
  <c r="B22" i="38"/>
  <c r="E23" i="38"/>
  <c r="D21" i="38"/>
  <c r="A21" i="38"/>
  <c r="B21" i="37"/>
  <c r="E22" i="37"/>
  <c r="A20" i="37"/>
  <c r="D20" i="37"/>
  <c r="B21" i="36"/>
  <c r="E22" i="36"/>
  <c r="A20" i="36"/>
  <c r="D20" i="36"/>
  <c r="A17" i="34"/>
  <c r="B18" i="34"/>
  <c r="D18" i="34" s="1"/>
  <c r="B24" i="39" l="1"/>
  <c r="E25" i="39"/>
  <c r="D23" i="39"/>
  <c r="A23" i="39"/>
  <c r="B23" i="38"/>
  <c r="E24" i="38"/>
  <c r="A22" i="38"/>
  <c r="D22" i="38"/>
  <c r="B22" i="37"/>
  <c r="E23" i="37"/>
  <c r="A21" i="37"/>
  <c r="D21" i="37"/>
  <c r="B22" i="36"/>
  <c r="E23" i="36"/>
  <c r="D21" i="36"/>
  <c r="A21" i="36"/>
  <c r="B19" i="34"/>
  <c r="A18" i="34"/>
  <c r="B25" i="39" l="1"/>
  <c r="E26" i="39"/>
  <c r="A24" i="39"/>
  <c r="D24" i="39"/>
  <c r="B24" i="38"/>
  <c r="E25" i="38"/>
  <c r="D23" i="38"/>
  <c r="A23" i="38"/>
  <c r="B23" i="37"/>
  <c r="E24" i="37"/>
  <c r="D22" i="37"/>
  <c r="A22" i="37"/>
  <c r="A22" i="36"/>
  <c r="D22" i="36"/>
  <c r="B23" i="36"/>
  <c r="E24" i="36"/>
  <c r="D19" i="34"/>
  <c r="A19" i="34"/>
  <c r="B20" i="34"/>
  <c r="B26" i="39" l="1"/>
  <c r="E27" i="39"/>
  <c r="D25" i="39"/>
  <c r="A25" i="39"/>
  <c r="B25" i="38"/>
  <c r="E26" i="38"/>
  <c r="A24" i="38"/>
  <c r="D24" i="38"/>
  <c r="B24" i="37"/>
  <c r="E25" i="37"/>
  <c r="A23" i="37"/>
  <c r="D23" i="37"/>
  <c r="B24" i="36"/>
  <c r="E25" i="36"/>
  <c r="D23" i="36"/>
  <c r="A23" i="36"/>
  <c r="D20" i="34"/>
  <c r="A20" i="34"/>
  <c r="B21" i="34"/>
  <c r="B27" i="39" l="1"/>
  <c r="E28" i="39"/>
  <c r="A26" i="39"/>
  <c r="D26" i="39"/>
  <c r="B26" i="38"/>
  <c r="E27" i="38"/>
  <c r="D25" i="38"/>
  <c r="A25" i="38"/>
  <c r="B25" i="37"/>
  <c r="E26" i="37"/>
  <c r="D24" i="37"/>
  <c r="A24" i="37"/>
  <c r="A24" i="36"/>
  <c r="D24" i="36"/>
  <c r="B25" i="36"/>
  <c r="E26" i="36"/>
  <c r="D21" i="34"/>
  <c r="A21" i="34"/>
  <c r="B22" i="34"/>
  <c r="B28" i="39" l="1"/>
  <c r="E29" i="39"/>
  <c r="D27" i="39"/>
  <c r="A27" i="39"/>
  <c r="A26" i="38"/>
  <c r="D26" i="38"/>
  <c r="B27" i="38"/>
  <c r="E28" i="38"/>
  <c r="B26" i="37"/>
  <c r="E27" i="37"/>
  <c r="A25" i="37"/>
  <c r="D25" i="37"/>
  <c r="B26" i="36"/>
  <c r="E27" i="36"/>
  <c r="D25" i="36"/>
  <c r="A25" i="36"/>
  <c r="D22" i="34"/>
  <c r="A22" i="34"/>
  <c r="B23" i="34"/>
  <c r="B29" i="39" l="1"/>
  <c r="E30" i="39"/>
  <c r="A28" i="39"/>
  <c r="D28" i="39"/>
  <c r="B28" i="38"/>
  <c r="E29" i="38"/>
  <c r="D27" i="38"/>
  <c r="A27" i="38"/>
  <c r="E28" i="37"/>
  <c r="B27" i="37"/>
  <c r="A26" i="37"/>
  <c r="D26" i="37"/>
  <c r="B27" i="36"/>
  <c r="E28" i="36"/>
  <c r="D26" i="36"/>
  <c r="A26" i="36"/>
  <c r="D23" i="34"/>
  <c r="A23" i="34"/>
  <c r="B24" i="34"/>
  <c r="B30" i="39" l="1"/>
  <c r="E31" i="39"/>
  <c r="D29" i="39"/>
  <c r="A29" i="39"/>
  <c r="B29" i="38"/>
  <c r="E30" i="38"/>
  <c r="D28" i="38"/>
  <c r="A28" i="38"/>
  <c r="D27" i="37"/>
  <c r="A27" i="37"/>
  <c r="E29" i="37"/>
  <c r="B28" i="37"/>
  <c r="B28" i="36"/>
  <c r="E29" i="36"/>
  <c r="D27" i="36"/>
  <c r="A27" i="36"/>
  <c r="D24" i="34"/>
  <c r="A24" i="34"/>
  <c r="B25" i="34"/>
  <c r="B31" i="39" l="1"/>
  <c r="E32" i="39"/>
  <c r="A30" i="39"/>
  <c r="D30" i="39"/>
  <c r="B30" i="38"/>
  <c r="E31" i="38"/>
  <c r="D29" i="38"/>
  <c r="A29" i="38"/>
  <c r="B29" i="37"/>
  <c r="E30" i="37"/>
  <c r="A28" i="37"/>
  <c r="D28" i="37"/>
  <c r="B29" i="36"/>
  <c r="E30" i="36"/>
  <c r="A28" i="36"/>
  <c r="D28" i="36"/>
  <c r="D25" i="34"/>
  <c r="A25" i="34"/>
  <c r="B26" i="34"/>
  <c r="B32" i="39" l="1"/>
  <c r="E33" i="39"/>
  <c r="D31" i="39"/>
  <c r="A31" i="39"/>
  <c r="A30" i="38"/>
  <c r="D30" i="38"/>
  <c r="B31" i="38"/>
  <c r="E32" i="38"/>
  <c r="B30" i="37"/>
  <c r="E31" i="37"/>
  <c r="D29" i="37"/>
  <c r="A29" i="37"/>
  <c r="B30" i="36"/>
  <c r="E31" i="36"/>
  <c r="D29" i="36"/>
  <c r="A29" i="36"/>
  <c r="B27" i="34"/>
  <c r="D26" i="34"/>
  <c r="A26" i="34"/>
  <c r="B33" i="39" l="1"/>
  <c r="E34" i="39"/>
  <c r="A32" i="39"/>
  <c r="D32" i="39"/>
  <c r="D31" i="38"/>
  <c r="A31" i="38"/>
  <c r="B32" i="38"/>
  <c r="E33" i="38"/>
  <c r="B31" i="37"/>
  <c r="E32" i="37"/>
  <c r="A30" i="37"/>
  <c r="D30" i="37"/>
  <c r="A30" i="36"/>
  <c r="D30" i="36"/>
  <c r="B31" i="36"/>
  <c r="E32" i="36"/>
  <c r="D27" i="34"/>
  <c r="A27" i="34"/>
  <c r="B28" i="34"/>
  <c r="B34" i="39" l="1"/>
  <c r="E35" i="39"/>
  <c r="D33" i="39"/>
  <c r="A33" i="39"/>
  <c r="B33" i="38"/>
  <c r="E34" i="38"/>
  <c r="A32" i="38"/>
  <c r="D32" i="38"/>
  <c r="B32" i="37"/>
  <c r="E33" i="37"/>
  <c r="D31" i="37"/>
  <c r="A31" i="37"/>
  <c r="B32" i="36"/>
  <c r="E33" i="36"/>
  <c r="D31" i="36"/>
  <c r="A31" i="36"/>
  <c r="D28" i="34"/>
  <c r="A28" i="34"/>
  <c r="B29" i="34"/>
  <c r="B35" i="39" l="1"/>
  <c r="E36" i="39"/>
  <c r="A34" i="39"/>
  <c r="D34" i="39"/>
  <c r="D33" i="38"/>
  <c r="A33" i="38"/>
  <c r="B34" i="38"/>
  <c r="E35" i="38"/>
  <c r="B33" i="37"/>
  <c r="E34" i="37"/>
  <c r="A32" i="37"/>
  <c r="D32" i="37"/>
  <c r="B33" i="36"/>
  <c r="E34" i="36"/>
  <c r="A32" i="36"/>
  <c r="D32" i="36"/>
  <c r="D29" i="34"/>
  <c r="A29" i="34"/>
  <c r="B30" i="34"/>
  <c r="B38" i="39" l="1"/>
  <c r="B36" i="39"/>
  <c r="E39" i="39"/>
  <c r="E37" i="39"/>
  <c r="B39" i="39"/>
  <c r="B37" i="39"/>
  <c r="E38" i="39"/>
  <c r="D35" i="39"/>
  <c r="A35" i="39"/>
  <c r="A34" i="38"/>
  <c r="D34" i="38"/>
  <c r="B35" i="38"/>
  <c r="E36" i="38"/>
  <c r="B34" i="37"/>
  <c r="E35" i="37"/>
  <c r="A33" i="37"/>
  <c r="D33" i="37"/>
  <c r="B34" i="36"/>
  <c r="E35" i="36"/>
  <c r="D33" i="36"/>
  <c r="A33" i="36"/>
  <c r="D30" i="34"/>
  <c r="A30" i="34"/>
  <c r="B31" i="34"/>
  <c r="D39" i="39" l="1"/>
  <c r="A39" i="39"/>
  <c r="D37" i="39"/>
  <c r="A37" i="39"/>
  <c r="D36" i="39"/>
  <c r="A36" i="39"/>
  <c r="A38" i="39"/>
  <c r="D38" i="39"/>
  <c r="B38" i="38"/>
  <c r="B36" i="38"/>
  <c r="B39" i="38"/>
  <c r="B37" i="38"/>
  <c r="E39" i="38"/>
  <c r="E37" i="38"/>
  <c r="E38" i="38"/>
  <c r="D35" i="38"/>
  <c r="A35" i="38"/>
  <c r="B35" i="37"/>
  <c r="E36" i="37"/>
  <c r="D34" i="37"/>
  <c r="A34" i="37"/>
  <c r="B35" i="36"/>
  <c r="E36" i="36"/>
  <c r="A34" i="36"/>
  <c r="D34" i="36"/>
  <c r="D31" i="34"/>
  <c r="A31" i="34"/>
  <c r="B32" i="34"/>
  <c r="D38" i="38" l="1"/>
  <c r="A38" i="38"/>
  <c r="D37" i="38"/>
  <c r="A37" i="38"/>
  <c r="D39" i="38"/>
  <c r="A39" i="38"/>
  <c r="A36" i="38"/>
  <c r="D36" i="38"/>
  <c r="B39" i="37"/>
  <c r="B37" i="37"/>
  <c r="B36" i="37"/>
  <c r="E37" i="37"/>
  <c r="E38" i="37"/>
  <c r="B38" i="37"/>
  <c r="E39" i="37"/>
  <c r="D35" i="37"/>
  <c r="A35" i="37"/>
  <c r="B38" i="36"/>
  <c r="B36" i="36"/>
  <c r="E39" i="36"/>
  <c r="E37" i="36"/>
  <c r="B39" i="36"/>
  <c r="B37" i="36"/>
  <c r="E38" i="36"/>
  <c r="D35" i="36"/>
  <c r="A35" i="36"/>
  <c r="B33" i="34"/>
  <c r="D32" i="34"/>
  <c r="A32" i="34"/>
  <c r="A38" i="37" l="1"/>
  <c r="D38" i="37"/>
  <c r="A36" i="37"/>
  <c r="D36" i="37"/>
  <c r="D37" i="37"/>
  <c r="A37" i="37"/>
  <c r="D39" i="37"/>
  <c r="A39" i="37"/>
  <c r="A38" i="36"/>
  <c r="D38" i="36"/>
  <c r="A36" i="36"/>
  <c r="D36" i="36"/>
  <c r="D39" i="36"/>
  <c r="A39" i="36"/>
  <c r="D37" i="36"/>
  <c r="A37" i="36"/>
  <c r="D33" i="34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<sst xmlns="http://schemas.openxmlformats.org/spreadsheetml/2006/main" count="427" uniqueCount="118">
  <si>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</si>
  <si>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</si>
  <si>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</si>
  <si>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</si>
  <si>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</si>
  <si>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</si>
  <si>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</si>
  <si>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</si>
  <si>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</si>
  <si>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</si>
  <si>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</si>
  <si>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</si>
  <si>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</si>
  <si>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</si>
  <si>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</si>
  <si>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</si>
  <si>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</si>
  <si>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</si>
  <si>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</si>
  <si>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</si>
  <si>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</si>
  <si>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</si>
  <si>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</si>
  <si>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</si>
  <si>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</si>
  <si>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</si>
  <si>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</si>
  <si>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</si>
  <si>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</si>
  <si>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</si>
  <si>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</si>
  <si>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</si>
  <si>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</si>
  <si>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</si>
  <si>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</si>
  <si>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</si>
  <si>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</si>
  <si>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</si>
  <si>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</si>
  <si>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</si>
  <si>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</si>
  <si>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</si>
  <si>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</si>
  <si>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</si>
  <si>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</si>
  <si>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</si>
  <si>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</si>
  <si>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</si>
  <si>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</si>
  <si>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</si>
  <si>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</si>
  <si>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</si>
  <si>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</si>
  <si>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</si>
  <si>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</si>
  <si>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</si>
  <si>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</si>
  <si>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</si>
  <si>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</si>
  <si>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</si>
  <si>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</si>
  <si>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</si>
  <si>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</si>
  <si>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</si>
  <si>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</si>
  <si>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</si>
  <si>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</si>
  <si>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</si>
  <si>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</si>
  <si>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</si>
  <si>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</si>
  <si>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</si>
  <si>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</si>
  <si>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</si>
  <si>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Vacation Leave</t>
  </si>
  <si>
    <t>ONDE 5G Interim Report: Executive Summary/Meeting 1pm-6pm</t>
  </si>
  <si>
    <t>Slide เสนอรัฐมนตรี</t>
  </si>
  <si>
    <t>Word เสนอรัฐมนตรี</t>
  </si>
  <si>
    <t>Company Outing</t>
  </si>
  <si>
    <t>ONDE 5G Interim Report</t>
  </si>
  <si>
    <t>HOME</t>
  </si>
  <si>
    <t>ONDE 5G Action Plan</t>
  </si>
  <si>
    <t>ONDE 5G Focus Group</t>
  </si>
  <si>
    <t>ONDE</t>
  </si>
  <si>
    <t>ONDE 5G Inception Report</t>
  </si>
  <si>
    <t xml:space="preserve">ONDE 5G Inception Report: </t>
  </si>
  <si>
    <t>ทำเอกสาร 5G ประกอบการประชุมร่วมกับคณะกรรมาธิการวิทยาศาสตร์ เทคโนโลยีฯ</t>
  </si>
  <si>
    <t>Revised Slide เสนอรัฐมนตรี</t>
  </si>
  <si>
    <t>Onde 5G Inception Report</t>
  </si>
  <si>
    <t>Nutranan</t>
  </si>
  <si>
    <t>Patrathiranond</t>
  </si>
  <si>
    <t>TIME050</t>
  </si>
  <si>
    <t>ONDE 5G Incecption Report</t>
  </si>
  <si>
    <t>ONDE 5G ประชุมตรวจรับงานงวดที่ 2 &amp; ONDE 5G Revised Inception Report</t>
  </si>
  <si>
    <t>Revised Inception Report</t>
  </si>
  <si>
    <t>Outline for Interim Report</t>
  </si>
  <si>
    <t>ONDE 5G Interim Report: Research</t>
  </si>
  <si>
    <t>ONDE 5G Interim Report: ภูมิทัศน์เทคโนโลยี 5G</t>
  </si>
  <si>
    <t>ONDE 5G Interim Report: นิยามตลาดใหม่</t>
  </si>
  <si>
    <t>ONDE 5G Interim Report: การกำหนดอุตสาหกรรมเป้าหมายสำหรับการส่งเสริมการลงทุนเทคโนโลยี 5G</t>
  </si>
  <si>
    <t xml:space="preserve">NIA Pitch Proposal </t>
  </si>
  <si>
    <t>ONDE 5G Interim Report: มาตรการจูงใจ</t>
  </si>
  <si>
    <t>5G Pre Commercial Phase Slides</t>
  </si>
  <si>
    <t>TIME-202004</t>
  </si>
  <si>
    <t>NIA Valuation 2020</t>
  </si>
  <si>
    <t>Sick Leave</t>
  </si>
  <si>
    <t xml:space="preserve">NIA Kickoff Presentation  </t>
  </si>
  <si>
    <t>ONDE 5G Interim Report: Roaming and MVNO</t>
  </si>
  <si>
    <t>Action Plan</t>
  </si>
  <si>
    <t>Briefing Aj. About Focus Group and Prepare material for Focus Group</t>
  </si>
  <si>
    <t xml:space="preserve">Find e-meeting platform and confirm participants </t>
  </si>
  <si>
    <t>Invite participants to Focus Group and Action Plan</t>
  </si>
  <si>
    <t xml:space="preserve">ONDE 5G Action Plan </t>
  </si>
  <si>
    <t>ประชุมตรวจรับ and Prepare material for Focus Group</t>
  </si>
  <si>
    <t>Revised Action Plan</t>
  </si>
  <si>
    <t>Prepare Material for Focus Group and Revised Action Plan</t>
  </si>
  <si>
    <t>Focus group</t>
  </si>
  <si>
    <t>Meeting with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</si>
</sst>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35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E909ACE-80F0-4E5F-A967-11AEB46F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1E898CDD-4011-4B5B-BD17-3C0E45CDD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E71EB4A-C1C8-4BFB-8145-7B46DC974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54ACD71-1A64-4C15-B4E2-675D48710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9" workbookViewId="0">
      <selection activeCell="D7" sqref="D7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89</v>
      </c>
      <c r="E4" s="60"/>
      <c r="F4" s="60"/>
      <c r="G4" s="60"/>
      <c r="H4" s="59"/>
      <c r="I4" s="37"/>
      <c r="J4" s="37"/>
    </row>
    <row r="5" spans="2:10" x14ac:dyDescent="0.2">
      <c r="B5" s="43" t="s">
        <v>68</v>
      </c>
      <c r="C5" s="45"/>
      <c r="D5" s="43" t="s">
        <v>90</v>
      </c>
      <c r="E5" s="44"/>
      <c r="F5" s="44"/>
      <c r="G5" s="44"/>
      <c r="H5" s="45"/>
      <c r="I5" s="37"/>
      <c r="J5" s="37"/>
    </row>
    <row r="6" spans="2:10" x14ac:dyDescent="0.2">
      <c r="B6" s="43" t="s">
        <v>69</v>
      </c>
      <c r="C6" s="45"/>
      <c r="D6" s="43" t="s">
        <v>91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opLeftCell="D36" zoomScale="68" zoomScaleNormal="68" workbookViewId="0">
      <selection activeCell="G11" sqref="G11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Nutranan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Patrathiranond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TIME050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J6" s="3"/>
      <c r="K6" s="73"/>
      <c r="L6" s="73"/>
      <c r="M6" s="73"/>
    </row>
    <row r="7" spans="1:16" ht="12.75" customHeight="1" x14ac:dyDescent="0.2">
      <c r="B7" s="1">
        <f>MONTH(E9)</f>
        <v>1</v>
      </c>
      <c r="C7" s="61"/>
      <c r="D7" s="63">
        <v>43831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74" t="s">
        <v>13</v>
      </c>
      <c r="I9" s="74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/>
      <c r="G10" s="18">
        <v>9010</v>
      </c>
      <c r="H10" s="70" t="s">
        <v>74</v>
      </c>
      <c r="I10" s="70"/>
      <c r="J10" s="17"/>
      <c r="K10" s="18"/>
      <c r="L10" s="18"/>
      <c r="M10" s="19"/>
      <c r="O10" s="8" t="s">
        <v>73</v>
      </c>
      <c r="P10" s="2">
        <f>COUNTIF($G$9:$G$39, 9001)</f>
        <v>19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28</v>
      </c>
      <c r="G11" s="18">
        <v>9010</v>
      </c>
      <c r="H11" s="70" t="s">
        <v>85</v>
      </c>
      <c r="I11" s="70"/>
      <c r="J11" s="17"/>
      <c r="K11" s="18" t="s">
        <v>72</v>
      </c>
      <c r="L11" s="18"/>
      <c r="M11" s="19">
        <v>10</v>
      </c>
      <c r="O11" s="8" t="s">
        <v>14</v>
      </c>
      <c r="P11" s="2">
        <f>COUNTIF($G$9:$G$39, 9003)</f>
        <v>1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70"/>
      <c r="I12" s="70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70"/>
      <c r="I13" s="70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28</v>
      </c>
      <c r="G14" s="18">
        <v>9001</v>
      </c>
      <c r="H14" s="70" t="s">
        <v>92</v>
      </c>
      <c r="I14" s="70"/>
      <c r="J14" s="17"/>
      <c r="K14" s="18" t="s">
        <v>72</v>
      </c>
      <c r="L14" s="18"/>
      <c r="M14" s="19">
        <v>12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28</v>
      </c>
      <c r="G15" s="18">
        <v>9001</v>
      </c>
      <c r="H15" s="70" t="s">
        <v>84</v>
      </c>
      <c r="I15" s="70"/>
      <c r="J15" s="17"/>
      <c r="K15" s="18" t="s">
        <v>72</v>
      </c>
      <c r="L15" s="18"/>
      <c r="M15" s="19">
        <v>12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28</v>
      </c>
      <c r="G16" s="18">
        <v>9001</v>
      </c>
      <c r="H16" s="70" t="s">
        <v>88</v>
      </c>
      <c r="I16" s="70"/>
      <c r="J16" s="17"/>
      <c r="K16" s="18" t="s">
        <v>72</v>
      </c>
      <c r="L16" s="18"/>
      <c r="M16" s="19">
        <v>12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28</v>
      </c>
      <c r="G17" s="18">
        <v>9001</v>
      </c>
      <c r="H17" s="70" t="s">
        <v>84</v>
      </c>
      <c r="I17" s="70"/>
      <c r="J17" s="17"/>
      <c r="K17" s="18" t="s">
        <v>72</v>
      </c>
      <c r="L17" s="18"/>
      <c r="M17" s="19">
        <v>15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28</v>
      </c>
      <c r="G18" s="18">
        <v>9003</v>
      </c>
      <c r="H18" s="70" t="s">
        <v>84</v>
      </c>
      <c r="I18" s="70"/>
      <c r="J18" s="17"/>
      <c r="K18" s="18" t="s">
        <v>72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70"/>
      <c r="I19" s="70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70"/>
      <c r="I20" s="70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28</v>
      </c>
      <c r="G21" s="18">
        <v>9001</v>
      </c>
      <c r="H21" s="70" t="s">
        <v>95</v>
      </c>
      <c r="I21" s="70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28</v>
      </c>
      <c r="G22" s="18">
        <v>9001</v>
      </c>
      <c r="H22" s="70" t="s">
        <v>86</v>
      </c>
      <c r="I22" s="70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28</v>
      </c>
      <c r="G23" s="18">
        <v>9001</v>
      </c>
      <c r="H23" s="70" t="s">
        <v>86</v>
      </c>
      <c r="I23" s="70"/>
      <c r="J23" s="17"/>
      <c r="K23" s="18" t="s">
        <v>72</v>
      </c>
      <c r="L23" s="18"/>
      <c r="M23" s="19">
        <v>10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/>
      <c r="G24" s="18">
        <v>9001</v>
      </c>
      <c r="H24" s="70" t="s">
        <v>105</v>
      </c>
      <c r="I24" s="70"/>
      <c r="J24" s="17"/>
      <c r="K24" s="18" t="s">
        <v>72</v>
      </c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28</v>
      </c>
      <c r="G25" s="18">
        <v>9001</v>
      </c>
      <c r="H25" s="70" t="s">
        <v>96</v>
      </c>
      <c r="I25" s="70"/>
      <c r="J25" s="17"/>
      <c r="K25" s="18" t="s">
        <v>72</v>
      </c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70"/>
      <c r="I26" s="70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70"/>
      <c r="I27" s="70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28</v>
      </c>
      <c r="G28" s="18">
        <v>9001</v>
      </c>
      <c r="H28" s="70" t="s">
        <v>97</v>
      </c>
      <c r="I28" s="70"/>
      <c r="J28" s="17"/>
      <c r="K28" s="18" t="s">
        <v>72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28</v>
      </c>
      <c r="G29" s="18">
        <v>9001</v>
      </c>
      <c r="H29" s="70" t="s">
        <v>93</v>
      </c>
      <c r="I29" s="70"/>
      <c r="J29" s="17"/>
      <c r="K29" s="18" t="s">
        <v>72</v>
      </c>
      <c r="L29" s="18"/>
      <c r="M29" s="19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28</v>
      </c>
      <c r="G30" s="18">
        <v>9001</v>
      </c>
      <c r="H30" s="70" t="s">
        <v>94</v>
      </c>
      <c r="I30" s="70"/>
      <c r="J30" s="17"/>
      <c r="K30" s="18" t="s">
        <v>72</v>
      </c>
      <c r="L30" s="18"/>
      <c r="M30" s="19">
        <v>10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28</v>
      </c>
      <c r="G31" s="18">
        <v>9001</v>
      </c>
      <c r="H31" s="70" t="s">
        <v>94</v>
      </c>
      <c r="I31" s="70"/>
      <c r="J31" s="17"/>
      <c r="K31" s="18" t="s">
        <v>72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28</v>
      </c>
      <c r="G32" s="18">
        <v>9001</v>
      </c>
      <c r="H32" s="70" t="s">
        <v>94</v>
      </c>
      <c r="I32" s="70"/>
      <c r="J32" s="17"/>
      <c r="K32" s="18" t="s">
        <v>72</v>
      </c>
      <c r="L32" s="18"/>
      <c r="M32" s="19">
        <v>10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70"/>
      <c r="I33" s="70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70"/>
      <c r="I34" s="70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28</v>
      </c>
      <c r="G35" s="18">
        <v>9001</v>
      </c>
      <c r="H35" s="70" t="s">
        <v>97</v>
      </c>
      <c r="I35" s="70"/>
      <c r="J35" s="17"/>
      <c r="K35" s="18" t="s">
        <v>72</v>
      </c>
      <c r="L35" s="18"/>
      <c r="M35" s="19">
        <v>12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28</v>
      </c>
      <c r="G36" s="18">
        <v>9001</v>
      </c>
      <c r="H36" s="70" t="s">
        <v>98</v>
      </c>
      <c r="I36" s="70"/>
      <c r="J36" s="17"/>
      <c r="K36" s="18" t="s">
        <v>72</v>
      </c>
      <c r="L36" s="18"/>
      <c r="M36" s="19">
        <v>10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28</v>
      </c>
      <c r="G37" s="18">
        <v>9001</v>
      </c>
      <c r="H37" s="70" t="s">
        <v>98</v>
      </c>
      <c r="I37" s="70"/>
      <c r="J37" s="17"/>
      <c r="K37" s="18" t="s">
        <v>72</v>
      </c>
      <c r="L37" s="18"/>
      <c r="M37" s="19">
        <v>12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28</v>
      </c>
      <c r="G38" s="18">
        <v>9001</v>
      </c>
      <c r="H38" s="70" t="s">
        <v>98</v>
      </c>
      <c r="I38" s="70"/>
      <c r="J38" s="17"/>
      <c r="K38" s="18" t="s">
        <v>72</v>
      </c>
      <c r="L38" s="18"/>
      <c r="M38" s="19">
        <v>10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28</v>
      </c>
      <c r="G39" s="18">
        <v>9001</v>
      </c>
      <c r="H39" s="70" t="s">
        <v>98</v>
      </c>
      <c r="I39" s="70"/>
      <c r="J39" s="17"/>
      <c r="K39" s="18" t="s">
        <v>72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199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24.875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356" priority="2087" stopIfTrue="1">
      <formula>IF($A9=1,B9,)</formula>
    </cfRule>
    <cfRule type="expression" dxfId="355" priority="2088" stopIfTrue="1">
      <formula>IF($A9="",B9,)</formula>
    </cfRule>
  </conditionalFormatting>
  <conditionalFormatting sqref="E9">
    <cfRule type="expression" dxfId="354" priority="2089" stopIfTrue="1">
      <formula>IF($A9="",B9,"")</formula>
    </cfRule>
  </conditionalFormatting>
  <conditionalFormatting sqref="E10:E39">
    <cfRule type="expression" dxfId="353" priority="2090" stopIfTrue="1">
      <formula>IF($A10&lt;&gt;1,B10,"")</formula>
    </cfRule>
  </conditionalFormatting>
  <conditionalFormatting sqref="D9:D39">
    <cfRule type="expression" dxfId="352" priority="2091" stopIfTrue="1">
      <formula>IF($A9="",B9,)</formula>
    </cfRule>
  </conditionalFormatting>
  <conditionalFormatting sqref="G9:G14 G18:G21 G26:G27 G33:G34">
    <cfRule type="expression" dxfId="351" priority="2092" stopIfTrue="1">
      <formula>#REF!="Freelancer"</formula>
    </cfRule>
    <cfRule type="expression" dxfId="350" priority="2093" stopIfTrue="1">
      <formula>#REF!="DTC Int. Staff"</formula>
    </cfRule>
  </conditionalFormatting>
  <conditionalFormatting sqref="G10:G12 G18:G19 G26 G33">
    <cfRule type="expression" dxfId="349" priority="2085" stopIfTrue="1">
      <formula>$F$5="Freelancer"</formula>
    </cfRule>
    <cfRule type="expression" dxfId="348" priority="2086" stopIfTrue="1">
      <formula>$F$5="DTC Int. Staff"</formula>
    </cfRule>
  </conditionalFormatting>
  <conditionalFormatting sqref="G15">
    <cfRule type="expression" dxfId="347" priority="35" stopIfTrue="1">
      <formula>#REF!="Freelancer"</formula>
    </cfRule>
    <cfRule type="expression" dxfId="346" priority="36" stopIfTrue="1">
      <formula>#REF!="DTC Int. Staff"</formula>
    </cfRule>
  </conditionalFormatting>
  <conditionalFormatting sqref="G16">
    <cfRule type="expression" dxfId="345" priority="33" stopIfTrue="1">
      <formula>#REF!="Freelancer"</formula>
    </cfRule>
    <cfRule type="expression" dxfId="344" priority="34" stopIfTrue="1">
      <formula>#REF!="DTC Int. Staff"</formula>
    </cfRule>
  </conditionalFormatting>
  <conditionalFormatting sqref="G17">
    <cfRule type="expression" dxfId="343" priority="31" stopIfTrue="1">
      <formula>#REF!="Freelancer"</formula>
    </cfRule>
    <cfRule type="expression" dxfId="342" priority="32" stopIfTrue="1">
      <formula>#REF!="DTC Int. Staff"</formula>
    </cfRule>
  </conditionalFormatting>
  <conditionalFormatting sqref="G22">
    <cfRule type="expression" dxfId="341" priority="29" stopIfTrue="1">
      <formula>#REF!="Freelancer"</formula>
    </cfRule>
    <cfRule type="expression" dxfId="340" priority="30" stopIfTrue="1">
      <formula>#REF!="DTC Int. Staff"</formula>
    </cfRule>
  </conditionalFormatting>
  <conditionalFormatting sqref="G23">
    <cfRule type="expression" dxfId="339" priority="27" stopIfTrue="1">
      <formula>#REF!="Freelancer"</formula>
    </cfRule>
    <cfRule type="expression" dxfId="338" priority="28" stopIfTrue="1">
      <formula>#REF!="DTC Int. Staff"</formula>
    </cfRule>
  </conditionalFormatting>
  <conditionalFormatting sqref="G24">
    <cfRule type="expression" dxfId="337" priority="25" stopIfTrue="1">
      <formula>#REF!="Freelancer"</formula>
    </cfRule>
    <cfRule type="expression" dxfId="336" priority="26" stopIfTrue="1">
      <formula>#REF!="DTC Int. Staff"</formula>
    </cfRule>
  </conditionalFormatting>
  <conditionalFormatting sqref="G25">
    <cfRule type="expression" dxfId="335" priority="21" stopIfTrue="1">
      <formula>#REF!="Freelancer"</formula>
    </cfRule>
    <cfRule type="expression" dxfId="334" priority="22" stopIfTrue="1">
      <formula>#REF!="DTC Int. Staff"</formula>
    </cfRule>
  </conditionalFormatting>
  <conditionalFormatting sqref="G28">
    <cfRule type="expression" dxfId="333" priority="19" stopIfTrue="1">
      <formula>#REF!="Freelancer"</formula>
    </cfRule>
    <cfRule type="expression" dxfId="332" priority="20" stopIfTrue="1">
      <formula>#REF!="DTC Int. Staff"</formula>
    </cfRule>
  </conditionalFormatting>
  <conditionalFormatting sqref="G29">
    <cfRule type="expression" dxfId="331" priority="17" stopIfTrue="1">
      <formula>#REF!="Freelancer"</formula>
    </cfRule>
    <cfRule type="expression" dxfId="330" priority="18" stopIfTrue="1">
      <formula>#REF!="DTC Int. Staff"</formula>
    </cfRule>
  </conditionalFormatting>
  <conditionalFormatting sqref="G30">
    <cfRule type="expression" dxfId="329" priority="15" stopIfTrue="1">
      <formula>#REF!="Freelancer"</formula>
    </cfRule>
    <cfRule type="expression" dxfId="328" priority="16" stopIfTrue="1">
      <formula>#REF!="DTC Int. Staff"</formula>
    </cfRule>
  </conditionalFormatting>
  <conditionalFormatting sqref="G31">
    <cfRule type="expression" dxfId="327" priority="13" stopIfTrue="1">
      <formula>#REF!="Freelancer"</formula>
    </cfRule>
    <cfRule type="expression" dxfId="326" priority="14" stopIfTrue="1">
      <formula>#REF!="DTC Int. Staff"</formula>
    </cfRule>
  </conditionalFormatting>
  <conditionalFormatting sqref="G32">
    <cfRule type="expression" dxfId="325" priority="11" stopIfTrue="1">
      <formula>#REF!="Freelancer"</formula>
    </cfRule>
    <cfRule type="expression" dxfId="324" priority="12" stopIfTrue="1">
      <formula>#REF!="DTC Int. Staff"</formula>
    </cfRule>
  </conditionalFormatting>
  <conditionalFormatting sqref="G35">
    <cfRule type="expression" dxfId="323" priority="9" stopIfTrue="1">
      <formula>#REF!="Freelancer"</formula>
    </cfRule>
    <cfRule type="expression" dxfId="322" priority="10" stopIfTrue="1">
      <formula>#REF!="DTC Int. Staff"</formula>
    </cfRule>
  </conditionalFormatting>
  <conditionalFormatting sqref="G36">
    <cfRule type="expression" dxfId="321" priority="7" stopIfTrue="1">
      <formula>#REF!="Freelancer"</formula>
    </cfRule>
    <cfRule type="expression" dxfId="320" priority="8" stopIfTrue="1">
      <formula>#REF!="DTC Int. Staff"</formula>
    </cfRule>
  </conditionalFormatting>
  <conditionalFormatting sqref="G37">
    <cfRule type="expression" dxfId="319" priority="5" stopIfTrue="1">
      <formula>#REF!="Freelancer"</formula>
    </cfRule>
    <cfRule type="expression" dxfId="318" priority="6" stopIfTrue="1">
      <formula>#REF!="DTC Int. Staff"</formula>
    </cfRule>
  </conditionalFormatting>
  <conditionalFormatting sqref="G38">
    <cfRule type="expression" dxfId="317" priority="3" stopIfTrue="1">
      <formula>#REF!="Freelancer"</formula>
    </cfRule>
    <cfRule type="expression" dxfId="316" priority="4" stopIfTrue="1">
      <formula>#REF!="DTC Int. Staff"</formula>
    </cfRule>
  </conditionalFormatting>
  <conditionalFormatting sqref="G39">
    <cfRule type="expression" dxfId="315" priority="1" stopIfTrue="1">
      <formula>#REF!="Freelancer"</formula>
    </cfRule>
    <cfRule type="expression" dxfId="314" priority="2" stopIfTrue="1">
      <formula>#REF!="DTC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3FF9-B3CA-4D08-A7F9-AE5AA03C852F}">
  <sheetPr>
    <pageSetUpPr fitToPage="1"/>
  </sheetPr>
  <dimension ref="A1:P41"/>
  <sheetViews>
    <sheetView showGridLines="0" topLeftCell="D3" zoomScale="73" zoomScaleNormal="73" workbookViewId="0">
      <selection activeCell="G26" sqref="G26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Nutranan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Patrathiranond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TIME050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">
      <c r="B7" s="1">
        <f>MONTH(E9)</f>
        <v>2</v>
      </c>
      <c r="C7" s="61"/>
      <c r="D7" s="63">
        <v>43862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 t="str">
        <f t="shared" ref="A9:A39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H9" s="74"/>
      <c r="I9" s="74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0"/>
      <c r="I10" s="70"/>
      <c r="J10" s="17"/>
      <c r="K10" s="18"/>
      <c r="L10" s="18"/>
      <c r="M10" s="19"/>
      <c r="O10" s="8" t="s">
        <v>73</v>
      </c>
      <c r="P10" s="2">
        <f>COUNTIF($G$9:$G$39, 9001)</f>
        <v>18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28</v>
      </c>
      <c r="G11" s="18">
        <v>9001</v>
      </c>
      <c r="H11" s="86" t="s">
        <v>99</v>
      </c>
      <c r="I11" s="86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2</v>
      </c>
      <c r="C12" s="15"/>
      <c r="D12" s="10" t="str">
        <f t="shared" ref="D12:D39" si="3">IF(B12=1,"Mo",IF(B12=2,"Tue",IF(B12=3,"Wed",IF(B12=4,"Thu",IF(B12=5,"Fri",IF(B12=6,"Sat",IF(B12=7,"Sun","")))))))</f>
        <v>Tue</v>
      </c>
      <c r="E12" s="16">
        <f t="shared" si="2"/>
        <v>43865</v>
      </c>
      <c r="F12" s="18" t="s">
        <v>28</v>
      </c>
      <c r="G12" s="18">
        <v>9001</v>
      </c>
      <c r="H12" s="86" t="s">
        <v>75</v>
      </c>
      <c r="I12" s="86"/>
      <c r="J12" s="17"/>
      <c r="K12" s="18" t="s">
        <v>72</v>
      </c>
      <c r="L12" s="18"/>
      <c r="M12" s="19">
        <v>8</v>
      </c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">
        <v>103</v>
      </c>
      <c r="G13" s="18">
        <v>9001</v>
      </c>
      <c r="H13" s="86" t="s">
        <v>100</v>
      </c>
      <c r="I13" s="86"/>
      <c r="J13" s="17"/>
      <c r="K13" s="18" t="s">
        <v>72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28</v>
      </c>
      <c r="G14" s="18">
        <v>9001</v>
      </c>
      <c r="H14" s="86" t="s">
        <v>101</v>
      </c>
      <c r="I14" s="86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28</v>
      </c>
      <c r="G15" s="18">
        <v>9001</v>
      </c>
      <c r="H15" s="86" t="s">
        <v>102</v>
      </c>
      <c r="I15" s="86"/>
      <c r="J15" s="17"/>
      <c r="K15" s="18" t="s">
        <v>72</v>
      </c>
      <c r="L15" s="18"/>
      <c r="M15" s="19">
        <v>12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86"/>
      <c r="I16" s="86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86"/>
      <c r="I17" s="86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 t="s">
        <v>28</v>
      </c>
      <c r="G18" s="18">
        <v>9001</v>
      </c>
      <c r="H18" s="86" t="s">
        <v>76</v>
      </c>
      <c r="I18" s="86"/>
      <c r="J18" s="17"/>
      <c r="K18" s="18" t="s">
        <v>72</v>
      </c>
      <c r="L18" s="18"/>
      <c r="M18" s="19">
        <v>10</v>
      </c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28</v>
      </c>
      <c r="G19" s="18">
        <v>9001</v>
      </c>
      <c r="H19" s="86" t="s">
        <v>76</v>
      </c>
      <c r="I19" s="86"/>
      <c r="J19" s="17"/>
      <c r="K19" s="18" t="s">
        <v>72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28</v>
      </c>
      <c r="G20" s="18">
        <v>9001</v>
      </c>
      <c r="H20" s="86" t="s">
        <v>76</v>
      </c>
      <c r="I20" s="86"/>
      <c r="J20" s="17"/>
      <c r="K20" s="18" t="s">
        <v>72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28</v>
      </c>
      <c r="G21" s="18">
        <v>9001</v>
      </c>
      <c r="H21" s="86" t="s">
        <v>77</v>
      </c>
      <c r="I21" s="86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/>
      <c r="G22" s="18">
        <v>9015</v>
      </c>
      <c r="H22" s="86" t="s">
        <v>78</v>
      </c>
      <c r="I22" s="86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86"/>
      <c r="I23" s="86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86"/>
      <c r="I24" s="86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 t="s">
        <v>28</v>
      </c>
      <c r="G25" s="18">
        <v>9015</v>
      </c>
      <c r="H25" s="86" t="s">
        <v>78</v>
      </c>
      <c r="I25" s="86"/>
      <c r="J25" s="17"/>
      <c r="K25" s="18"/>
      <c r="L25" s="18"/>
      <c r="M25" s="19"/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">
        <v>28</v>
      </c>
      <c r="G26" s="18">
        <v>9001</v>
      </c>
      <c r="H26" s="86" t="s">
        <v>87</v>
      </c>
      <c r="I26" s="86"/>
      <c r="J26" s="17"/>
      <c r="K26" s="18" t="s">
        <v>72</v>
      </c>
      <c r="L26" s="18"/>
      <c r="M26" s="19">
        <v>10</v>
      </c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">
        <v>28</v>
      </c>
      <c r="G27" s="18">
        <v>9001</v>
      </c>
      <c r="H27" s="86" t="s">
        <v>107</v>
      </c>
      <c r="I27" s="86"/>
      <c r="J27" s="17"/>
      <c r="K27" s="18" t="s">
        <v>72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 t="s">
        <v>28</v>
      </c>
      <c r="G28" s="18">
        <v>9001</v>
      </c>
      <c r="H28" s="86" t="s">
        <v>107</v>
      </c>
      <c r="I28" s="86"/>
      <c r="J28" s="17"/>
      <c r="K28" s="18" t="s">
        <v>72</v>
      </c>
      <c r="L28" s="18"/>
      <c r="M28" s="19">
        <v>10</v>
      </c>
    </row>
    <row r="29" spans="1:13" ht="29.1" customHeight="1" thickBot="1" x14ac:dyDescent="0.25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 t="s">
        <v>103</v>
      </c>
      <c r="G29" s="18">
        <v>9001</v>
      </c>
      <c r="H29" s="86" t="s">
        <v>106</v>
      </c>
      <c r="I29" s="86"/>
      <c r="J29" s="17"/>
      <c r="K29" s="18" t="s">
        <v>72</v>
      </c>
      <c r="L29" s="18"/>
      <c r="M29" s="19">
        <v>8</v>
      </c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86"/>
      <c r="I30" s="86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86"/>
      <c r="I31" s="86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28</v>
      </c>
      <c r="G32" s="18">
        <v>9001</v>
      </c>
      <c r="H32" s="86" t="s">
        <v>108</v>
      </c>
      <c r="I32" s="86"/>
      <c r="J32" s="17"/>
      <c r="K32" s="18" t="s">
        <v>72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28</v>
      </c>
      <c r="G33" s="18">
        <v>9001</v>
      </c>
      <c r="H33" s="86" t="s">
        <v>108</v>
      </c>
      <c r="I33" s="86"/>
      <c r="J33" s="17"/>
      <c r="K33" s="18" t="s">
        <v>72</v>
      </c>
      <c r="L33" s="18"/>
      <c r="M33" s="19">
        <v>10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">
        <v>28</v>
      </c>
      <c r="G34" s="18">
        <v>9001</v>
      </c>
      <c r="H34" s="86" t="s">
        <v>101</v>
      </c>
      <c r="I34" s="86"/>
      <c r="J34" s="17"/>
      <c r="K34" s="18" t="s">
        <v>72</v>
      </c>
      <c r="L34" s="18"/>
      <c r="M34" s="19">
        <v>10</v>
      </c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28</v>
      </c>
      <c r="G35" s="18">
        <v>9001</v>
      </c>
      <c r="H35" s="86" t="s">
        <v>101</v>
      </c>
      <c r="I35" s="86"/>
      <c r="J35" s="17"/>
      <c r="K35" s="18" t="s">
        <v>72</v>
      </c>
      <c r="L35" s="18"/>
      <c r="M35" s="19">
        <v>10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28</v>
      </c>
      <c r="G36" s="18">
        <v>9001</v>
      </c>
      <c r="H36" s="86" t="s">
        <v>101</v>
      </c>
      <c r="I36" s="86"/>
      <c r="J36" s="17"/>
      <c r="K36" s="18" t="s">
        <v>80</v>
      </c>
      <c r="L36" s="18"/>
      <c r="M36" s="19">
        <v>8</v>
      </c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18"/>
      <c r="G37" s="18"/>
      <c r="H37" s="70"/>
      <c r="I37" s="70"/>
      <c r="J37" s="17"/>
      <c r="K37" s="18"/>
      <c r="L37" s="18"/>
      <c r="M37" s="19"/>
    </row>
    <row r="38" spans="1:13" ht="29.1" customHeight="1" thickBot="1" x14ac:dyDescent="0.25">
      <c r="A38" s="7" t="str">
        <f t="shared" si="0"/>
        <v/>
      </c>
      <c r="B38" s="8">
        <f>WEEKDAY(E36+2,2)</f>
        <v>7</v>
      </c>
      <c r="C38" s="15"/>
      <c r="D38" s="10" t="str">
        <f t="shared" si="3"/>
        <v>Sun</v>
      </c>
      <c r="E38" s="16" t="str">
        <f>IF(MONTH(E36+2)&gt;MONTH(E36),"",E36+2)</f>
        <v/>
      </c>
      <c r="F38" s="18"/>
      <c r="G38" s="18"/>
      <c r="H38" s="70"/>
      <c r="I38" s="70"/>
      <c r="J38" s="17"/>
      <c r="K38" s="18"/>
      <c r="L38" s="18"/>
      <c r="M38" s="19"/>
    </row>
    <row r="39" spans="1:13" ht="29.1" customHeight="1" thickBot="1" x14ac:dyDescent="0.25">
      <c r="A39" s="7">
        <f t="shared" si="0"/>
        <v>1</v>
      </c>
      <c r="B39" s="8">
        <f>WEEKDAY(E36+3,2)</f>
        <v>1</v>
      </c>
      <c r="C39" s="15"/>
      <c r="D39" s="10" t="str">
        <f t="shared" si="3"/>
        <v>Mo</v>
      </c>
      <c r="E39" s="21" t="str">
        <f>IF(MONTH(E36+3)&gt;MONTH(E36),"",E36+3)</f>
        <v/>
      </c>
      <c r="F39" s="18"/>
      <c r="G39" s="18"/>
      <c r="H39" s="70"/>
      <c r="I39" s="70"/>
      <c r="J39" s="17"/>
      <c r="K39" s="18"/>
      <c r="L39" s="18"/>
      <c r="M39" s="19"/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160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20</v>
      </c>
    </row>
  </sheetData>
  <mergeCells count="42"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  <mergeCell ref="H19:I19"/>
    <mergeCell ref="M7:M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8:I38"/>
    <mergeCell ref="H39:I39"/>
    <mergeCell ref="H32:I32"/>
    <mergeCell ref="H33:I33"/>
    <mergeCell ref="H34:I34"/>
    <mergeCell ref="H35:I35"/>
    <mergeCell ref="H36:I36"/>
    <mergeCell ref="H37:I37"/>
  </mergeCells>
  <conditionalFormatting sqref="C9:C39">
    <cfRule type="expression" dxfId="313" priority="83" stopIfTrue="1">
      <formula>IF($A9=1,B9,)</formula>
    </cfRule>
    <cfRule type="expression" dxfId="312" priority="84" stopIfTrue="1">
      <formula>IF($A9="",B9,)</formula>
    </cfRule>
  </conditionalFormatting>
  <conditionalFormatting sqref="E9">
    <cfRule type="expression" dxfId="311" priority="85" stopIfTrue="1">
      <formula>IF($A9="",B9,"")</formula>
    </cfRule>
  </conditionalFormatting>
  <conditionalFormatting sqref="E10:E39">
    <cfRule type="expression" dxfId="310" priority="86" stopIfTrue="1">
      <formula>IF($A10&lt;&gt;1,B10,"")</formula>
    </cfRule>
  </conditionalFormatting>
  <conditionalFormatting sqref="D9:D39">
    <cfRule type="expression" dxfId="309" priority="87" stopIfTrue="1">
      <formula>IF($A9="",B9,)</formula>
    </cfRule>
  </conditionalFormatting>
  <conditionalFormatting sqref="G9:G10">
    <cfRule type="expression" dxfId="308" priority="88" stopIfTrue="1">
      <formula>#REF!="Freelancer"</formula>
    </cfRule>
    <cfRule type="expression" dxfId="307" priority="89" stopIfTrue="1">
      <formula>#REF!="DTC Int. Staff"</formula>
    </cfRule>
  </conditionalFormatting>
  <conditionalFormatting sqref="G10">
    <cfRule type="expression" dxfId="306" priority="81" stopIfTrue="1">
      <formula>$F$5="Freelancer"</formula>
    </cfRule>
    <cfRule type="expression" dxfId="305" priority="82" stopIfTrue="1">
      <formula>$F$5="DTC Int. Staff"</formula>
    </cfRule>
  </conditionalFormatting>
  <conditionalFormatting sqref="G16">
    <cfRule type="expression" dxfId="304" priority="77" stopIfTrue="1">
      <formula>#REF!="Freelancer"</formula>
    </cfRule>
    <cfRule type="expression" dxfId="303" priority="78" stopIfTrue="1">
      <formula>#REF!="DTC Int. Staff"</formula>
    </cfRule>
  </conditionalFormatting>
  <conditionalFormatting sqref="G17">
    <cfRule type="expression" dxfId="302" priority="75" stopIfTrue="1">
      <formula>#REF!="Freelancer"</formula>
    </cfRule>
    <cfRule type="expression" dxfId="301" priority="76" stopIfTrue="1">
      <formula>#REF!="DTC Int. Staff"</formula>
    </cfRule>
  </conditionalFormatting>
  <conditionalFormatting sqref="G22">
    <cfRule type="expression" dxfId="300" priority="73" stopIfTrue="1">
      <formula>#REF!="Freelancer"</formula>
    </cfRule>
    <cfRule type="expression" dxfId="299" priority="74" stopIfTrue="1">
      <formula>#REF!="DTC Int. Staff"</formula>
    </cfRule>
  </conditionalFormatting>
  <conditionalFormatting sqref="G23">
    <cfRule type="expression" dxfId="298" priority="71" stopIfTrue="1">
      <formula>#REF!="Freelancer"</formula>
    </cfRule>
    <cfRule type="expression" dxfId="297" priority="72" stopIfTrue="1">
      <formula>#REF!="DTC Int. Staff"</formula>
    </cfRule>
  </conditionalFormatting>
  <conditionalFormatting sqref="G24">
    <cfRule type="expression" dxfId="296" priority="69" stopIfTrue="1">
      <formula>#REF!="Freelancer"</formula>
    </cfRule>
    <cfRule type="expression" dxfId="295" priority="70" stopIfTrue="1">
      <formula>#REF!="DTC Int. Staff"</formula>
    </cfRule>
  </conditionalFormatting>
  <conditionalFormatting sqref="G25">
    <cfRule type="expression" dxfId="294" priority="67" stopIfTrue="1">
      <formula>#REF!="Freelancer"</formula>
    </cfRule>
    <cfRule type="expression" dxfId="293" priority="68" stopIfTrue="1">
      <formula>#REF!="DTC Int. Staff"</formula>
    </cfRule>
  </conditionalFormatting>
  <conditionalFormatting sqref="G30">
    <cfRule type="expression" dxfId="292" priority="61" stopIfTrue="1">
      <formula>#REF!="Freelancer"</formula>
    </cfRule>
    <cfRule type="expression" dxfId="291" priority="62" stopIfTrue="1">
      <formula>#REF!="DTC Int. Staff"</formula>
    </cfRule>
  </conditionalFormatting>
  <conditionalFormatting sqref="G31">
    <cfRule type="expression" dxfId="290" priority="59" stopIfTrue="1">
      <formula>#REF!="Freelancer"</formula>
    </cfRule>
    <cfRule type="expression" dxfId="289" priority="60" stopIfTrue="1">
      <formula>#REF!="DTC Int. Staff"</formula>
    </cfRule>
  </conditionalFormatting>
  <conditionalFormatting sqref="G37">
    <cfRule type="expression" dxfId="288" priority="51" stopIfTrue="1">
      <formula>#REF!="Freelancer"</formula>
    </cfRule>
    <cfRule type="expression" dxfId="287" priority="52" stopIfTrue="1">
      <formula>#REF!="DTC Int. Staff"</formula>
    </cfRule>
  </conditionalFormatting>
  <conditionalFormatting sqref="G38">
    <cfRule type="expression" dxfId="286" priority="49" stopIfTrue="1">
      <formula>#REF!="Freelancer"</formula>
    </cfRule>
    <cfRule type="expression" dxfId="285" priority="50" stopIfTrue="1">
      <formula>#REF!="DTC Int. Staff"</formula>
    </cfRule>
  </conditionalFormatting>
  <conditionalFormatting sqref="G39">
    <cfRule type="expression" dxfId="284" priority="47" stopIfTrue="1">
      <formula>#REF!="Freelancer"</formula>
    </cfRule>
    <cfRule type="expression" dxfId="283" priority="48" stopIfTrue="1">
      <formula>#REF!="DTC Int. Staff"</formula>
    </cfRule>
  </conditionalFormatting>
  <conditionalFormatting sqref="G11">
    <cfRule type="expression" dxfId="282" priority="43" stopIfTrue="1">
      <formula>#REF!="Freelancer"</formula>
    </cfRule>
    <cfRule type="expression" dxfId="281" priority="44" stopIfTrue="1">
      <formula>#REF!="DTC Int. Staff"</formula>
    </cfRule>
  </conditionalFormatting>
  <conditionalFormatting sqref="G12">
    <cfRule type="expression" dxfId="280" priority="41" stopIfTrue="1">
      <formula>#REF!="Freelancer"</formula>
    </cfRule>
    <cfRule type="expression" dxfId="279" priority="42" stopIfTrue="1">
      <formula>#REF!="DTC Int. Staff"</formula>
    </cfRule>
  </conditionalFormatting>
  <conditionalFormatting sqref="G13">
    <cfRule type="expression" dxfId="278" priority="39" stopIfTrue="1">
      <formula>#REF!="Freelancer"</formula>
    </cfRule>
    <cfRule type="expression" dxfId="277" priority="40" stopIfTrue="1">
      <formula>#REF!="DTC Int. Staff"</formula>
    </cfRule>
  </conditionalFormatting>
  <conditionalFormatting sqref="G14">
    <cfRule type="expression" dxfId="276" priority="37" stopIfTrue="1">
      <formula>#REF!="Freelancer"</formula>
    </cfRule>
    <cfRule type="expression" dxfId="275" priority="38" stopIfTrue="1">
      <formula>#REF!="DTC Int. Staff"</formula>
    </cfRule>
  </conditionalFormatting>
  <conditionalFormatting sqref="G15">
    <cfRule type="expression" dxfId="274" priority="35" stopIfTrue="1">
      <formula>#REF!="Freelancer"</formula>
    </cfRule>
    <cfRule type="expression" dxfId="273" priority="36" stopIfTrue="1">
      <formula>#REF!="DTC Int. Staff"</formula>
    </cfRule>
  </conditionalFormatting>
  <conditionalFormatting sqref="G18">
    <cfRule type="expression" dxfId="272" priority="33" stopIfTrue="1">
      <formula>#REF!="Freelancer"</formula>
    </cfRule>
    <cfRule type="expression" dxfId="271" priority="34" stopIfTrue="1">
      <formula>#REF!="DTC Int. Staff"</formula>
    </cfRule>
  </conditionalFormatting>
  <conditionalFormatting sqref="G19">
    <cfRule type="expression" dxfId="270" priority="31" stopIfTrue="1">
      <formula>#REF!="Freelancer"</formula>
    </cfRule>
    <cfRule type="expression" dxfId="269" priority="32" stopIfTrue="1">
      <formula>#REF!="DTC Int. Staff"</formula>
    </cfRule>
  </conditionalFormatting>
  <conditionalFormatting sqref="G20">
    <cfRule type="expression" dxfId="268" priority="29" stopIfTrue="1">
      <formula>#REF!="Freelancer"</formula>
    </cfRule>
    <cfRule type="expression" dxfId="267" priority="30" stopIfTrue="1">
      <formula>#REF!="DTC Int. Staff"</formula>
    </cfRule>
  </conditionalFormatting>
  <conditionalFormatting sqref="G21">
    <cfRule type="expression" dxfId="266" priority="27" stopIfTrue="1">
      <formula>#REF!="Freelancer"</formula>
    </cfRule>
    <cfRule type="expression" dxfId="265" priority="28" stopIfTrue="1">
      <formula>#REF!="DTC Int. Staff"</formula>
    </cfRule>
  </conditionalFormatting>
  <conditionalFormatting sqref="G26">
    <cfRule type="expression" dxfId="264" priority="25" stopIfTrue="1">
      <formula>#REF!="Freelancer"</formula>
    </cfRule>
    <cfRule type="expression" dxfId="263" priority="26" stopIfTrue="1">
      <formula>#REF!="DTC Int. Staff"</formula>
    </cfRule>
  </conditionalFormatting>
  <conditionalFormatting sqref="G26">
    <cfRule type="expression" dxfId="262" priority="23" stopIfTrue="1">
      <formula>$F$5="Freelancer"</formula>
    </cfRule>
    <cfRule type="expression" dxfId="261" priority="24" stopIfTrue="1">
      <formula>$F$5="DTC Int. Staff"</formula>
    </cfRule>
  </conditionalFormatting>
  <conditionalFormatting sqref="G27">
    <cfRule type="expression" dxfId="260" priority="21" stopIfTrue="1">
      <formula>#REF!="Freelancer"</formula>
    </cfRule>
    <cfRule type="expression" dxfId="259" priority="22" stopIfTrue="1">
      <formula>#REF!="DTC Int. Staff"</formula>
    </cfRule>
  </conditionalFormatting>
  <conditionalFormatting sqref="G27">
    <cfRule type="expression" dxfId="258" priority="19" stopIfTrue="1">
      <formula>$F$5="Freelancer"</formula>
    </cfRule>
    <cfRule type="expression" dxfId="257" priority="20" stopIfTrue="1">
      <formula>$F$5="DTC Int. Staff"</formula>
    </cfRule>
  </conditionalFormatting>
  <conditionalFormatting sqref="G28">
    <cfRule type="expression" dxfId="256" priority="17" stopIfTrue="1">
      <formula>#REF!="Freelancer"</formula>
    </cfRule>
    <cfRule type="expression" dxfId="255" priority="18" stopIfTrue="1">
      <formula>#REF!="DTC Int. Staff"</formula>
    </cfRule>
  </conditionalFormatting>
  <conditionalFormatting sqref="G28">
    <cfRule type="expression" dxfId="254" priority="15" stopIfTrue="1">
      <formula>$F$5="Freelancer"</formula>
    </cfRule>
    <cfRule type="expression" dxfId="253" priority="16" stopIfTrue="1">
      <formula>$F$5="DTC Int. Staff"</formula>
    </cfRule>
  </conditionalFormatting>
  <conditionalFormatting sqref="G29">
    <cfRule type="expression" dxfId="252" priority="13" stopIfTrue="1">
      <formula>#REF!="Freelancer"</formula>
    </cfRule>
    <cfRule type="expression" dxfId="251" priority="14" stopIfTrue="1">
      <formula>#REF!="DTC Int. Staff"</formula>
    </cfRule>
  </conditionalFormatting>
  <conditionalFormatting sqref="G29">
    <cfRule type="expression" dxfId="250" priority="11" stopIfTrue="1">
      <formula>$F$5="Freelancer"</formula>
    </cfRule>
    <cfRule type="expression" dxfId="249" priority="12" stopIfTrue="1">
      <formula>$F$5="DTC Int. Staff"</formula>
    </cfRule>
  </conditionalFormatting>
  <conditionalFormatting sqref="G32">
    <cfRule type="expression" dxfId="248" priority="9" stopIfTrue="1">
      <formula>#REF!="Freelancer"</formula>
    </cfRule>
    <cfRule type="expression" dxfId="247" priority="10" stopIfTrue="1">
      <formula>#REF!="DTC Int. Staff"</formula>
    </cfRule>
  </conditionalFormatting>
  <conditionalFormatting sqref="G33">
    <cfRule type="expression" dxfId="246" priority="7" stopIfTrue="1">
      <formula>#REF!="Freelancer"</formula>
    </cfRule>
    <cfRule type="expression" dxfId="245" priority="8" stopIfTrue="1">
      <formula>#REF!="DTC Int. Staff"</formula>
    </cfRule>
  </conditionalFormatting>
  <conditionalFormatting sqref="G34">
    <cfRule type="expression" dxfId="244" priority="5" stopIfTrue="1">
      <formula>#REF!="Freelancer"</formula>
    </cfRule>
    <cfRule type="expression" dxfId="243" priority="6" stopIfTrue="1">
      <formula>#REF!="DTC Int. Staff"</formula>
    </cfRule>
  </conditionalFormatting>
  <conditionalFormatting sqref="G35">
    <cfRule type="expression" dxfId="242" priority="3" stopIfTrue="1">
      <formula>#REF!="Freelancer"</formula>
    </cfRule>
    <cfRule type="expression" dxfId="241" priority="4" stopIfTrue="1">
      <formula>#REF!="DTC Int. Staff"</formula>
    </cfRule>
  </conditionalFormatting>
  <conditionalFormatting sqref="G36">
    <cfRule type="expression" dxfId="240" priority="1" stopIfTrue="1">
      <formula>#REF!="Freelancer"</formula>
    </cfRule>
    <cfRule type="expression" dxfId="239" priority="2" stopIfTrue="1">
      <formula>#REF!="DTC Int. Staff"</formula>
    </cfRule>
  </conditionalFormatting>
  <dataValidations count="2">
    <dataValidation type="list" allowBlank="1" showInputMessage="1" showErrorMessage="1" sqref="G9:G39" xr:uid="{26928CF5-F3AC-4964-83B8-C250E92523D7}">
      <formula1>SAP_Booking_Number</formula1>
    </dataValidation>
    <dataValidation type="list" allowBlank="1" showInputMessage="1" showErrorMessage="1" sqref="F9:F39" xr:uid="{82F60D99-7621-4258-AD7C-BF806A741B68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C571-745D-46AA-A55C-AB935453CEC5}">
  <sheetPr>
    <pageSetUpPr fitToPage="1"/>
  </sheetPr>
  <dimension ref="A1:P41"/>
  <sheetViews>
    <sheetView showGridLines="0" topLeftCell="D7" zoomScale="70" zoomScaleNormal="70" workbookViewId="0">
      <selection activeCell="G10" sqref="G10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Nutranan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Patrathiranond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TIME050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">
      <c r="B7" s="1">
        <f>MONTH(E9)</f>
        <v>3</v>
      </c>
      <c r="C7" s="61"/>
      <c r="D7" s="63">
        <v>43891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 t="str">
        <f t="shared" ref="A9:A39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H9" s="74"/>
      <c r="I9" s="74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28</v>
      </c>
      <c r="G10" s="18">
        <v>9001</v>
      </c>
      <c r="H10" s="70" t="s">
        <v>79</v>
      </c>
      <c r="I10" s="70"/>
      <c r="J10" s="17"/>
      <c r="K10" s="18" t="s">
        <v>72</v>
      </c>
      <c r="L10" s="18"/>
      <c r="M10" s="19">
        <v>8</v>
      </c>
      <c r="O10" s="8" t="s">
        <v>73</v>
      </c>
      <c r="P10" s="2">
        <f>COUNTIF($G$9:$G$39, 9001)</f>
        <v>22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28</v>
      </c>
      <c r="G11" s="18">
        <v>9001</v>
      </c>
      <c r="H11" s="70" t="s">
        <v>81</v>
      </c>
      <c r="I11" s="70"/>
      <c r="J11" s="17"/>
      <c r="K11" s="18" t="s">
        <v>72</v>
      </c>
      <c r="L11" s="18"/>
      <c r="M11" s="19">
        <v>10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9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28</v>
      </c>
      <c r="G12" s="18">
        <v>9001</v>
      </c>
      <c r="H12" s="70" t="s">
        <v>81</v>
      </c>
      <c r="I12" s="70"/>
      <c r="J12" s="17"/>
      <c r="K12" s="18" t="s">
        <v>72</v>
      </c>
      <c r="L12" s="18"/>
      <c r="M12" s="19">
        <v>10</v>
      </c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28</v>
      </c>
      <c r="G13" s="18">
        <v>9001</v>
      </c>
      <c r="H13" s="70" t="s">
        <v>81</v>
      </c>
      <c r="I13" s="70"/>
      <c r="J13" s="17"/>
      <c r="K13" s="18" t="s">
        <v>72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28</v>
      </c>
      <c r="G14" s="18">
        <v>9001</v>
      </c>
      <c r="H14" s="70" t="s">
        <v>81</v>
      </c>
      <c r="I14" s="70"/>
      <c r="J14" s="17"/>
      <c r="K14" s="18" t="s">
        <v>72</v>
      </c>
      <c r="L14" s="18"/>
      <c r="M14" s="19">
        <v>12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0"/>
      <c r="I15" s="70"/>
      <c r="J15" s="17"/>
      <c r="K15" s="18"/>
      <c r="L15" s="18"/>
      <c r="M15" s="19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0"/>
      <c r="I16" s="70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28</v>
      </c>
      <c r="G17" s="18">
        <v>9001</v>
      </c>
      <c r="H17" s="70" t="s">
        <v>81</v>
      </c>
      <c r="I17" s="70"/>
      <c r="J17" s="17"/>
      <c r="K17" s="18" t="s">
        <v>72</v>
      </c>
      <c r="L17" s="18"/>
      <c r="M17" s="19">
        <v>10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28</v>
      </c>
      <c r="G18" s="18">
        <v>9001</v>
      </c>
      <c r="H18" s="70" t="s">
        <v>81</v>
      </c>
      <c r="I18" s="70"/>
      <c r="J18" s="17"/>
      <c r="K18" s="18" t="s">
        <v>72</v>
      </c>
      <c r="L18" s="18"/>
      <c r="M18" s="19">
        <v>12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28</v>
      </c>
      <c r="G19" s="18">
        <v>9001</v>
      </c>
      <c r="H19" s="70" t="s">
        <v>81</v>
      </c>
      <c r="I19" s="70"/>
      <c r="J19" s="17"/>
      <c r="K19" s="18" t="s">
        <v>72</v>
      </c>
      <c r="L19" s="18"/>
      <c r="M19" s="19">
        <v>14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28</v>
      </c>
      <c r="G20" s="18">
        <v>9001</v>
      </c>
      <c r="H20" s="70" t="s">
        <v>81</v>
      </c>
      <c r="I20" s="70"/>
      <c r="J20" s="17"/>
      <c r="K20" s="18" t="s">
        <v>72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28</v>
      </c>
      <c r="G21" s="18">
        <v>9001</v>
      </c>
      <c r="H21" s="70" t="s">
        <v>111</v>
      </c>
      <c r="I21" s="70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0"/>
      <c r="I22" s="70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0"/>
      <c r="I23" s="70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28</v>
      </c>
      <c r="G24" s="18">
        <v>9001</v>
      </c>
      <c r="H24" s="1" t="s">
        <v>109</v>
      </c>
      <c r="J24" s="17"/>
      <c r="K24" s="18" t="s">
        <v>72</v>
      </c>
      <c r="L24" s="18"/>
      <c r="M24" s="19">
        <v>10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28</v>
      </c>
      <c r="G25" s="18">
        <v>9001</v>
      </c>
      <c r="H25" s="70" t="s">
        <v>110</v>
      </c>
      <c r="I25" s="70"/>
      <c r="J25" s="17"/>
      <c r="K25" s="18" t="s">
        <v>72</v>
      </c>
      <c r="L25" s="18"/>
      <c r="M25" s="19">
        <v>9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28</v>
      </c>
      <c r="G26" s="18">
        <v>9001</v>
      </c>
      <c r="H26" s="70" t="s">
        <v>112</v>
      </c>
      <c r="I26" s="70"/>
      <c r="J26" s="17"/>
      <c r="K26" s="18" t="s">
        <v>72</v>
      </c>
      <c r="L26" s="18"/>
      <c r="M26" s="19">
        <v>9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28</v>
      </c>
      <c r="G27" s="18">
        <v>9001</v>
      </c>
      <c r="H27" s="70" t="s">
        <v>113</v>
      </c>
      <c r="I27" s="70"/>
      <c r="J27" s="17"/>
      <c r="K27" s="18" t="s">
        <v>72</v>
      </c>
      <c r="L27" s="18"/>
      <c r="M27" s="19">
        <v>9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28</v>
      </c>
      <c r="G28" s="18">
        <v>9001</v>
      </c>
      <c r="H28" s="70" t="s">
        <v>82</v>
      </c>
      <c r="I28" s="70"/>
      <c r="J28" s="17"/>
      <c r="K28" s="18" t="s">
        <v>83</v>
      </c>
      <c r="L28" s="18"/>
      <c r="M28" s="19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0"/>
      <c r="I29" s="70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70"/>
      <c r="I30" s="70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28</v>
      </c>
      <c r="G31" s="18">
        <v>9001</v>
      </c>
      <c r="H31" s="70" t="s">
        <v>114</v>
      </c>
      <c r="I31" s="70"/>
      <c r="J31" s="17"/>
      <c r="K31" s="18" t="s">
        <v>72</v>
      </c>
      <c r="L31" s="18"/>
      <c r="M31" s="19">
        <v>9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28</v>
      </c>
      <c r="G32" s="18">
        <v>9001</v>
      </c>
      <c r="H32" s="70" t="s">
        <v>114</v>
      </c>
      <c r="I32" s="70"/>
      <c r="J32" s="17"/>
      <c r="K32" s="18" t="s">
        <v>72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28</v>
      </c>
      <c r="G33" s="18">
        <v>9001</v>
      </c>
      <c r="H33" s="70" t="s">
        <v>115</v>
      </c>
      <c r="I33" s="70"/>
      <c r="J33" s="17"/>
      <c r="K33" s="18" t="s">
        <v>72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28</v>
      </c>
      <c r="G34" s="18">
        <v>9001</v>
      </c>
      <c r="H34" s="70" t="s">
        <v>82</v>
      </c>
      <c r="I34" s="70"/>
      <c r="J34" s="17"/>
      <c r="K34" s="18" t="s">
        <v>83</v>
      </c>
      <c r="L34" s="18"/>
      <c r="M34" s="19">
        <v>9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28</v>
      </c>
      <c r="G35" s="18">
        <v>9001</v>
      </c>
      <c r="H35" s="70" t="s">
        <v>82</v>
      </c>
      <c r="I35" s="70"/>
      <c r="J35" s="17"/>
      <c r="K35" s="18" t="s">
        <v>83</v>
      </c>
      <c r="L35" s="18"/>
      <c r="M35" s="19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0"/>
      <c r="I36" s="70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18"/>
      <c r="G37" s="18"/>
      <c r="H37" s="70"/>
      <c r="I37" s="70"/>
      <c r="J37" s="17"/>
      <c r="K37" s="18"/>
      <c r="L37" s="18"/>
      <c r="M37" s="19"/>
    </row>
    <row r="38" spans="1:13" ht="29.1" customHeight="1" thickBot="1" x14ac:dyDescent="0.25">
      <c r="A38" s="7">
        <f t="shared" si="0"/>
        <v>1</v>
      </c>
      <c r="B38" s="8">
        <f>WEEKDAY(E36+2,2)</f>
        <v>1</v>
      </c>
      <c r="C38" s="15"/>
      <c r="D38" s="10" t="str">
        <f t="shared" si="3"/>
        <v>Mo</v>
      </c>
      <c r="E38" s="16">
        <f>IF(MONTH(E36+2)&gt;MONTH(E36),"",E36+2)</f>
        <v>43920</v>
      </c>
      <c r="F38" s="18" t="s">
        <v>28</v>
      </c>
      <c r="G38" s="18">
        <v>9001</v>
      </c>
      <c r="H38" s="70" t="s">
        <v>114</v>
      </c>
      <c r="I38" s="70"/>
      <c r="J38" s="17"/>
      <c r="K38" s="18" t="s">
        <v>80</v>
      </c>
      <c r="L38" s="18"/>
      <c r="M38" s="19">
        <v>10</v>
      </c>
    </row>
    <row r="39" spans="1:13" ht="29.1" customHeight="1" thickBot="1" x14ac:dyDescent="0.25">
      <c r="A39" s="7">
        <f t="shared" si="0"/>
        <v>1</v>
      </c>
      <c r="B39" s="8">
        <f>WEEKDAY(E36+3,2)</f>
        <v>2</v>
      </c>
      <c r="C39" s="15"/>
      <c r="D39" s="10" t="str">
        <f t="shared" si="3"/>
        <v>Tue</v>
      </c>
      <c r="E39" s="21">
        <f>IF(MONTH(E36+3)&gt;MONTH(E36),"",E36+3)</f>
        <v>43921</v>
      </c>
      <c r="F39" s="18" t="s">
        <v>28</v>
      </c>
      <c r="G39" s="18">
        <v>9001</v>
      </c>
      <c r="H39" s="70" t="s">
        <v>114</v>
      </c>
      <c r="I39" s="70"/>
      <c r="J39" s="17"/>
      <c r="K39" s="18" t="s">
        <v>80</v>
      </c>
      <c r="L39" s="18"/>
      <c r="M39" s="19">
        <v>10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207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25.875</v>
      </c>
    </row>
  </sheetData>
  <mergeCells count="41"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  <mergeCell ref="H19:I19"/>
    <mergeCell ref="M7:M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31:I31"/>
    <mergeCell ref="H20:I20"/>
    <mergeCell ref="H22:I22"/>
    <mergeCell ref="H23:I23"/>
    <mergeCell ref="H21:I21"/>
    <mergeCell ref="H25:I25"/>
    <mergeCell ref="H26:I26"/>
    <mergeCell ref="H27:I27"/>
    <mergeCell ref="H28:I28"/>
    <mergeCell ref="H29:I29"/>
    <mergeCell ref="H30:I30"/>
    <mergeCell ref="H38:I38"/>
    <mergeCell ref="H39:I39"/>
    <mergeCell ref="H32:I32"/>
    <mergeCell ref="H33:I33"/>
    <mergeCell ref="H34:I34"/>
    <mergeCell ref="H35:I35"/>
    <mergeCell ref="H36:I36"/>
    <mergeCell ref="H37:I37"/>
  </mergeCells>
  <phoneticPr fontId="14" type="noConversion"/>
  <conditionalFormatting sqref="C9:C39">
    <cfRule type="expression" dxfId="238" priority="95" stopIfTrue="1">
      <formula>IF($A9=1,B9,)</formula>
    </cfRule>
    <cfRule type="expression" dxfId="237" priority="96" stopIfTrue="1">
      <formula>IF($A9="",B9,)</formula>
    </cfRule>
  </conditionalFormatting>
  <conditionalFormatting sqref="E9">
    <cfRule type="expression" dxfId="236" priority="97" stopIfTrue="1">
      <formula>IF($A9="",B9,"")</formula>
    </cfRule>
  </conditionalFormatting>
  <conditionalFormatting sqref="E10:E39">
    <cfRule type="expression" dxfId="235" priority="98" stopIfTrue="1">
      <formula>IF($A10&lt;&gt;1,B10,"")</formula>
    </cfRule>
  </conditionalFormatting>
  <conditionalFormatting sqref="D9:D39">
    <cfRule type="expression" dxfId="234" priority="99" stopIfTrue="1">
      <formula>IF($A9="",B9,)</formula>
    </cfRule>
  </conditionalFormatting>
  <conditionalFormatting sqref="G9">
    <cfRule type="expression" dxfId="233" priority="100" stopIfTrue="1">
      <formula>#REF!="Freelancer"</formula>
    </cfRule>
    <cfRule type="expression" dxfId="232" priority="101" stopIfTrue="1">
      <formula>#REF!="DTC Int. Staff"</formula>
    </cfRule>
  </conditionalFormatting>
  <conditionalFormatting sqref="G16">
    <cfRule type="expression" dxfId="231" priority="91" stopIfTrue="1">
      <formula>#REF!="Freelancer"</formula>
    </cfRule>
    <cfRule type="expression" dxfId="230" priority="92" stopIfTrue="1">
      <formula>#REF!="DTC Int. Staff"</formula>
    </cfRule>
  </conditionalFormatting>
  <conditionalFormatting sqref="G22">
    <cfRule type="expression" dxfId="229" priority="87" stopIfTrue="1">
      <formula>#REF!="Freelancer"</formula>
    </cfRule>
    <cfRule type="expression" dxfId="228" priority="88" stopIfTrue="1">
      <formula>#REF!="DTC Int. Staff"</formula>
    </cfRule>
  </conditionalFormatting>
  <conditionalFormatting sqref="G23">
    <cfRule type="expression" dxfId="227" priority="85" stopIfTrue="1">
      <formula>#REF!="Freelancer"</formula>
    </cfRule>
    <cfRule type="expression" dxfId="226" priority="86" stopIfTrue="1">
      <formula>#REF!="DTC Int. Staff"</formula>
    </cfRule>
  </conditionalFormatting>
  <conditionalFormatting sqref="G24">
    <cfRule type="expression" dxfId="225" priority="83" stopIfTrue="1">
      <formula>#REF!="Freelancer"</formula>
    </cfRule>
    <cfRule type="expression" dxfId="224" priority="84" stopIfTrue="1">
      <formula>#REF!="DTC Int. Staff"</formula>
    </cfRule>
  </conditionalFormatting>
  <conditionalFormatting sqref="G25">
    <cfRule type="expression" dxfId="223" priority="81" stopIfTrue="1">
      <formula>#REF!="Freelancer"</formula>
    </cfRule>
    <cfRule type="expression" dxfId="222" priority="82" stopIfTrue="1">
      <formula>#REF!="DTC Int. Staff"</formula>
    </cfRule>
  </conditionalFormatting>
  <conditionalFormatting sqref="G30">
    <cfRule type="expression" dxfId="221" priority="79" stopIfTrue="1">
      <formula>#REF!="Freelancer"</formula>
    </cfRule>
    <cfRule type="expression" dxfId="220" priority="80" stopIfTrue="1">
      <formula>#REF!="DTC Int. Staff"</formula>
    </cfRule>
  </conditionalFormatting>
  <conditionalFormatting sqref="G31">
    <cfRule type="expression" dxfId="219" priority="77" stopIfTrue="1">
      <formula>#REF!="Freelancer"</formula>
    </cfRule>
    <cfRule type="expression" dxfId="218" priority="78" stopIfTrue="1">
      <formula>#REF!="DTC Int. Staff"</formula>
    </cfRule>
  </conditionalFormatting>
  <conditionalFormatting sqref="G37">
    <cfRule type="expression" dxfId="217" priority="75" stopIfTrue="1">
      <formula>#REF!="Freelancer"</formula>
    </cfRule>
    <cfRule type="expression" dxfId="216" priority="76" stopIfTrue="1">
      <formula>#REF!="DTC Int. Staff"</formula>
    </cfRule>
  </conditionalFormatting>
  <conditionalFormatting sqref="G38">
    <cfRule type="expression" dxfId="215" priority="73" stopIfTrue="1">
      <formula>#REF!="Freelancer"</formula>
    </cfRule>
    <cfRule type="expression" dxfId="214" priority="74" stopIfTrue="1">
      <formula>#REF!="DTC Int. Staff"</formula>
    </cfRule>
  </conditionalFormatting>
  <conditionalFormatting sqref="G39">
    <cfRule type="expression" dxfId="213" priority="71" stopIfTrue="1">
      <formula>#REF!="Freelancer"</formula>
    </cfRule>
    <cfRule type="expression" dxfId="212" priority="72" stopIfTrue="1">
      <formula>#REF!="DTC Int. Staff"</formula>
    </cfRule>
  </conditionalFormatting>
  <conditionalFormatting sqref="G15">
    <cfRule type="expression" dxfId="211" priority="61" stopIfTrue="1">
      <formula>#REF!="Freelancer"</formula>
    </cfRule>
    <cfRule type="expression" dxfId="210" priority="62" stopIfTrue="1">
      <formula>#REF!="DTC Int. Staff"</formula>
    </cfRule>
  </conditionalFormatting>
  <conditionalFormatting sqref="G26">
    <cfRule type="expression" dxfId="209" priority="51" stopIfTrue="1">
      <formula>#REF!="Freelancer"</formula>
    </cfRule>
    <cfRule type="expression" dxfId="208" priority="52" stopIfTrue="1">
      <formula>#REF!="DTC Int. Staff"</formula>
    </cfRule>
  </conditionalFormatting>
  <conditionalFormatting sqref="G26">
    <cfRule type="expression" dxfId="207" priority="49" stopIfTrue="1">
      <formula>$F$5="Freelancer"</formula>
    </cfRule>
    <cfRule type="expression" dxfId="206" priority="50" stopIfTrue="1">
      <formula>$F$5="DTC Int. Staff"</formula>
    </cfRule>
  </conditionalFormatting>
  <conditionalFormatting sqref="G27">
    <cfRule type="expression" dxfId="205" priority="47" stopIfTrue="1">
      <formula>#REF!="Freelancer"</formula>
    </cfRule>
    <cfRule type="expression" dxfId="204" priority="48" stopIfTrue="1">
      <formula>#REF!="DTC Int. Staff"</formula>
    </cfRule>
  </conditionalFormatting>
  <conditionalFormatting sqref="G27">
    <cfRule type="expression" dxfId="203" priority="45" stopIfTrue="1">
      <formula>$F$5="Freelancer"</formula>
    </cfRule>
    <cfRule type="expression" dxfId="202" priority="46" stopIfTrue="1">
      <formula>$F$5="DTC Int. Staff"</formula>
    </cfRule>
  </conditionalFormatting>
  <conditionalFormatting sqref="G29">
    <cfRule type="expression" dxfId="201" priority="39" stopIfTrue="1">
      <formula>#REF!="Freelancer"</formula>
    </cfRule>
    <cfRule type="expression" dxfId="200" priority="40" stopIfTrue="1">
      <formula>#REF!="DTC Int. Staff"</formula>
    </cfRule>
  </conditionalFormatting>
  <conditionalFormatting sqref="G29">
    <cfRule type="expression" dxfId="199" priority="37" stopIfTrue="1">
      <formula>$F$5="Freelancer"</formula>
    </cfRule>
    <cfRule type="expression" dxfId="198" priority="38" stopIfTrue="1">
      <formula>$F$5="DTC Int. Staff"</formula>
    </cfRule>
  </conditionalFormatting>
  <conditionalFormatting sqref="G34">
    <cfRule type="expression" dxfId="197" priority="31" stopIfTrue="1">
      <formula>#REF!="Freelancer"</formula>
    </cfRule>
    <cfRule type="expression" dxfId="196" priority="32" stopIfTrue="1">
      <formula>#REF!="DTC Int. Staff"</formula>
    </cfRule>
  </conditionalFormatting>
  <conditionalFormatting sqref="G35">
    <cfRule type="expression" dxfId="195" priority="29" stopIfTrue="1">
      <formula>#REF!="Freelancer"</formula>
    </cfRule>
    <cfRule type="expression" dxfId="194" priority="30" stopIfTrue="1">
      <formula>#REF!="DTC Int. Staff"</formula>
    </cfRule>
  </conditionalFormatting>
  <conditionalFormatting sqref="G36">
    <cfRule type="expression" dxfId="193" priority="27" stopIfTrue="1">
      <formula>#REF!="Freelancer"</formula>
    </cfRule>
    <cfRule type="expression" dxfId="192" priority="28" stopIfTrue="1">
      <formula>#REF!="DTC Int. Staff"</formula>
    </cfRule>
  </conditionalFormatting>
  <conditionalFormatting sqref="G10">
    <cfRule type="expression" dxfId="191" priority="25" stopIfTrue="1">
      <formula>#REF!="Freelancer"</formula>
    </cfRule>
    <cfRule type="expression" dxfId="190" priority="26" stopIfTrue="1">
      <formula>#REF!="DTC Int. Staff"</formula>
    </cfRule>
  </conditionalFormatting>
  <conditionalFormatting sqref="G11">
    <cfRule type="expression" dxfId="189" priority="23" stopIfTrue="1">
      <formula>#REF!="Freelancer"</formula>
    </cfRule>
    <cfRule type="expression" dxfId="188" priority="24" stopIfTrue="1">
      <formula>#REF!="DTC Int. Staff"</formula>
    </cfRule>
  </conditionalFormatting>
  <conditionalFormatting sqref="G12">
    <cfRule type="expression" dxfId="187" priority="21" stopIfTrue="1">
      <formula>#REF!="Freelancer"</formula>
    </cfRule>
    <cfRule type="expression" dxfId="186" priority="22" stopIfTrue="1">
      <formula>#REF!="DTC Int. Staff"</formula>
    </cfRule>
  </conditionalFormatting>
  <conditionalFormatting sqref="G13">
    <cfRule type="expression" dxfId="185" priority="19" stopIfTrue="1">
      <formula>#REF!="Freelancer"</formula>
    </cfRule>
    <cfRule type="expression" dxfId="184" priority="20" stopIfTrue="1">
      <formula>#REF!="DTC Int. Staff"</formula>
    </cfRule>
  </conditionalFormatting>
  <conditionalFormatting sqref="G14">
    <cfRule type="expression" dxfId="183" priority="17" stopIfTrue="1">
      <formula>#REF!="Freelancer"</formula>
    </cfRule>
    <cfRule type="expression" dxfId="182" priority="18" stopIfTrue="1">
      <formula>#REF!="DTC Int. Staff"</formula>
    </cfRule>
  </conditionalFormatting>
  <conditionalFormatting sqref="G17">
    <cfRule type="expression" dxfId="181" priority="15" stopIfTrue="1">
      <formula>#REF!="Freelancer"</formula>
    </cfRule>
    <cfRule type="expression" dxfId="180" priority="16" stopIfTrue="1">
      <formula>#REF!="DTC Int. Staff"</formula>
    </cfRule>
  </conditionalFormatting>
  <conditionalFormatting sqref="G18">
    <cfRule type="expression" dxfId="179" priority="13" stopIfTrue="1">
      <formula>#REF!="Freelancer"</formula>
    </cfRule>
    <cfRule type="expression" dxfId="178" priority="14" stopIfTrue="1">
      <formula>#REF!="DTC Int. Staff"</formula>
    </cfRule>
  </conditionalFormatting>
  <conditionalFormatting sqref="G28">
    <cfRule type="expression" dxfId="177" priority="11" stopIfTrue="1">
      <formula>#REF!="Freelancer"</formula>
    </cfRule>
    <cfRule type="expression" dxfId="176" priority="12" stopIfTrue="1">
      <formula>#REF!="DTC Int. Staff"</formula>
    </cfRule>
  </conditionalFormatting>
  <conditionalFormatting sqref="G32">
    <cfRule type="expression" dxfId="175" priority="9" stopIfTrue="1">
      <formula>#REF!="Freelancer"</formula>
    </cfRule>
    <cfRule type="expression" dxfId="174" priority="10" stopIfTrue="1">
      <formula>#REF!="DTC Int. Staff"</formula>
    </cfRule>
  </conditionalFormatting>
  <conditionalFormatting sqref="G33">
    <cfRule type="expression" dxfId="173" priority="7" stopIfTrue="1">
      <formula>#REF!="Freelancer"</formula>
    </cfRule>
    <cfRule type="expression" dxfId="172" priority="8" stopIfTrue="1">
      <formula>#REF!="DTC Int. Staff"</formula>
    </cfRule>
  </conditionalFormatting>
  <conditionalFormatting sqref="G19">
    <cfRule type="expression" dxfId="171" priority="5" stopIfTrue="1">
      <formula>#REF!="Freelancer"</formula>
    </cfRule>
    <cfRule type="expression" dxfId="170" priority="6" stopIfTrue="1">
      <formula>#REF!="DTC Int. Staff"</formula>
    </cfRule>
  </conditionalFormatting>
  <conditionalFormatting sqref="G20">
    <cfRule type="expression" dxfId="169" priority="3" stopIfTrue="1">
      <formula>#REF!="Freelancer"</formula>
    </cfRule>
    <cfRule type="expression" dxfId="168" priority="4" stopIfTrue="1">
      <formula>#REF!="DTC Int. Staff"</formula>
    </cfRule>
  </conditionalFormatting>
  <conditionalFormatting sqref="G21">
    <cfRule type="expression" dxfId="167" priority="1" stopIfTrue="1">
      <formula>#REF!="Freelancer"</formula>
    </cfRule>
    <cfRule type="expression" dxfId="166" priority="2" stopIfTrue="1">
      <formula>#REF!="DTC Int. Staff"</formula>
    </cfRule>
  </conditionalFormatting>
  <dataValidations count="2">
    <dataValidation type="list" allowBlank="1" showInputMessage="1" showErrorMessage="1" sqref="F9:F39" xr:uid="{73172D51-FC39-49E2-927C-563D4D7671A9}">
      <formula1>Project_Number</formula1>
    </dataValidation>
    <dataValidation type="list" allowBlank="1" showInputMessage="1" showErrorMessage="1" sqref="G9:G39" xr:uid="{590C324B-8AC3-4A32-A7D7-0CC4743E70F3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0E942-5910-4F25-8249-0FC934EBFC64}">
  <sheetPr>
    <pageSetUpPr fitToPage="1"/>
  </sheetPr>
  <dimension ref="A1:P41"/>
  <sheetViews>
    <sheetView showGridLines="0" topLeftCell="D28" zoomScale="55" zoomScaleNormal="55" workbookViewId="0">
      <selection activeCell="E9" sqref="E9:M38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Nutranan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Patrathiranond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TIME050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">
      <c r="B7" s="1">
        <f>MONTH(E9)</f>
        <v>4</v>
      </c>
      <c r="C7" s="61"/>
      <c r="D7" s="63">
        <v>43922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8" t="s">
        <v>28</v>
      </c>
      <c r="G9" s="18">
        <v>9001</v>
      </c>
      <c r="H9" s="70" t="s">
        <v>81</v>
      </c>
      <c r="I9" s="70"/>
      <c r="J9" s="12"/>
      <c r="K9" s="13" t="s">
        <v>80</v>
      </c>
      <c r="L9" s="13"/>
      <c r="M9" s="14">
        <v>8</v>
      </c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 t="s">
        <v>28</v>
      </c>
      <c r="G10" s="18">
        <v>9001</v>
      </c>
      <c r="H10" s="70" t="s">
        <v>81</v>
      </c>
      <c r="I10" s="70"/>
      <c r="J10" s="17"/>
      <c r="K10" s="13" t="s">
        <v>80</v>
      </c>
      <c r="L10" s="18"/>
      <c r="M10" s="14">
        <v>8</v>
      </c>
      <c r="O10" s="8" t="s">
        <v>73</v>
      </c>
      <c r="P10" s="2">
        <f>COUNTIF($G$9:$G$39, 9001)</f>
        <v>22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43924</v>
      </c>
      <c r="F11" s="18" t="s">
        <v>28</v>
      </c>
      <c r="G11" s="18">
        <v>9001</v>
      </c>
      <c r="H11" s="70" t="s">
        <v>81</v>
      </c>
      <c r="I11" s="70"/>
      <c r="J11" s="17"/>
      <c r="K11" s="13" t="s">
        <v>80</v>
      </c>
      <c r="L11" s="18"/>
      <c r="M11" s="14">
        <v>8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43925</v>
      </c>
      <c r="F12" s="18"/>
      <c r="G12" s="18"/>
      <c r="H12" s="70"/>
      <c r="I12" s="70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43926</v>
      </c>
      <c r="F13" s="18"/>
      <c r="G13" s="18"/>
      <c r="H13" s="70"/>
      <c r="I13" s="70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43927</v>
      </c>
      <c r="F14" s="18" t="s">
        <v>28</v>
      </c>
      <c r="G14" s="18">
        <v>9001</v>
      </c>
      <c r="H14" s="74" t="s">
        <v>13</v>
      </c>
      <c r="I14" s="74"/>
      <c r="J14" s="17"/>
      <c r="K14" s="18"/>
      <c r="L14" s="18"/>
      <c r="M14" s="19"/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43928</v>
      </c>
      <c r="F15" s="18" t="s">
        <v>28</v>
      </c>
      <c r="G15" s="18">
        <v>9001</v>
      </c>
      <c r="H15" s="70" t="s">
        <v>81</v>
      </c>
      <c r="I15" s="70"/>
      <c r="J15" s="17"/>
      <c r="K15" s="18" t="s">
        <v>80</v>
      </c>
      <c r="L15" s="18"/>
      <c r="M15" s="19">
        <v>10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43929</v>
      </c>
      <c r="F16" s="18" t="s">
        <v>28</v>
      </c>
      <c r="G16" s="18">
        <v>9001</v>
      </c>
      <c r="H16" s="70" t="s">
        <v>81</v>
      </c>
      <c r="I16" s="70"/>
      <c r="J16" s="17"/>
      <c r="K16" s="18" t="s">
        <v>80</v>
      </c>
      <c r="L16" s="18"/>
      <c r="M16" s="19">
        <v>10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43930</v>
      </c>
      <c r="F17" s="18" t="s">
        <v>28</v>
      </c>
      <c r="G17" s="18">
        <v>9001</v>
      </c>
      <c r="H17" s="70" t="s">
        <v>81</v>
      </c>
      <c r="I17" s="70"/>
      <c r="J17" s="17"/>
      <c r="K17" s="18" t="s">
        <v>80</v>
      </c>
      <c r="L17" s="18"/>
      <c r="M17" s="19">
        <v>10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43931</v>
      </c>
      <c r="F18" s="18" t="s">
        <v>28</v>
      </c>
      <c r="G18" s="18">
        <v>9001</v>
      </c>
      <c r="H18" s="70" t="s">
        <v>81</v>
      </c>
      <c r="I18" s="70"/>
      <c r="J18" s="17"/>
      <c r="K18" s="18" t="s">
        <v>80</v>
      </c>
      <c r="L18" s="18"/>
      <c r="M18" s="19">
        <v>10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43932</v>
      </c>
      <c r="F19" s="18"/>
      <c r="G19" s="18"/>
      <c r="H19" s="70"/>
      <c r="I19" s="70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43933</v>
      </c>
      <c r="F20" s="18"/>
      <c r="G20" s="18"/>
      <c r="H20" s="70"/>
      <c r="I20" s="70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43934</v>
      </c>
      <c r="F21" s="18" t="s">
        <v>28</v>
      </c>
      <c r="G21" s="18">
        <v>9001</v>
      </c>
      <c r="H21" s="70" t="s">
        <v>81</v>
      </c>
      <c r="I21" s="70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43935</v>
      </c>
      <c r="F22" s="18" t="s">
        <v>28</v>
      </c>
      <c r="G22" s="18">
        <v>9001</v>
      </c>
      <c r="H22" s="70" t="s">
        <v>81</v>
      </c>
      <c r="I22" s="70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43936</v>
      </c>
      <c r="F23" s="18" t="s">
        <v>28</v>
      </c>
      <c r="G23" s="18">
        <v>9001</v>
      </c>
      <c r="H23" s="70" t="s">
        <v>81</v>
      </c>
      <c r="I23" s="70"/>
      <c r="J23" s="17"/>
      <c r="K23" s="18" t="s">
        <v>72</v>
      </c>
      <c r="L23" s="18"/>
      <c r="M23" s="19">
        <v>8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43937</v>
      </c>
      <c r="F24" s="18" t="s">
        <v>28</v>
      </c>
      <c r="G24" s="18">
        <v>9001</v>
      </c>
      <c r="H24" s="70" t="s">
        <v>81</v>
      </c>
      <c r="I24" s="70"/>
      <c r="J24" s="17"/>
      <c r="K24" s="18" t="s">
        <v>72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43938</v>
      </c>
      <c r="F25" s="18" t="s">
        <v>28</v>
      </c>
      <c r="G25" s="18">
        <v>9001</v>
      </c>
      <c r="H25" s="70" t="s">
        <v>81</v>
      </c>
      <c r="I25" s="70"/>
      <c r="J25" s="17"/>
      <c r="K25" s="18" t="s">
        <v>72</v>
      </c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43939</v>
      </c>
      <c r="F26" s="18"/>
      <c r="G26" s="18"/>
      <c r="H26" s="70"/>
      <c r="I26" s="70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43940</v>
      </c>
      <c r="F27" s="18"/>
      <c r="G27" s="18"/>
      <c r="H27" s="70"/>
      <c r="I27" s="70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43941</v>
      </c>
      <c r="F28" s="18" t="s">
        <v>28</v>
      </c>
      <c r="G28" s="18">
        <v>9001</v>
      </c>
      <c r="H28" s="70" t="s">
        <v>81</v>
      </c>
      <c r="I28" s="70"/>
      <c r="J28" s="17"/>
      <c r="K28" s="18" t="s">
        <v>80</v>
      </c>
      <c r="L28" s="18"/>
      <c r="M28" s="19">
        <v>10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43942</v>
      </c>
      <c r="F29" s="18" t="s">
        <v>28</v>
      </c>
      <c r="G29" s="18">
        <v>9001</v>
      </c>
      <c r="H29" s="70" t="s">
        <v>81</v>
      </c>
      <c r="I29" s="70"/>
      <c r="J29" s="17"/>
      <c r="K29" s="18" t="s">
        <v>80</v>
      </c>
      <c r="L29" s="18"/>
      <c r="M29" s="19">
        <v>10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43943</v>
      </c>
      <c r="F30" s="18" t="s">
        <v>28</v>
      </c>
      <c r="G30" s="18">
        <v>9001</v>
      </c>
      <c r="H30" s="70" t="s">
        <v>81</v>
      </c>
      <c r="I30" s="70"/>
      <c r="J30" s="17"/>
      <c r="K30" s="18" t="s">
        <v>80</v>
      </c>
      <c r="L30" s="18"/>
      <c r="M30" s="19">
        <v>10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43944</v>
      </c>
      <c r="F31" s="18" t="s">
        <v>28</v>
      </c>
      <c r="G31" s="18">
        <v>9001</v>
      </c>
      <c r="H31" s="70" t="s">
        <v>81</v>
      </c>
      <c r="I31" s="70"/>
      <c r="J31" s="17"/>
      <c r="K31" s="18" t="s">
        <v>80</v>
      </c>
      <c r="L31" s="18"/>
      <c r="M31" s="19">
        <v>10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43945</v>
      </c>
      <c r="F32" s="18" t="s">
        <v>28</v>
      </c>
      <c r="G32" s="18">
        <v>9001</v>
      </c>
      <c r="H32" s="70" t="s">
        <v>81</v>
      </c>
      <c r="I32" s="70"/>
      <c r="J32" s="17"/>
      <c r="K32" s="18" t="s">
        <v>80</v>
      </c>
      <c r="L32" s="18"/>
      <c r="M32" s="19">
        <v>10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43946</v>
      </c>
      <c r="F33" s="18"/>
      <c r="G33" s="18"/>
      <c r="H33" s="70"/>
      <c r="I33" s="70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43947</v>
      </c>
      <c r="F34" s="18"/>
      <c r="G34" s="18"/>
      <c r="H34" s="70"/>
      <c r="I34" s="70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43948</v>
      </c>
      <c r="F35" s="18" t="s">
        <v>28</v>
      </c>
      <c r="G35" s="18">
        <v>9001</v>
      </c>
      <c r="H35" s="70" t="s">
        <v>81</v>
      </c>
      <c r="I35" s="70"/>
      <c r="J35" s="17"/>
      <c r="K35" s="18" t="s">
        <v>72</v>
      </c>
      <c r="L35" s="18"/>
      <c r="M35" s="19">
        <v>10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43949</v>
      </c>
      <c r="F36" s="18" t="s">
        <v>28</v>
      </c>
      <c r="G36" s="18">
        <v>9001</v>
      </c>
      <c r="H36" s="70" t="s">
        <v>81</v>
      </c>
      <c r="I36" s="70"/>
      <c r="J36" s="17"/>
      <c r="K36" s="18" t="s">
        <v>72</v>
      </c>
      <c r="L36" s="18"/>
      <c r="M36" s="19">
        <v>10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43950</v>
      </c>
      <c r="F37" s="18" t="s">
        <v>28</v>
      </c>
      <c r="G37" s="18">
        <v>9001</v>
      </c>
      <c r="H37" s="70" t="s">
        <v>81</v>
      </c>
      <c r="I37" s="70"/>
      <c r="J37" s="17"/>
      <c r="K37" s="18" t="s">
        <v>72</v>
      </c>
      <c r="L37" s="18"/>
      <c r="M37" s="19">
        <v>10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43951</v>
      </c>
      <c r="F38" s="18" t="s">
        <v>28</v>
      </c>
      <c r="G38" s="18">
        <v>9001</v>
      </c>
      <c r="H38" s="70" t="s">
        <v>116</v>
      </c>
      <c r="I38" s="70"/>
      <c r="J38" s="17"/>
      <c r="K38" s="18" t="s">
        <v>83</v>
      </c>
      <c r="L38" s="18"/>
      <c r="M38" s="19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 t="str">
        <f>IF(MONTH(E36+3)&gt;MONTH(E36),"",E36+3)</f>
        <v/>
      </c>
      <c r="F39" s="18"/>
      <c r="G39" s="18"/>
      <c r="H39" s="70"/>
      <c r="I39" s="70"/>
      <c r="J39" s="17"/>
      <c r="K39" s="18"/>
      <c r="L39" s="18"/>
      <c r="M39" s="19"/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192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24</v>
      </c>
    </row>
  </sheetData>
  <mergeCells count="42"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  <mergeCell ref="H19:I19"/>
    <mergeCell ref="M7:M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8:I38"/>
    <mergeCell ref="H39:I39"/>
    <mergeCell ref="H32:I32"/>
    <mergeCell ref="H33:I33"/>
    <mergeCell ref="H34:I34"/>
    <mergeCell ref="H35:I35"/>
    <mergeCell ref="H36:I36"/>
    <mergeCell ref="H37:I37"/>
  </mergeCells>
  <phoneticPr fontId="14" type="noConversion"/>
  <conditionalFormatting sqref="C9:C39">
    <cfRule type="expression" dxfId="165" priority="81" stopIfTrue="1">
      <formula>IF($A9=1,B9,)</formula>
    </cfRule>
    <cfRule type="expression" dxfId="164" priority="82" stopIfTrue="1">
      <formula>IF($A9="",B9,)</formula>
    </cfRule>
  </conditionalFormatting>
  <conditionalFormatting sqref="E9">
    <cfRule type="expression" dxfId="163" priority="83" stopIfTrue="1">
      <formula>IF($A9="",B9,"")</formula>
    </cfRule>
  </conditionalFormatting>
  <conditionalFormatting sqref="E10:E39">
    <cfRule type="expression" dxfId="162" priority="84" stopIfTrue="1">
      <formula>IF($A10&lt;&gt;1,B10,"")</formula>
    </cfRule>
  </conditionalFormatting>
  <conditionalFormatting sqref="D9:D39">
    <cfRule type="expression" dxfId="161" priority="85" stopIfTrue="1">
      <formula>IF($A9="",B9,)</formula>
    </cfRule>
  </conditionalFormatting>
  <conditionalFormatting sqref="G39">
    <cfRule type="expression" dxfId="142" priority="57" stopIfTrue="1">
      <formula>#REF!="Freelancer"</formula>
    </cfRule>
    <cfRule type="expression" dxfId="141" priority="58" stopIfTrue="1">
      <formula>#REF!="DTC Int. Staff"</formula>
    </cfRule>
  </conditionalFormatting>
  <conditionalFormatting sqref="G12">
    <cfRule type="expression" dxfId="132" priority="53" stopIfTrue="1">
      <formula>#REF!="Freelancer"</formula>
    </cfRule>
    <cfRule type="expression" dxfId="131" priority="54" stopIfTrue="1">
      <formula>#REF!="DTC Int. Staff"</formula>
    </cfRule>
  </conditionalFormatting>
  <conditionalFormatting sqref="G13">
    <cfRule type="expression" dxfId="130" priority="51" stopIfTrue="1">
      <formula>#REF!="Freelancer"</formula>
    </cfRule>
    <cfRule type="expression" dxfId="129" priority="52" stopIfTrue="1">
      <formula>#REF!="DTC Int. Staff"</formula>
    </cfRule>
  </conditionalFormatting>
  <conditionalFormatting sqref="G26">
    <cfRule type="expression" dxfId="124" priority="37" stopIfTrue="1">
      <formula>#REF!="Freelancer"</formula>
    </cfRule>
    <cfRule type="expression" dxfId="123" priority="38" stopIfTrue="1">
      <formula>#REF!="DTC Int. Staff"</formula>
    </cfRule>
  </conditionalFormatting>
  <conditionalFormatting sqref="G19">
    <cfRule type="expression" dxfId="122" priority="43" stopIfTrue="1">
      <formula>#REF!="Freelancer"</formula>
    </cfRule>
    <cfRule type="expression" dxfId="121" priority="44" stopIfTrue="1">
      <formula>#REF!="DTC Int. Staff"</formula>
    </cfRule>
  </conditionalFormatting>
  <conditionalFormatting sqref="G20">
    <cfRule type="expression" dxfId="120" priority="41" stopIfTrue="1">
      <formula>#REF!="Freelancer"</formula>
    </cfRule>
    <cfRule type="expression" dxfId="119" priority="42" stopIfTrue="1">
      <formula>#REF!="DTC Int. Staff"</formula>
    </cfRule>
  </conditionalFormatting>
  <conditionalFormatting sqref="G26">
    <cfRule type="expression" dxfId="114" priority="35" stopIfTrue="1">
      <formula>$F$5="Freelancer"</formula>
    </cfRule>
    <cfRule type="expression" dxfId="113" priority="36" stopIfTrue="1">
      <formula>$F$5="DTC Int. Staff"</formula>
    </cfRule>
  </conditionalFormatting>
  <conditionalFormatting sqref="G27">
    <cfRule type="expression" dxfId="112" priority="33" stopIfTrue="1">
      <formula>#REF!="Freelancer"</formula>
    </cfRule>
    <cfRule type="expression" dxfId="111" priority="34" stopIfTrue="1">
      <formula>#REF!="DTC Int. Staff"</formula>
    </cfRule>
  </conditionalFormatting>
  <conditionalFormatting sqref="G27">
    <cfRule type="expression" dxfId="110" priority="31" stopIfTrue="1">
      <formula>$F$5="Freelancer"</formula>
    </cfRule>
    <cfRule type="expression" dxfId="109" priority="32" stopIfTrue="1">
      <formula>$F$5="DTC Int. Staff"</formula>
    </cfRule>
  </conditionalFormatting>
  <conditionalFormatting sqref="G33">
    <cfRule type="expression" dxfId="98" priority="19" stopIfTrue="1">
      <formula>#REF!="Freelancer"</formula>
    </cfRule>
    <cfRule type="expression" dxfId="97" priority="20" stopIfTrue="1">
      <formula>#REF!="DTC Int. Staff"</formula>
    </cfRule>
  </conditionalFormatting>
  <conditionalFormatting sqref="G34">
    <cfRule type="expression" dxfId="96" priority="17" stopIfTrue="1">
      <formula>#REF!="Freelancer"</formula>
    </cfRule>
    <cfRule type="expression" dxfId="95" priority="18" stopIfTrue="1">
      <formula>#REF!="DTC Int. Staff"</formula>
    </cfRule>
  </conditionalFormatting>
  <conditionalFormatting sqref="G9:G11">
    <cfRule type="expression" dxfId="90" priority="11" stopIfTrue="1">
      <formula>#REF!="Freelancer"</formula>
    </cfRule>
    <cfRule type="expression" dxfId="89" priority="12" stopIfTrue="1">
      <formula>#REF!="DTC Int. Staff"</formula>
    </cfRule>
  </conditionalFormatting>
  <conditionalFormatting sqref="G14:G18">
    <cfRule type="expression" dxfId="88" priority="9" stopIfTrue="1">
      <formula>#REF!="Freelancer"</formula>
    </cfRule>
    <cfRule type="expression" dxfId="87" priority="10" stopIfTrue="1">
      <formula>#REF!="DTC Int. Staff"</formula>
    </cfRule>
  </conditionalFormatting>
  <conditionalFormatting sqref="G21:G25">
    <cfRule type="expression" dxfId="86" priority="7" stopIfTrue="1">
      <formula>#REF!="Freelancer"</formula>
    </cfRule>
    <cfRule type="expression" dxfId="85" priority="8" stopIfTrue="1">
      <formula>#REF!="DTC Int. Staff"</formula>
    </cfRule>
  </conditionalFormatting>
  <conditionalFormatting sqref="G28:G32">
    <cfRule type="expression" dxfId="84" priority="5" stopIfTrue="1">
      <formula>#REF!="Freelancer"</formula>
    </cfRule>
    <cfRule type="expression" dxfId="83" priority="6" stopIfTrue="1">
      <formula>#REF!="DTC Int. Staff"</formula>
    </cfRule>
  </conditionalFormatting>
  <conditionalFormatting sqref="G35:G37">
    <cfRule type="expression" dxfId="82" priority="3" stopIfTrue="1">
      <formula>#REF!="Freelancer"</formula>
    </cfRule>
    <cfRule type="expression" dxfId="81" priority="4" stopIfTrue="1">
      <formula>#REF!="DTC Int. Staff"</formula>
    </cfRule>
  </conditionalFormatting>
  <conditionalFormatting sqref="G38">
    <cfRule type="expression" dxfId="80" priority="1" stopIfTrue="1">
      <formula>#REF!="Freelancer"</formula>
    </cfRule>
    <cfRule type="expression" dxfId="79" priority="2" stopIfTrue="1">
      <formula>#REF!="DTC Int. Staff"</formula>
    </cfRule>
  </conditionalFormatting>
  <dataValidations count="2">
    <dataValidation type="list" allowBlank="1" showInputMessage="1" showErrorMessage="1" sqref="G9:G39" xr:uid="{ECE56917-C660-4720-8E0B-0068D982335F}">
      <formula1>SAP_Booking_Number</formula1>
    </dataValidation>
    <dataValidation type="list" allowBlank="1" showInputMessage="1" showErrorMessage="1" sqref="F9:F39" xr:uid="{B59D550F-FA2A-4869-914B-137A59C60599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F150-F983-4B7F-A1A5-1F690AE90152}">
  <sheetPr>
    <pageSetUpPr fitToPage="1"/>
  </sheetPr>
  <dimension ref="A1:P41"/>
  <sheetViews>
    <sheetView showGridLines="0" tabSelected="1" topLeftCell="D1" zoomScale="70" zoomScaleNormal="70" workbookViewId="0">
      <selection activeCell="N13" sqref="N13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Nutranan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Patrathiranond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TIME050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">
      <c r="B7" s="1">
        <f>MONTH(E9)</f>
        <v>5</v>
      </c>
      <c r="C7" s="61"/>
      <c r="D7" s="63">
        <v>43952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5</v>
      </c>
      <c r="C9" s="9"/>
      <c r="D9" s="10" t="str">
        <f>IF(B9=1,"Mo",IF(B9=2,"Tue",IF(B9=3,"Wed",IF(B9=4,"Thu",IF(B9=5,"Fri",IF(B9=6,"Sat",IF(B9=7,"Sun","")))))))</f>
        <v>Fri</v>
      </c>
      <c r="E9" s="11">
        <f>+D7</f>
        <v>43952</v>
      </c>
      <c r="F9" s="18" t="s">
        <v>28</v>
      </c>
      <c r="G9" s="18">
        <v>9001</v>
      </c>
      <c r="H9" s="70" t="s">
        <v>117</v>
      </c>
      <c r="I9" s="70"/>
      <c r="J9" s="12"/>
      <c r="K9" s="13" t="s">
        <v>83</v>
      </c>
      <c r="L9" s="13"/>
      <c r="M9" s="13">
        <v>10</v>
      </c>
    </row>
    <row r="10" spans="1:16" ht="29.1" customHeight="1" thickBot="1" x14ac:dyDescent="0.25">
      <c r="A10" s="7" t="str">
        <f t="shared" si="0"/>
        <v/>
      </c>
      <c r="B10" s="8">
        <f t="shared" si="1"/>
        <v>6</v>
      </c>
      <c r="C10" s="15"/>
      <c r="D10" s="10" t="str">
        <f>IF(B10=1,"Mo",IF(B10=2,"Tue",IF(B10=3,"Wed",IF(B10=4,"Thu",IF(B10=5,"Fri",IF(B10=6,"Sat",IF(B10=7,"Sun","")))))))</f>
        <v>Sat</v>
      </c>
      <c r="E10" s="16">
        <f>+E9+1</f>
        <v>43953</v>
      </c>
      <c r="F10" s="18"/>
      <c r="G10" s="18"/>
      <c r="H10" s="70"/>
      <c r="I10" s="70"/>
      <c r="J10" s="17"/>
      <c r="K10" s="18"/>
      <c r="L10" s="18"/>
      <c r="M10" s="18">
        <v>10</v>
      </c>
      <c r="O10" s="8" t="s">
        <v>73</v>
      </c>
      <c r="P10" s="2">
        <f>COUNTIF($G$9:$G$39, 9001)</f>
        <v>12</v>
      </c>
    </row>
    <row r="11" spans="1:16" ht="29.1" customHeight="1" thickBot="1" x14ac:dyDescent="0.25">
      <c r="A11" s="7" t="str">
        <f t="shared" si="0"/>
        <v/>
      </c>
      <c r="B11" s="8">
        <f t="shared" si="1"/>
        <v>7</v>
      </c>
      <c r="C11" s="15"/>
      <c r="D11" s="10" t="str">
        <f>IF(B11=1,"Mo",IF(B11=2,"Tue",IF(B11=3,"Wed",IF(B11=4,"Thu",IF(B11=5,"Fri",IF(B11=6,"Sat",IF(B11=7,"Sun","")))))))</f>
        <v>Sun</v>
      </c>
      <c r="E11" s="16">
        <f t="shared" ref="E11:E36" si="2">+E10+1</f>
        <v>43954</v>
      </c>
      <c r="F11" s="18" t="s">
        <v>28</v>
      </c>
      <c r="G11" s="18">
        <v>9001</v>
      </c>
      <c r="H11" s="70" t="s">
        <v>81</v>
      </c>
      <c r="I11" s="70"/>
      <c r="J11" s="17"/>
      <c r="K11" s="18" t="s">
        <v>80</v>
      </c>
      <c r="L11" s="18"/>
      <c r="M11" s="18">
        <v>10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1</v>
      </c>
      <c r="C12" s="15"/>
      <c r="D12" s="10" t="str">
        <f t="shared" ref="D12:D39" si="3">IF(B12=1,"Mo",IF(B12=2,"Tue",IF(B12=3,"Wed",IF(B12=4,"Thu",IF(B12=5,"Fri",IF(B12=6,"Sat",IF(B12=7,"Sun","")))))))</f>
        <v>Mo</v>
      </c>
      <c r="E12" s="16">
        <f t="shared" si="2"/>
        <v>43955</v>
      </c>
      <c r="F12" s="18" t="s">
        <v>28</v>
      </c>
      <c r="G12" s="18">
        <v>9001</v>
      </c>
      <c r="H12" s="70" t="s">
        <v>81</v>
      </c>
      <c r="I12" s="70"/>
      <c r="J12" s="17"/>
      <c r="K12" s="18" t="s">
        <v>72</v>
      </c>
      <c r="L12" s="18"/>
      <c r="M12" s="18">
        <v>10</v>
      </c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2</v>
      </c>
      <c r="C13" s="15"/>
      <c r="D13" s="10" t="str">
        <f t="shared" si="3"/>
        <v>Tue</v>
      </c>
      <c r="E13" s="16">
        <f t="shared" si="2"/>
        <v>43956</v>
      </c>
      <c r="F13" s="18" t="s">
        <v>28</v>
      </c>
      <c r="G13" s="18">
        <v>9001</v>
      </c>
      <c r="H13" s="70" t="s">
        <v>81</v>
      </c>
      <c r="I13" s="70"/>
      <c r="J13" s="17"/>
      <c r="K13" s="18" t="s">
        <v>72</v>
      </c>
      <c r="L13" s="18"/>
      <c r="M13" s="18">
        <v>10</v>
      </c>
    </row>
    <row r="14" spans="1:16" ht="29.1" customHeight="1" thickBot="1" x14ac:dyDescent="0.25">
      <c r="A14" s="7">
        <f t="shared" si="0"/>
        <v>1</v>
      </c>
      <c r="B14" s="8">
        <f t="shared" si="1"/>
        <v>3</v>
      </c>
      <c r="C14" s="15"/>
      <c r="D14" s="10" t="str">
        <f t="shared" si="3"/>
        <v>Wed</v>
      </c>
      <c r="E14" s="16">
        <f t="shared" si="2"/>
        <v>43957</v>
      </c>
      <c r="F14" s="18" t="s">
        <v>28</v>
      </c>
      <c r="G14" s="18">
        <v>9001</v>
      </c>
      <c r="H14" s="70" t="s">
        <v>81</v>
      </c>
      <c r="I14" s="70"/>
      <c r="J14" s="17"/>
      <c r="K14" s="18" t="s">
        <v>72</v>
      </c>
      <c r="L14" s="13"/>
      <c r="M14" s="13">
        <v>10</v>
      </c>
    </row>
    <row r="15" spans="1:16" ht="29.1" customHeight="1" thickBot="1" x14ac:dyDescent="0.25">
      <c r="A15" s="7">
        <f t="shared" si="0"/>
        <v>1</v>
      </c>
      <c r="B15" s="8">
        <f t="shared" si="1"/>
        <v>4</v>
      </c>
      <c r="C15" s="15"/>
      <c r="D15" s="10" t="str">
        <f t="shared" si="3"/>
        <v>Thu</v>
      </c>
      <c r="E15" s="16">
        <f t="shared" si="2"/>
        <v>43958</v>
      </c>
      <c r="F15" s="18" t="s">
        <v>28</v>
      </c>
      <c r="G15" s="18">
        <v>9001</v>
      </c>
      <c r="H15" s="70" t="s">
        <v>81</v>
      </c>
      <c r="I15" s="70"/>
      <c r="J15" s="17"/>
      <c r="K15" s="18" t="s">
        <v>72</v>
      </c>
      <c r="L15" s="18"/>
      <c r="M15" s="18">
        <v>10</v>
      </c>
    </row>
    <row r="16" spans="1:16" ht="29.1" customHeight="1" thickBot="1" x14ac:dyDescent="0.25">
      <c r="A16" s="7">
        <f t="shared" si="0"/>
        <v>1</v>
      </c>
      <c r="B16" s="8">
        <f t="shared" si="1"/>
        <v>5</v>
      </c>
      <c r="C16" s="15"/>
      <c r="D16" s="10" t="str">
        <f>IF(B16=1,"Mo",IF(B16=2,"Tue",IF(B16=3,"Wed",IF(B16=4,"Thu",IF(B16=5,"Fri",IF(B16=6,"Sat",IF(B16=7,"Sun","")))))))</f>
        <v>Fri</v>
      </c>
      <c r="E16" s="16">
        <f t="shared" si="2"/>
        <v>43959</v>
      </c>
      <c r="F16" s="18" t="s">
        <v>28</v>
      </c>
      <c r="G16" s="18">
        <v>9001</v>
      </c>
      <c r="H16" s="70" t="s">
        <v>81</v>
      </c>
      <c r="I16" s="70"/>
      <c r="J16" s="17"/>
      <c r="K16" s="18" t="s">
        <v>72</v>
      </c>
      <c r="L16" s="18"/>
      <c r="M16" s="18">
        <v>10</v>
      </c>
    </row>
    <row r="17" spans="1:13" ht="29.1" customHeight="1" thickBot="1" x14ac:dyDescent="0.25">
      <c r="A17" s="7" t="str">
        <f t="shared" si="0"/>
        <v/>
      </c>
      <c r="B17" s="8">
        <f t="shared" si="1"/>
        <v>6</v>
      </c>
      <c r="C17" s="15"/>
      <c r="D17" s="10" t="str">
        <f>IF(B17=1,"Mo",IF(B17=2,"Tue",IF(B17=3,"Wed",IF(B17=4,"Thu",IF(B17=5,"Fri",IF(B17=6,"Sat",IF(B17=7,"Sun","")))))))</f>
        <v>Sat</v>
      </c>
      <c r="E17" s="16">
        <f t="shared" si="2"/>
        <v>43960</v>
      </c>
      <c r="F17" s="18"/>
      <c r="G17" s="18"/>
      <c r="H17" s="70"/>
      <c r="I17" s="70"/>
      <c r="J17" s="17"/>
      <c r="K17" s="18"/>
      <c r="L17" s="18"/>
      <c r="M17" s="18"/>
    </row>
    <row r="18" spans="1:13" ht="29.1" customHeight="1" thickBot="1" x14ac:dyDescent="0.25">
      <c r="A18" s="7" t="str">
        <f t="shared" si="0"/>
        <v/>
      </c>
      <c r="B18" s="8">
        <f t="shared" si="1"/>
        <v>7</v>
      </c>
      <c r="C18" s="15"/>
      <c r="D18" s="10" t="str">
        <f>IF(B18=1,"Mo",IF(B18=2,"Tue",IF(B18=3,"Wed",IF(B18=4,"Thu",IF(B18=5,"Fri",IF(B18=6,"Sat",IF(B18=7,"Sun","")))))))</f>
        <v>Sun</v>
      </c>
      <c r="E18" s="16">
        <f t="shared" si="2"/>
        <v>43961</v>
      </c>
      <c r="F18" s="18"/>
      <c r="G18" s="18"/>
      <c r="H18" s="70"/>
      <c r="I18" s="70"/>
      <c r="J18" s="17"/>
      <c r="K18" s="18"/>
      <c r="L18" s="18"/>
      <c r="M18" s="18"/>
    </row>
    <row r="19" spans="1:13" ht="29.1" customHeight="1" thickBot="1" x14ac:dyDescent="0.25">
      <c r="A19" s="7">
        <f t="shared" si="0"/>
        <v>1</v>
      </c>
      <c r="B19" s="8">
        <f t="shared" si="1"/>
        <v>1</v>
      </c>
      <c r="C19" s="15"/>
      <c r="D19" s="10" t="str">
        <f t="shared" si="3"/>
        <v>Mo</v>
      </c>
      <c r="E19" s="16">
        <f t="shared" si="2"/>
        <v>43962</v>
      </c>
      <c r="F19" s="18" t="s">
        <v>28</v>
      </c>
      <c r="G19" s="18">
        <v>9001</v>
      </c>
      <c r="H19" s="70" t="s">
        <v>81</v>
      </c>
      <c r="I19" s="70"/>
      <c r="J19" s="17"/>
      <c r="K19" s="18" t="s">
        <v>72</v>
      </c>
      <c r="L19" s="13"/>
      <c r="M19" s="13">
        <v>10</v>
      </c>
    </row>
    <row r="20" spans="1:13" ht="29.1" customHeight="1" thickBot="1" x14ac:dyDescent="0.25">
      <c r="A20" s="7">
        <f t="shared" si="0"/>
        <v>1</v>
      </c>
      <c r="B20" s="8">
        <f t="shared" si="1"/>
        <v>2</v>
      </c>
      <c r="C20" s="15"/>
      <c r="D20" s="10" t="str">
        <f t="shared" si="3"/>
        <v>Tue</v>
      </c>
      <c r="E20" s="16">
        <f t="shared" si="2"/>
        <v>43963</v>
      </c>
      <c r="F20" s="18" t="s">
        <v>28</v>
      </c>
      <c r="G20" s="18">
        <v>9001</v>
      </c>
      <c r="H20" s="70" t="s">
        <v>81</v>
      </c>
      <c r="I20" s="70"/>
      <c r="J20" s="17"/>
      <c r="K20" s="18" t="s">
        <v>72</v>
      </c>
      <c r="L20" s="18"/>
      <c r="M20" s="18">
        <v>10</v>
      </c>
    </row>
    <row r="21" spans="1:13" ht="29.1" customHeight="1" thickBot="1" x14ac:dyDescent="0.25">
      <c r="A21" s="7">
        <f t="shared" si="0"/>
        <v>1</v>
      </c>
      <c r="B21" s="8">
        <f t="shared" si="1"/>
        <v>3</v>
      </c>
      <c r="C21" s="15"/>
      <c r="D21" s="10" t="str">
        <f t="shared" si="3"/>
        <v>Wed</v>
      </c>
      <c r="E21" s="16">
        <f t="shared" si="2"/>
        <v>43964</v>
      </c>
      <c r="F21" s="18" t="s">
        <v>28</v>
      </c>
      <c r="G21" s="18">
        <v>9001</v>
      </c>
      <c r="H21" s="70" t="s">
        <v>81</v>
      </c>
      <c r="I21" s="70"/>
      <c r="J21" s="17"/>
      <c r="K21" s="18" t="s">
        <v>72</v>
      </c>
      <c r="L21" s="18"/>
      <c r="M21" s="18">
        <v>10</v>
      </c>
    </row>
    <row r="22" spans="1:13" ht="29.1" customHeight="1" thickBot="1" x14ac:dyDescent="0.25">
      <c r="A22" s="7">
        <f t="shared" si="0"/>
        <v>1</v>
      </c>
      <c r="B22" s="8">
        <f t="shared" si="1"/>
        <v>4</v>
      </c>
      <c r="C22" s="15"/>
      <c r="D22" s="10" t="str">
        <f t="shared" si="3"/>
        <v>Thu</v>
      </c>
      <c r="E22" s="16">
        <f t="shared" si="2"/>
        <v>43965</v>
      </c>
      <c r="F22" s="18" t="s">
        <v>28</v>
      </c>
      <c r="G22" s="18">
        <v>9001</v>
      </c>
      <c r="H22" s="70" t="s">
        <v>81</v>
      </c>
      <c r="I22" s="70"/>
      <c r="J22" s="17"/>
      <c r="K22" s="18" t="s">
        <v>72</v>
      </c>
      <c r="L22" s="18"/>
      <c r="M22" s="18">
        <v>10</v>
      </c>
    </row>
    <row r="23" spans="1:13" ht="29.1" customHeight="1" thickBot="1" x14ac:dyDescent="0.25">
      <c r="A23" s="7">
        <f t="shared" si="0"/>
        <v>1</v>
      </c>
      <c r="B23" s="8">
        <f t="shared" si="1"/>
        <v>5</v>
      </c>
      <c r="C23" s="15"/>
      <c r="D23" s="10" t="str">
        <f t="shared" si="3"/>
        <v>Fri</v>
      </c>
      <c r="E23" s="16">
        <f t="shared" si="2"/>
        <v>43966</v>
      </c>
      <c r="F23" s="18" t="s">
        <v>28</v>
      </c>
      <c r="G23" s="18">
        <v>9001</v>
      </c>
      <c r="H23" s="70" t="s">
        <v>81</v>
      </c>
      <c r="I23" s="70"/>
      <c r="J23" s="17"/>
      <c r="K23" s="18" t="s">
        <v>72</v>
      </c>
      <c r="L23" s="18"/>
      <c r="M23" s="18">
        <v>8</v>
      </c>
    </row>
    <row r="24" spans="1:13" ht="29.1" customHeight="1" thickBot="1" x14ac:dyDescent="0.25">
      <c r="A24" s="7" t="str">
        <f t="shared" si="0"/>
        <v/>
      </c>
      <c r="B24" s="8">
        <f t="shared" si="1"/>
        <v>6</v>
      </c>
      <c r="C24" s="15"/>
      <c r="D24" s="10" t="str">
        <f t="shared" si="3"/>
        <v>Sat</v>
      </c>
      <c r="E24" s="16">
        <f t="shared" si="2"/>
        <v>43967</v>
      </c>
      <c r="F24" s="18"/>
      <c r="G24" s="18"/>
      <c r="H24" s="70"/>
      <c r="I24" s="70"/>
      <c r="J24" s="17"/>
      <c r="K24" s="18"/>
      <c r="L24" s="18"/>
      <c r="M24" s="19"/>
    </row>
    <row r="25" spans="1:13" ht="29.1" customHeight="1" thickBot="1" x14ac:dyDescent="0.25">
      <c r="A25" s="7" t="str">
        <f t="shared" si="0"/>
        <v/>
      </c>
      <c r="B25" s="8">
        <f t="shared" si="1"/>
        <v>7</v>
      </c>
      <c r="C25" s="15"/>
      <c r="D25" s="10" t="str">
        <f t="shared" si="3"/>
        <v>Sun</v>
      </c>
      <c r="E25" s="16">
        <f t="shared" si="2"/>
        <v>43968</v>
      </c>
      <c r="F25" s="18"/>
      <c r="G25" s="18"/>
      <c r="H25" s="70"/>
      <c r="I25" s="70"/>
      <c r="J25" s="17"/>
      <c r="K25" s="18"/>
      <c r="L25" s="18"/>
      <c r="M25" s="19"/>
    </row>
    <row r="26" spans="1:13" ht="29.1" customHeight="1" thickBot="1" x14ac:dyDescent="0.25">
      <c r="A26" s="7">
        <f t="shared" si="0"/>
        <v>1</v>
      </c>
      <c r="B26" s="8">
        <f t="shared" si="1"/>
        <v>1</v>
      </c>
      <c r="C26" s="15"/>
      <c r="D26" s="10" t="str">
        <f t="shared" si="3"/>
        <v>Mo</v>
      </c>
      <c r="E26" s="16">
        <f t="shared" si="2"/>
        <v>43969</v>
      </c>
      <c r="F26" s="18"/>
      <c r="G26" s="18"/>
      <c r="H26" s="70"/>
      <c r="I26" s="70"/>
      <c r="J26" s="17"/>
      <c r="K26" s="18"/>
      <c r="L26" s="18"/>
      <c r="M26" s="19"/>
    </row>
    <row r="27" spans="1:13" ht="29.1" customHeight="1" thickBot="1" x14ac:dyDescent="0.25">
      <c r="A27" s="7">
        <f t="shared" si="0"/>
        <v>1</v>
      </c>
      <c r="B27" s="8">
        <f t="shared" si="1"/>
        <v>2</v>
      </c>
      <c r="C27" s="15"/>
      <c r="D27" s="10" t="str">
        <f t="shared" si="3"/>
        <v>Tue</v>
      </c>
      <c r="E27" s="16">
        <f t="shared" si="2"/>
        <v>43970</v>
      </c>
      <c r="F27" s="18"/>
      <c r="G27" s="18"/>
      <c r="H27" s="70"/>
      <c r="I27" s="70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3</v>
      </c>
      <c r="C28" s="15"/>
      <c r="D28" s="10" t="str">
        <f t="shared" si="3"/>
        <v>Wed</v>
      </c>
      <c r="E28" s="16">
        <f t="shared" si="2"/>
        <v>43971</v>
      </c>
      <c r="F28" s="18"/>
      <c r="G28" s="18"/>
      <c r="H28" s="70"/>
      <c r="I28" s="70"/>
      <c r="J28" s="17"/>
      <c r="K28" s="18"/>
      <c r="L28" s="18"/>
      <c r="M28" s="19"/>
    </row>
    <row r="29" spans="1:13" ht="29.1" customHeight="1" thickBot="1" x14ac:dyDescent="0.25">
      <c r="A29" s="7">
        <f t="shared" si="0"/>
        <v>1</v>
      </c>
      <c r="B29" s="8">
        <f t="shared" si="1"/>
        <v>4</v>
      </c>
      <c r="C29" s="15"/>
      <c r="D29" s="10" t="str">
        <f t="shared" si="3"/>
        <v>Thu</v>
      </c>
      <c r="E29" s="16">
        <f t="shared" si="2"/>
        <v>43972</v>
      </c>
      <c r="F29" s="18"/>
      <c r="G29" s="18"/>
      <c r="H29" s="70"/>
      <c r="I29" s="70"/>
      <c r="J29" s="17"/>
      <c r="K29" s="18"/>
      <c r="L29" s="18"/>
      <c r="M29" s="19"/>
    </row>
    <row r="30" spans="1:13" ht="29.1" customHeight="1" thickBot="1" x14ac:dyDescent="0.25">
      <c r="A30" s="7">
        <f t="shared" si="0"/>
        <v>1</v>
      </c>
      <c r="B30" s="8">
        <f t="shared" si="1"/>
        <v>5</v>
      </c>
      <c r="C30" s="15"/>
      <c r="D30" s="10" t="str">
        <f t="shared" si="3"/>
        <v>Fri</v>
      </c>
      <c r="E30" s="16">
        <f t="shared" si="2"/>
        <v>43973</v>
      </c>
      <c r="F30" s="18"/>
      <c r="G30" s="18"/>
      <c r="H30" s="70"/>
      <c r="I30" s="70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6</v>
      </c>
      <c r="C31" s="15"/>
      <c r="D31" s="10" t="str">
        <f t="shared" si="3"/>
        <v>Sat</v>
      </c>
      <c r="E31" s="16">
        <f t="shared" si="2"/>
        <v>43974</v>
      </c>
      <c r="F31" s="18"/>
      <c r="G31" s="18"/>
      <c r="H31" s="70"/>
      <c r="I31" s="70"/>
      <c r="J31" s="17"/>
      <c r="K31" s="18"/>
      <c r="L31" s="18"/>
      <c r="M31" s="19"/>
    </row>
    <row r="32" spans="1:13" ht="29.1" customHeight="1" thickBot="1" x14ac:dyDescent="0.25">
      <c r="A32" s="7" t="str">
        <f t="shared" si="0"/>
        <v/>
      </c>
      <c r="B32" s="8">
        <f t="shared" si="1"/>
        <v>7</v>
      </c>
      <c r="C32" s="15"/>
      <c r="D32" s="10" t="str">
        <f t="shared" si="3"/>
        <v>Sun</v>
      </c>
      <c r="E32" s="16">
        <f t="shared" si="2"/>
        <v>43975</v>
      </c>
      <c r="F32" s="18"/>
      <c r="G32" s="18"/>
      <c r="H32" s="70"/>
      <c r="I32" s="70"/>
      <c r="J32" s="17"/>
      <c r="K32" s="18"/>
      <c r="L32" s="18"/>
      <c r="M32" s="19"/>
    </row>
    <row r="33" spans="1:13" ht="29.1" customHeight="1" thickBot="1" x14ac:dyDescent="0.25">
      <c r="A33" s="7">
        <f t="shared" si="0"/>
        <v>1</v>
      </c>
      <c r="B33" s="8">
        <f t="shared" si="1"/>
        <v>1</v>
      </c>
      <c r="C33" s="15"/>
      <c r="D33" s="10" t="str">
        <f t="shared" si="3"/>
        <v>Mo</v>
      </c>
      <c r="E33" s="16">
        <f t="shared" si="2"/>
        <v>43976</v>
      </c>
      <c r="F33" s="18"/>
      <c r="G33" s="18"/>
      <c r="H33" s="70"/>
      <c r="I33" s="70"/>
      <c r="J33" s="17"/>
      <c r="K33" s="18"/>
      <c r="L33" s="18"/>
      <c r="M33" s="19"/>
    </row>
    <row r="34" spans="1:13" ht="29.1" customHeight="1" thickBot="1" x14ac:dyDescent="0.25">
      <c r="A34" s="7">
        <f t="shared" si="0"/>
        <v>1</v>
      </c>
      <c r="B34" s="8">
        <f t="shared" si="1"/>
        <v>2</v>
      </c>
      <c r="C34" s="15"/>
      <c r="D34" s="10" t="str">
        <f t="shared" si="3"/>
        <v>Tue</v>
      </c>
      <c r="E34" s="16">
        <f t="shared" si="2"/>
        <v>43977</v>
      </c>
      <c r="F34" s="18"/>
      <c r="G34" s="18"/>
      <c r="H34" s="70"/>
      <c r="I34" s="70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3</v>
      </c>
      <c r="C35" s="15"/>
      <c r="D35" s="10" t="str">
        <f t="shared" si="3"/>
        <v>Wed</v>
      </c>
      <c r="E35" s="16">
        <f t="shared" si="2"/>
        <v>43978</v>
      </c>
      <c r="F35" s="18"/>
      <c r="G35" s="18"/>
      <c r="H35" s="70"/>
      <c r="I35" s="70"/>
      <c r="J35" s="17"/>
      <c r="K35" s="18"/>
      <c r="L35" s="18"/>
      <c r="M35" s="19"/>
    </row>
    <row r="36" spans="1:13" ht="29.1" customHeight="1" thickBot="1" x14ac:dyDescent="0.25">
      <c r="A36" s="7">
        <f t="shared" si="0"/>
        <v>1</v>
      </c>
      <c r="B36" s="8">
        <f t="shared" si="1"/>
        <v>4</v>
      </c>
      <c r="C36" s="15"/>
      <c r="D36" s="10" t="str">
        <f t="shared" si="3"/>
        <v>Thu</v>
      </c>
      <c r="E36" s="16">
        <f t="shared" si="2"/>
        <v>43979</v>
      </c>
      <c r="F36" s="18"/>
      <c r="G36" s="18"/>
      <c r="H36" s="70"/>
      <c r="I36" s="70"/>
      <c r="J36" s="17"/>
      <c r="K36" s="18"/>
      <c r="L36" s="18"/>
      <c r="M36" s="19"/>
    </row>
    <row r="37" spans="1:13" ht="29.1" customHeight="1" thickBot="1" x14ac:dyDescent="0.25">
      <c r="A37" s="7">
        <f t="shared" si="0"/>
        <v>1</v>
      </c>
      <c r="B37" s="8">
        <f>WEEKDAY(E36+1,2)</f>
        <v>5</v>
      </c>
      <c r="C37" s="15"/>
      <c r="D37" s="10" t="str">
        <f t="shared" si="3"/>
        <v>Fri</v>
      </c>
      <c r="E37" s="20">
        <f>IF(MONTH(E36+1)&gt;MONTH(E36),"",E36+1)</f>
        <v>43980</v>
      </c>
      <c r="F37" s="18"/>
      <c r="G37" s="18"/>
      <c r="H37" s="70"/>
      <c r="I37" s="70"/>
      <c r="J37" s="17"/>
      <c r="K37" s="18"/>
      <c r="L37" s="18"/>
      <c r="M37" s="19"/>
    </row>
    <row r="38" spans="1:13" ht="29.1" customHeight="1" thickBot="1" x14ac:dyDescent="0.25">
      <c r="A38" s="7" t="str">
        <f t="shared" si="0"/>
        <v/>
      </c>
      <c r="B38" s="8">
        <f>WEEKDAY(E36+2,2)</f>
        <v>6</v>
      </c>
      <c r="C38" s="15"/>
      <c r="D38" s="10" t="str">
        <f t="shared" si="3"/>
        <v>Sat</v>
      </c>
      <c r="E38" s="16">
        <f>IF(MONTH(E36+2)&gt;MONTH(E36),"",E36+2)</f>
        <v>43981</v>
      </c>
      <c r="F38" s="18"/>
      <c r="G38" s="18"/>
      <c r="H38" s="70"/>
      <c r="I38" s="70"/>
      <c r="J38" s="17"/>
      <c r="K38" s="18"/>
      <c r="L38" s="18"/>
      <c r="M38" s="19"/>
    </row>
    <row r="39" spans="1:13" ht="29.1" customHeight="1" thickBot="1" x14ac:dyDescent="0.25">
      <c r="A39" s="7" t="str">
        <f t="shared" si="0"/>
        <v/>
      </c>
      <c r="B39" s="8">
        <f>WEEKDAY(E36+3,2)</f>
        <v>7</v>
      </c>
      <c r="C39" s="15"/>
      <c r="D39" s="10" t="str">
        <f t="shared" si="3"/>
        <v>Sun</v>
      </c>
      <c r="E39" s="21">
        <f>IF(MONTH(E36+3)&gt;MONTH(E36),"",E36+3)</f>
        <v>43982</v>
      </c>
      <c r="F39" s="18"/>
      <c r="G39" s="18"/>
      <c r="H39" s="70"/>
      <c r="I39" s="70"/>
      <c r="J39" s="17"/>
      <c r="K39" s="18"/>
      <c r="L39" s="18"/>
      <c r="M39" s="19"/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128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16</v>
      </c>
    </row>
  </sheetData>
  <mergeCells count="42"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  <mergeCell ref="H19:I19"/>
    <mergeCell ref="M7:M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8:I38"/>
    <mergeCell ref="H39:I39"/>
    <mergeCell ref="H32:I32"/>
    <mergeCell ref="H33:I33"/>
    <mergeCell ref="H34:I34"/>
    <mergeCell ref="H35:I35"/>
    <mergeCell ref="H36:I36"/>
    <mergeCell ref="H37:I37"/>
  </mergeCells>
  <phoneticPr fontId="14" type="noConversion"/>
  <conditionalFormatting sqref="C9:C39">
    <cfRule type="expression" dxfId="78" priority="73" stopIfTrue="1">
      <formula>IF($A9=1,B9,)</formula>
    </cfRule>
    <cfRule type="expression" dxfId="77" priority="74" stopIfTrue="1">
      <formula>IF($A9="",B9,)</formula>
    </cfRule>
  </conditionalFormatting>
  <conditionalFormatting sqref="E9">
    <cfRule type="expression" dxfId="76" priority="75" stopIfTrue="1">
      <formula>IF($A9="",B9,"")</formula>
    </cfRule>
  </conditionalFormatting>
  <conditionalFormatting sqref="E10:E39">
    <cfRule type="expression" dxfId="75" priority="76" stopIfTrue="1">
      <formula>IF($A10&lt;&gt;1,B10,"")</formula>
    </cfRule>
  </conditionalFormatting>
  <conditionalFormatting sqref="D9:D39">
    <cfRule type="expression" dxfId="74" priority="77" stopIfTrue="1">
      <formula>IF($A9="",B9,)</formula>
    </cfRule>
  </conditionalFormatting>
  <conditionalFormatting sqref="G17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25">
    <cfRule type="expression" dxfId="61" priority="59" stopIfTrue="1">
      <formula>#REF!="Freelancer"</formula>
    </cfRule>
    <cfRule type="expression" dxfId="60" priority="60" stopIfTrue="1">
      <formula>#REF!="DTC Int. Staff"</formula>
    </cfRule>
  </conditionalFormatting>
  <conditionalFormatting sqref="G30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31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37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38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39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18">
    <cfRule type="expression" dxfId="39" priority="37" stopIfTrue="1">
      <formula>#REF!="Freelancer"</formula>
    </cfRule>
    <cfRule type="expression" dxfId="38" priority="38" stopIfTrue="1">
      <formula>#REF!="DTC Int. Staff"</formula>
    </cfRule>
  </conditionalFormatting>
  <conditionalFormatting sqref="G26">
    <cfRule type="expression" dxfId="31" priority="29" stopIfTrue="1">
      <formula>#REF!="Freelancer"</formula>
    </cfRule>
    <cfRule type="expression" dxfId="30" priority="30" stopIfTrue="1">
      <formula>#REF!="DTC Int. Staff"</formula>
    </cfRule>
  </conditionalFormatting>
  <conditionalFormatting sqref="G26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27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27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28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28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9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9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32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3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4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6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9:G1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9:G24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2">
    <dataValidation type="list" allowBlank="1" showInputMessage="1" showErrorMessage="1" sqref="F9:F39" xr:uid="{A7472D6D-0005-42F9-9397-E5683B3DEDD1}">
      <formula1>Project_Number</formula1>
    </dataValidation>
    <dataValidation type="list" allowBlank="1" showInputMessage="1" showErrorMessage="1" sqref="G9:G39" xr:uid="{53EA8EB0-0BC5-4ED1-8136-FB6D9FF7E736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3"/>
  <sheetViews>
    <sheetView workbookViewId="0">
      <selection activeCell="B5" sqref="B5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103</v>
      </c>
      <c r="B2" s="31" t="s">
        <v>104</v>
      </c>
      <c r="C2" s="33"/>
      <c r="D2" s="33"/>
    </row>
    <row r="3" spans="1:13" x14ac:dyDescent="0.2">
      <c r="A3" s="31" t="s">
        <v>18</v>
      </c>
      <c r="B3" s="31" t="s">
        <v>19</v>
      </c>
      <c r="C3" s="32">
        <v>9001</v>
      </c>
    </row>
    <row r="4" spans="1:13" x14ac:dyDescent="0.2">
      <c r="A4" s="31" t="s">
        <v>20</v>
      </c>
      <c r="B4" s="31" t="s">
        <v>21</v>
      </c>
      <c r="C4" s="32">
        <v>9003</v>
      </c>
    </row>
    <row r="5" spans="1:13" x14ac:dyDescent="0.2">
      <c r="A5" s="31" t="s">
        <v>22</v>
      </c>
      <c r="B5" s="31" t="s">
        <v>23</v>
      </c>
      <c r="C5" s="32">
        <v>9004</v>
      </c>
    </row>
    <row r="6" spans="1:13" x14ac:dyDescent="0.2">
      <c r="A6" s="31" t="s">
        <v>24</v>
      </c>
      <c r="B6" s="31" t="s">
        <v>25</v>
      </c>
      <c r="C6" s="32">
        <v>9005</v>
      </c>
    </row>
    <row r="7" spans="1:13" x14ac:dyDescent="0.2">
      <c r="A7" s="31" t="s">
        <v>26</v>
      </c>
      <c r="B7" s="31" t="s">
        <v>27</v>
      </c>
      <c r="C7" s="32">
        <v>9006</v>
      </c>
    </row>
    <row r="8" spans="1:13" x14ac:dyDescent="0.2">
      <c r="A8" s="31" t="s">
        <v>28</v>
      </c>
      <c r="B8" s="31" t="s">
        <v>29</v>
      </c>
      <c r="C8" s="32">
        <v>9007</v>
      </c>
    </row>
    <row r="9" spans="1:13" x14ac:dyDescent="0.2">
      <c r="A9" s="31" t="s">
        <v>30</v>
      </c>
      <c r="B9" s="31" t="s">
        <v>31</v>
      </c>
      <c r="C9" s="32">
        <v>9008</v>
      </c>
    </row>
    <row r="10" spans="1:13" x14ac:dyDescent="0.2">
      <c r="A10" s="31" t="s">
        <v>32</v>
      </c>
      <c r="B10" s="31" t="s">
        <v>33</v>
      </c>
      <c r="C10" s="32">
        <v>9009</v>
      </c>
    </row>
    <row r="11" spans="1:13" x14ac:dyDescent="0.2">
      <c r="A11" s="31" t="s">
        <v>34</v>
      </c>
      <c r="B11" s="31" t="s">
        <v>35</v>
      </c>
      <c r="C11" s="32">
        <v>9010</v>
      </c>
    </row>
    <row r="12" spans="1:13" x14ac:dyDescent="0.2">
      <c r="A12" s="31" t="s">
        <v>36</v>
      </c>
      <c r="B12" s="31" t="s">
        <v>37</v>
      </c>
      <c r="C12" s="32">
        <v>9011</v>
      </c>
    </row>
    <row r="13" spans="1:13" x14ac:dyDescent="0.2">
      <c r="A13" s="31" t="s">
        <v>38</v>
      </c>
      <c r="B13" s="31" t="s">
        <v>39</v>
      </c>
      <c r="C13" s="32">
        <v>9012</v>
      </c>
    </row>
    <row r="14" spans="1:13" x14ac:dyDescent="0.2">
      <c r="A14" s="31" t="s">
        <v>40</v>
      </c>
      <c r="B14" s="31" t="s">
        <v>41</v>
      </c>
      <c r="C14" s="32">
        <v>9013</v>
      </c>
    </row>
    <row r="15" spans="1:13" x14ac:dyDescent="0.2">
      <c r="A15" s="31" t="s">
        <v>42</v>
      </c>
      <c r="B15" s="31" t="s">
        <v>43</v>
      </c>
      <c r="C15" s="32">
        <v>9014</v>
      </c>
      <c r="M15" s="42"/>
    </row>
    <row r="16" spans="1:13" x14ac:dyDescent="0.2">
      <c r="A16" s="31" t="s">
        <v>44</v>
      </c>
      <c r="B16" s="31" t="s">
        <v>45</v>
      </c>
      <c r="C16" s="32">
        <v>9015</v>
      </c>
    </row>
    <row r="17" spans="1:3" x14ac:dyDescent="0.2">
      <c r="A17" s="31" t="s">
        <v>46</v>
      </c>
      <c r="B17" s="31" t="s">
        <v>47</v>
      </c>
    </row>
    <row r="18" spans="1:3" x14ac:dyDescent="0.2">
      <c r="A18" s="31" t="s">
        <v>48</v>
      </c>
      <c r="B18" s="31" t="s">
        <v>49</v>
      </c>
      <c r="C18" s="32"/>
    </row>
    <row r="19" spans="1:3" x14ac:dyDescent="0.2">
      <c r="A19" s="31" t="s">
        <v>50</v>
      </c>
      <c r="B19" s="31" t="s">
        <v>51</v>
      </c>
      <c r="C19" s="32"/>
    </row>
    <row r="20" spans="1:3" x14ac:dyDescent="0.2">
      <c r="A20" s="31" t="s">
        <v>52</v>
      </c>
      <c r="B20" s="31" t="s">
        <v>53</v>
      </c>
      <c r="C20" s="32"/>
    </row>
    <row r="21" spans="1:3" x14ac:dyDescent="0.2">
      <c r="A21" s="31" t="s">
        <v>54</v>
      </c>
      <c r="B21" s="31" t="s">
        <v>55</v>
      </c>
      <c r="C21" s="32"/>
    </row>
    <row r="22" spans="1:3" x14ac:dyDescent="0.2">
      <c r="A22" s="31" t="s">
        <v>56</v>
      </c>
      <c r="B22" s="31" t="s">
        <v>57</v>
      </c>
      <c r="C22" s="32"/>
    </row>
    <row r="23" spans="1:3" x14ac:dyDescent="0.2">
      <c r="A23" s="31" t="s">
        <v>58</v>
      </c>
      <c r="B23" s="31" t="s">
        <v>59</v>
      </c>
      <c r="C23" s="32"/>
    </row>
    <row r="24" spans="1:3" x14ac:dyDescent="0.2">
      <c r="A24" s="31" t="s">
        <v>60</v>
      </c>
      <c r="B24" s="31" t="s">
        <v>61</v>
      </c>
      <c r="C24" s="32"/>
    </row>
    <row r="25" spans="1:3" x14ac:dyDescent="0.2">
      <c r="A25" s="31" t="s">
        <v>62</v>
      </c>
      <c r="B25" s="31" t="s">
        <v>63</v>
      </c>
      <c r="C25" s="32"/>
    </row>
    <row r="26" spans="1:3" x14ac:dyDescent="0.2">
      <c r="A26" s="31" t="s">
        <v>64</v>
      </c>
      <c r="B26" s="31" t="s">
        <v>65</v>
      </c>
      <c r="C26" s="32"/>
    </row>
    <row r="27" spans="1:3" x14ac:dyDescent="0.2">
      <c r="A27" s="31" t="s">
        <v>66</v>
      </c>
      <c r="B27" s="31" t="s">
        <v>67</v>
      </c>
      <c r="C27" s="32"/>
    </row>
    <row r="33" spans="13:13" x14ac:dyDescent="0.2">
      <c r="M33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Information-General Settings</vt:lpstr>
      <vt:lpstr>Jan</vt:lpstr>
      <vt:lpstr>Feb</vt:lpstr>
      <vt:lpstr>March</vt:lpstr>
      <vt:lpstr>April</vt:lpstr>
      <vt:lpstr>May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Nutranan</cp:lastModifiedBy>
  <dcterms:created xsi:type="dcterms:W3CDTF">2006-02-12T14:53:28Z</dcterms:created>
  <dcterms:modified xsi:type="dcterms:W3CDTF">2020-05-18T08:07:12Z</dcterms:modified>
</cp:coreProperties>
</file>