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R90VVCM8\Documents\TimeSheet_Wissada P\"/>
    </mc:Choice>
  </mc:AlternateContent>
  <xr:revisionPtr revIDLastSave="0" documentId="13_ncr:1_{6F164347-B7B6-49F7-8110-A0B1C1E5E7A2}" xr6:coauthVersionLast="45" xr6:coauthVersionMax="45" xr10:uidLastSave="{00000000-0000-0000-0000-000000000000}"/>
  <bookViews>
    <workbookView xWindow="-120" yWindow="-120" windowWidth="20730" windowHeight="11160" tabRatio="766" activeTab="1" xr2:uid="{00000000-000D-0000-FFFF-FFFF00000000}"/>
  </bookViews>
  <sheets>
    <sheet name="Information-General Settings" sheetId="35" r:id="rId1"/>
    <sheet name="Timesheet" sheetId="34" r:id="rId2"/>
    <sheet name="DropDownLists" sheetId="23" r:id="rId3"/>
  </sheets>
  <definedNames>
    <definedName name="consultant_level">DropDownLists!#REF!</definedName>
    <definedName name="jk">#REF!</definedName>
    <definedName name="Project_Number">DropDownLists!$A$2:$A$194</definedName>
    <definedName name="SAP_Booking_Number">DropDownLists!$C$2:$C$78</definedName>
    <definedName name="Staff_Type">DropDownLists!#REF!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5" i="34" l="1"/>
  <c r="F4" i="34"/>
  <c r="F3" i="34"/>
  <c r="P12" i="34" l="1"/>
  <c r="P11" i="34" l="1"/>
  <c r="P10" i="34"/>
  <c r="E9" i="34"/>
  <c r="E10" i="34" s="1"/>
  <c r="E11" i="34" s="1"/>
  <c r="E12" i="34" s="1"/>
  <c r="E13" i="34" s="1"/>
  <c r="E14" i="34" s="1"/>
  <c r="E15" i="34" s="1"/>
  <c r="E16" i="34" s="1"/>
  <c r="E17" i="34" s="1"/>
  <c r="E18" i="34" s="1"/>
  <c r="E19" i="34" s="1"/>
  <c r="E20" i="34" s="1"/>
  <c r="E21" i="34" s="1"/>
  <c r="B7" i="34" l="1"/>
  <c r="B9" i="34"/>
  <c r="D9" i="34" s="1"/>
  <c r="M40" i="34"/>
  <c r="M41" i="34" s="1"/>
  <c r="A9" i="34" l="1"/>
  <c r="B10" i="34"/>
  <c r="D10" i="34" l="1"/>
  <c r="A10" i="34"/>
  <c r="B11" i="34"/>
  <c r="E22" i="34"/>
  <c r="E23" i="34" s="1"/>
  <c r="E24" i="34" s="1"/>
  <c r="E25" i="34" s="1"/>
  <c r="E26" i="34" s="1"/>
  <c r="E27" i="34" s="1"/>
  <c r="E28" i="34" s="1"/>
  <c r="E29" i="34" s="1"/>
  <c r="E30" i="34" s="1"/>
  <c r="E31" i="34" s="1"/>
  <c r="E32" i="34" s="1"/>
  <c r="E33" i="34" s="1"/>
  <c r="E34" i="34" s="1"/>
  <c r="E35" i="34" s="1"/>
  <c r="E36" i="34" s="1"/>
  <c r="B12" i="34"/>
  <c r="E39" i="34" l="1"/>
  <c r="E37" i="34"/>
  <c r="E38" i="34"/>
  <c r="D11" i="34"/>
  <c r="A11" i="34"/>
  <c r="D12" i="34"/>
  <c r="A12" i="34"/>
  <c r="B13" i="34"/>
  <c r="B14" i="34" l="1"/>
  <c r="D13" i="34"/>
  <c r="A13" i="34"/>
  <c r="D14" i="34" l="1"/>
  <c r="A14" i="34"/>
  <c r="B15" i="34"/>
  <c r="D15" i="34" l="1"/>
  <c r="A15" i="34"/>
  <c r="B16" i="34"/>
  <c r="D16" i="34" s="1"/>
  <c r="A16" i="34" l="1"/>
  <c r="B17" i="34"/>
  <c r="D17" i="34" s="1"/>
  <c r="A17" i="34" l="1"/>
  <c r="B18" i="34"/>
  <c r="D18" i="34" s="1"/>
  <c r="B19" i="34" l="1"/>
  <c r="A18" i="34"/>
  <c r="D19" i="34" l="1"/>
  <c r="A19" i="34"/>
  <c r="B20" i="34"/>
  <c r="D20" i="34" l="1"/>
  <c r="A20" i="34"/>
  <c r="B21" i="34"/>
  <c r="D21" i="34" l="1"/>
  <c r="A21" i="34"/>
  <c r="B22" i="34"/>
  <c r="D22" i="34" l="1"/>
  <c r="A22" i="34"/>
  <c r="B23" i="34"/>
  <c r="D23" i="34" l="1"/>
  <c r="A23" i="34"/>
  <c r="B24" i="34"/>
  <c r="D24" i="34" l="1"/>
  <c r="A24" i="34"/>
  <c r="B25" i="34"/>
  <c r="D25" i="34" l="1"/>
  <c r="A25" i="34"/>
  <c r="B26" i="34"/>
  <c r="B27" i="34" l="1"/>
  <c r="D26" i="34"/>
  <c r="A26" i="34"/>
  <c r="D27" i="34" l="1"/>
  <c r="A27" i="34"/>
  <c r="B28" i="34"/>
  <c r="D28" i="34" l="1"/>
  <c r="A28" i="34"/>
  <c r="B29" i="34"/>
  <c r="D29" i="34" l="1"/>
  <c r="A29" i="34"/>
  <c r="B30" i="34"/>
  <c r="D30" i="34" l="1"/>
  <c r="A30" i="34"/>
  <c r="B31" i="34"/>
  <c r="D31" i="34" l="1"/>
  <c r="A31" i="34"/>
  <c r="B32" i="34"/>
  <c r="B33" i="34" l="1"/>
  <c r="D32" i="34"/>
  <c r="A32" i="34"/>
  <c r="D33" i="34" l="1"/>
  <c r="A33" i="34"/>
  <c r="B34" i="34"/>
  <c r="D34" i="34" l="1"/>
  <c r="A34" i="34"/>
  <c r="B35" i="34"/>
  <c r="B36" i="34" l="1"/>
  <c r="B37" i="34"/>
  <c r="B38" i="34"/>
  <c r="B39" i="34"/>
  <c r="D35" i="34"/>
  <c r="A35" i="34"/>
  <c r="D36" i="34" l="1"/>
  <c r="A36" i="34"/>
  <c r="D37" i="34"/>
  <c r="A37" i="34"/>
  <c r="D38" i="34"/>
  <c r="A38" i="34"/>
  <c r="D39" i="34"/>
  <c r="A39" i="34"/>
</calcChain>
</file>

<file path=xl/sharedStrings.xml><?xml version="1.0" encoding="utf-8"?>
<sst xmlns="http://schemas.openxmlformats.org/spreadsheetml/2006/main" count="141" uniqueCount="93">
  <si>
    <t>Name:</t>
  </si>
  <si>
    <t>Sum:</t>
  </si>
  <si>
    <t>Days:</t>
  </si>
  <si>
    <t>Location</t>
  </si>
  <si>
    <t>Hours</t>
  </si>
  <si>
    <t>Task Description</t>
  </si>
  <si>
    <t>Project Number</t>
  </si>
  <si>
    <t>Project Description</t>
  </si>
  <si>
    <t>Description</t>
  </si>
  <si>
    <t>General settings</t>
  </si>
  <si>
    <t>Remarks</t>
  </si>
  <si>
    <t>General Information</t>
  </si>
  <si>
    <t>Name --&gt;</t>
  </si>
  <si>
    <t>BD</t>
  </si>
  <si>
    <t>Admin</t>
  </si>
  <si>
    <t>Timesheet TIME Consulting</t>
  </si>
  <si>
    <t>Account Number</t>
  </si>
  <si>
    <t>TIME-201986</t>
  </si>
  <si>
    <t>DITP E-Commerce</t>
  </si>
  <si>
    <t>TIME-201961</t>
  </si>
  <si>
    <t>NBTC Pure LRIC Model</t>
  </si>
  <si>
    <t>TIME-201960</t>
  </si>
  <si>
    <t>NBTC AS Re-model</t>
  </si>
  <si>
    <t>TIME-201954</t>
  </si>
  <si>
    <t>ONDE Thailand Digital Outlook Ph2</t>
  </si>
  <si>
    <t>TIME-201953</t>
  </si>
  <si>
    <t>OIC IT Master Plan</t>
  </si>
  <si>
    <t>TIME-201951</t>
  </si>
  <si>
    <t>ONDE 5G Policy</t>
  </si>
  <si>
    <t>TIME-201950</t>
  </si>
  <si>
    <t>Marvel Avengers</t>
  </si>
  <si>
    <t>TIME-201949</t>
  </si>
  <si>
    <t>Marvel Consumer</t>
  </si>
  <si>
    <t>TIME-201948</t>
  </si>
  <si>
    <t>Marvel Telecom</t>
  </si>
  <si>
    <t>TIME-201946</t>
  </si>
  <si>
    <t>Marvel TV</t>
  </si>
  <si>
    <t>TIME-201942</t>
  </si>
  <si>
    <t>NBTC Duct Pricing</t>
  </si>
  <si>
    <t>TIME-201936</t>
  </si>
  <si>
    <t>TMA Business Efficiency</t>
  </si>
  <si>
    <t>TIME-201930</t>
  </si>
  <si>
    <t>TE Telkomsel 2300MHz</t>
  </si>
  <si>
    <t>TIME-201929</t>
  </si>
  <si>
    <t>TE Optus Auction 2019</t>
  </si>
  <si>
    <t>TIME-201928</t>
  </si>
  <si>
    <t>TE Singtel Auction 2019</t>
  </si>
  <si>
    <t>TIME-201924</t>
  </si>
  <si>
    <t>TE AWN 5G Auction</t>
  </si>
  <si>
    <t>TIME-201907</t>
  </si>
  <si>
    <t>NBTC Broadcast IC</t>
  </si>
  <si>
    <t>TIME-201901</t>
  </si>
  <si>
    <t>NBTC OTT Subscription 2019</t>
  </si>
  <si>
    <t>TIME-201884</t>
  </si>
  <si>
    <t>NBTC DTT Spectrum Design</t>
  </si>
  <si>
    <t>TIME-201882</t>
  </si>
  <si>
    <t>TCEB Intelligence Center</t>
  </si>
  <si>
    <t>TIME-201875</t>
  </si>
  <si>
    <t>NBTC Radio Broadcasting</t>
  </si>
  <si>
    <t>TIME-201855</t>
  </si>
  <si>
    <t>NBTC Digital TV Policy</t>
  </si>
  <si>
    <t>TIME-201854</t>
  </si>
  <si>
    <t>ONDE Digital Infra Master Plan</t>
  </si>
  <si>
    <t>TIME-201837</t>
  </si>
  <si>
    <t>NBTC Wholesale Access and IC</t>
  </si>
  <si>
    <t>TIME-201801</t>
  </si>
  <si>
    <t>STOU USO Digital Literacy</t>
  </si>
  <si>
    <t>Lastname--&gt;</t>
  </si>
  <si>
    <t>Employee ID--&gt;</t>
  </si>
  <si>
    <t>Employee ID:</t>
  </si>
  <si>
    <t>Lastname:</t>
  </si>
  <si>
    <t>TIME</t>
  </si>
  <si>
    <t>Project</t>
  </si>
  <si>
    <t>Wissada</t>
  </si>
  <si>
    <t>Panyasewanamit</t>
  </si>
  <si>
    <t>TIME068</t>
  </si>
  <si>
    <t>Holiday</t>
  </si>
  <si>
    <t>TIME-202035</t>
  </si>
  <si>
    <t>TIME-202001</t>
  </si>
  <si>
    <t>Thai Glico Datat Analysis &amp; Visualization &amp; Aliance Ayudha Digital Literacy</t>
  </si>
  <si>
    <t>ONDE Thailand Digital Outlook Contract &amp; TPBS Digital Competency Contract</t>
  </si>
  <si>
    <t>Huawei 5G Ecosystem Interview</t>
  </si>
  <si>
    <t>Huawei Huawei 5G Ecosystem Interview &amp; Gosoft Design Thinking</t>
  </si>
  <si>
    <t>Huawei 5G Ecosystem Interview &amp; ONDE Thailand Digital Outlook Contract &amp; Huawei 5G Ecosystem Contract</t>
  </si>
  <si>
    <t>CPALL NDL 2020 Project Calculation</t>
  </si>
  <si>
    <t>Huawei 5G Ecosystem</t>
  </si>
  <si>
    <t>TAT Digital Assessment Team member &amp; Financial Proposal</t>
  </si>
  <si>
    <t>TIME-202019</t>
  </si>
  <si>
    <t>TAT Digital Assessment Pitching</t>
  </si>
  <si>
    <t>TAT Digital Assessment Team member &amp; Financial Proposal &amp; TGLC Innovation &amp; Creativity</t>
  </si>
  <si>
    <t>TAT Digital Assessment Document</t>
  </si>
  <si>
    <t>TPBS Digital Competency PhII</t>
  </si>
  <si>
    <t>TIME-202042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</si>
</sst>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name val="Arial"/>
    </font>
    <font>
      <sz val="10"/>
      <name val="Arial"/>
      <family val="2"/>
    </font>
    <font>
      <b/>
      <sz val="18"/>
      <name val="Arial"/>
      <family val="2"/>
    </font>
    <font>
      <b/>
      <sz val="11"/>
      <name val="MS Sans Serif"/>
      <family val="2"/>
    </font>
    <font>
      <b/>
      <sz val="12"/>
      <name val="MS Sans Serif"/>
      <family val="2"/>
    </font>
    <font>
      <b/>
      <sz val="16"/>
      <name val="MS Sans Serif"/>
      <family val="2"/>
    </font>
    <font>
      <sz val="10"/>
      <name val="MS Sans Serif"/>
      <family val="2"/>
    </font>
    <font>
      <sz val="12"/>
      <name val="MS Sans Serif"/>
      <family val="2"/>
    </font>
    <font>
      <sz val="8"/>
      <name val="Arial"/>
      <family val="2"/>
    </font>
    <font>
      <b/>
      <sz val="8"/>
      <name val="Arial"/>
      <family val="2"/>
    </font>
    <font>
      <b/>
      <sz val="14"/>
      <name val="MS Sans Serif"/>
      <family val="2"/>
    </font>
    <font>
      <sz val="16"/>
      <name val="Arial"/>
      <family val="2"/>
    </font>
    <font>
      <sz val="16"/>
      <color indexed="9"/>
      <name val="Arial"/>
      <family val="2"/>
    </font>
    <font>
      <b/>
      <sz val="16"/>
      <color indexed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22"/>
      </patternFill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</fills>
  <borders count="32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/>
    </xf>
    <xf numFmtId="0" fontId="3" fillId="0" borderId="0" xfId="0" applyFont="1" applyAlignment="1" applyProtection="1">
      <alignment vertical="center"/>
    </xf>
    <xf numFmtId="0" fontId="3" fillId="0" borderId="0" xfId="0" applyFont="1" applyAlignment="1" applyProtection="1">
      <alignment horizontal="left" vertical="center"/>
    </xf>
    <xf numFmtId="0" fontId="4" fillId="2" borderId="1" xfId="0" applyFont="1" applyFill="1" applyBorder="1" applyAlignment="1" applyProtection="1">
      <alignment vertical="center"/>
    </xf>
    <xf numFmtId="0" fontId="4" fillId="2" borderId="2" xfId="0" applyFont="1" applyFill="1" applyBorder="1" applyAlignment="1" applyProtection="1">
      <alignment vertical="center"/>
    </xf>
    <xf numFmtId="0" fontId="0" fillId="0" borderId="0" xfId="0" applyNumberFormat="1" applyFill="1" applyBorder="1" applyAlignment="1" applyProtection="1">
      <alignment vertical="center"/>
      <protection locked="0"/>
    </xf>
    <xf numFmtId="0" fontId="1" fillId="0" borderId="0" xfId="0" applyFont="1" applyAlignment="1" applyProtection="1">
      <alignment vertical="center"/>
      <protection locked="0"/>
    </xf>
    <xf numFmtId="20" fontId="0" fillId="3" borderId="3" xfId="0" applyNumberFormat="1" applyFill="1" applyBorder="1" applyAlignment="1" applyProtection="1">
      <alignment horizontal="center" vertical="center"/>
      <protection locked="0"/>
    </xf>
    <xf numFmtId="20" fontId="6" fillId="0" borderId="4" xfId="0" applyNumberFormat="1" applyFont="1" applyFill="1" applyBorder="1" applyAlignment="1" applyProtection="1">
      <alignment horizontal="center" vertical="center"/>
    </xf>
    <xf numFmtId="14" fontId="6" fillId="0" borderId="5" xfId="0" applyNumberFormat="1" applyFont="1" applyFill="1" applyBorder="1" applyAlignment="1" applyProtection="1">
      <alignment horizontal="center" vertical="center"/>
    </xf>
    <xf numFmtId="0" fontId="7" fillId="0" borderId="6" xfId="0" applyFont="1" applyBorder="1" applyAlignment="1" applyProtection="1">
      <alignment vertical="center"/>
      <protection locked="0"/>
    </xf>
    <xf numFmtId="20" fontId="0" fillId="3" borderId="7" xfId="0" applyNumberFormat="1" applyFill="1" applyBorder="1" applyAlignment="1" applyProtection="1">
      <alignment horizontal="center" vertical="center"/>
      <protection locked="0"/>
    </xf>
    <xf numFmtId="14" fontId="6" fillId="0" borderId="8" xfId="0" applyNumberFormat="1" applyFont="1" applyFill="1" applyBorder="1" applyAlignment="1" applyProtection="1">
      <alignment horizontal="center" vertical="center"/>
    </xf>
    <xf numFmtId="0" fontId="7" fillId="0" borderId="9" xfId="0" applyFont="1" applyBorder="1" applyAlignment="1" applyProtection="1">
      <alignment vertical="center"/>
      <protection locked="0"/>
    </xf>
    <xf numFmtId="0" fontId="7" fillId="0" borderId="10" xfId="0" applyFont="1" applyBorder="1" applyAlignment="1" applyProtection="1">
      <alignment horizontal="center" vertical="center"/>
      <protection locked="0"/>
    </xf>
    <xf numFmtId="2" fontId="7" fillId="0" borderId="10" xfId="0" applyNumberFormat="1" applyFont="1" applyBorder="1" applyAlignment="1" applyProtection="1">
      <alignment horizontal="center" vertical="center"/>
      <protection locked="0"/>
    </xf>
    <xf numFmtId="14" fontId="6" fillId="0" borderId="11" xfId="0" applyNumberFormat="1" applyFont="1" applyFill="1" applyBorder="1" applyAlignment="1" applyProtection="1">
      <alignment horizontal="center" vertical="center"/>
    </xf>
    <xf numFmtId="14" fontId="6" fillId="0" borderId="12" xfId="0" applyNumberFormat="1" applyFont="1" applyFill="1" applyBorder="1" applyAlignment="1" applyProtection="1">
      <alignment horizontal="center" vertical="center"/>
    </xf>
    <xf numFmtId="0" fontId="6" fillId="0" borderId="14" xfId="0" applyFont="1" applyBorder="1" applyAlignment="1" applyProtection="1">
      <alignment vertical="center"/>
    </xf>
    <xf numFmtId="0" fontId="6" fillId="0" borderId="15" xfId="0" applyFont="1" applyBorder="1" applyAlignment="1" applyProtection="1">
      <alignment vertical="center"/>
    </xf>
    <xf numFmtId="0" fontId="6" fillId="0" borderId="16" xfId="0" applyFont="1" applyBorder="1" applyAlignment="1" applyProtection="1">
      <alignment vertical="center"/>
    </xf>
    <xf numFmtId="0" fontId="4" fillId="0" borderId="17" xfId="0" applyFont="1" applyBorder="1" applyAlignment="1" applyProtection="1">
      <alignment vertical="center"/>
    </xf>
    <xf numFmtId="0" fontId="6" fillId="0" borderId="17" xfId="0" applyFont="1" applyBorder="1" applyAlignment="1" applyProtection="1">
      <alignment vertical="center"/>
    </xf>
    <xf numFmtId="2" fontId="4" fillId="0" borderId="15" xfId="0" applyNumberFormat="1" applyFont="1" applyBorder="1" applyAlignment="1" applyProtection="1">
      <alignment horizontal="center" vertical="center"/>
    </xf>
    <xf numFmtId="0" fontId="3" fillId="0" borderId="18" xfId="0" applyFont="1" applyBorder="1" applyAlignment="1" applyProtection="1">
      <alignment vertical="center"/>
    </xf>
    <xf numFmtId="0" fontId="3" fillId="0" borderId="9" xfId="0" applyFont="1" applyBorder="1" applyAlignment="1" applyProtection="1">
      <alignment vertical="center"/>
    </xf>
    <xf numFmtId="0" fontId="3" fillId="0" borderId="19" xfId="0" applyFont="1" applyBorder="1" applyAlignment="1" applyProtection="1">
      <alignment vertic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4" fillId="0" borderId="0" xfId="0" applyFont="1" applyBorder="1" applyAlignment="1" applyProtection="1">
      <alignment horizontal="left" vertical="center"/>
    </xf>
    <xf numFmtId="0" fontId="6" fillId="0" borderId="2" xfId="0" applyFont="1" applyBorder="1" applyAlignment="1" applyProtection="1">
      <alignment vertical="center"/>
    </xf>
    <xf numFmtId="0" fontId="2" fillId="0" borderId="0" xfId="0" applyFont="1" applyAlignment="1" applyProtection="1">
      <alignment horizontal="center" vertical="center"/>
    </xf>
    <xf numFmtId="0" fontId="0" fillId="0" borderId="0" xfId="0" applyFill="1" applyAlignment="1"/>
    <xf numFmtId="0" fontId="0" fillId="0" borderId="0" xfId="0" applyFill="1" applyBorder="1" applyAlignment="1"/>
    <xf numFmtId="0" fontId="11" fillId="0" borderId="0" xfId="0" applyFont="1" applyFill="1" applyBorder="1" applyAlignment="1">
      <alignment vertical="center"/>
    </xf>
    <xf numFmtId="0" fontId="7" fillId="0" borderId="23" xfId="0" applyFont="1" applyBorder="1" applyAlignment="1" applyProtection="1">
      <alignment horizontal="left" vertical="center"/>
    </xf>
    <xf numFmtId="0" fontId="4" fillId="0" borderId="0" xfId="0" applyFont="1" applyAlignment="1" applyProtection="1">
      <alignment vertical="center"/>
    </xf>
    <xf numFmtId="14" fontId="0" fillId="0" borderId="0" xfId="0" applyNumberFormat="1"/>
    <xf numFmtId="0" fontId="1" fillId="0" borderId="1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1" fillId="0" borderId="26" xfId="0" applyFont="1" applyFill="1" applyBorder="1" applyAlignment="1">
      <alignment horizontal="center"/>
    </xf>
    <xf numFmtId="0" fontId="12" fillId="4" borderId="27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12" fillId="4" borderId="22" xfId="0" applyFont="1" applyFill="1" applyBorder="1" applyAlignment="1">
      <alignment horizontal="center" vertical="center"/>
    </xf>
    <xf numFmtId="0" fontId="12" fillId="4" borderId="20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0" fontId="12" fillId="4" borderId="21" xfId="0" applyFont="1" applyFill="1" applyBorder="1" applyAlignment="1">
      <alignment horizontal="center" vertical="center"/>
    </xf>
    <xf numFmtId="0" fontId="13" fillId="4" borderId="27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13" fillId="4" borderId="22" xfId="0" applyFont="1" applyFill="1" applyBorder="1" applyAlignment="1">
      <alignment horizontal="center" vertical="center"/>
    </xf>
    <xf numFmtId="0" fontId="13" fillId="4" borderId="20" xfId="0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13" fillId="4" borderId="21" xfId="0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/>
    </xf>
    <xf numFmtId="0" fontId="1" fillId="0" borderId="25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2" fillId="0" borderId="14" xfId="0" applyFont="1" applyBorder="1" applyAlignment="1" applyProtection="1">
      <alignment horizontal="center" vertical="center"/>
    </xf>
    <xf numFmtId="0" fontId="2" fillId="0" borderId="16" xfId="0" applyFont="1" applyBorder="1" applyAlignment="1" applyProtection="1">
      <alignment horizontal="center" vertical="center"/>
    </xf>
    <xf numFmtId="0" fontId="2" fillId="0" borderId="15" xfId="0" applyFont="1" applyBorder="1" applyAlignment="1" applyProtection="1">
      <alignment horizontal="center" vertical="center"/>
    </xf>
    <xf numFmtId="0" fontId="7" fillId="0" borderId="9" xfId="0" applyFont="1" applyBorder="1" applyAlignment="1" applyProtection="1">
      <alignment vertical="center" wrapText="1"/>
      <protection locked="0"/>
    </xf>
    <xf numFmtId="0" fontId="3" fillId="0" borderId="18" xfId="0" applyFont="1" applyBorder="1" applyAlignment="1" applyProtection="1">
      <alignment horizontal="left" vertical="center"/>
    </xf>
    <xf numFmtId="0" fontId="3" fillId="0" borderId="26" xfId="0" applyFont="1" applyBorder="1" applyAlignment="1" applyProtection="1">
      <alignment horizontal="left" vertical="center"/>
    </xf>
    <xf numFmtId="0" fontId="4" fillId="0" borderId="0" xfId="0" applyFont="1" applyAlignment="1" applyProtection="1">
      <alignment horizontal="left" vertical="center"/>
    </xf>
    <xf numFmtId="0" fontId="4" fillId="2" borderId="30" xfId="0" applyFont="1" applyFill="1" applyBorder="1" applyAlignment="1" applyProtection="1">
      <alignment horizontal="center" vertical="center"/>
    </xf>
    <xf numFmtId="0" fontId="4" fillId="2" borderId="31" xfId="0" applyFont="1" applyFill="1" applyBorder="1" applyAlignment="1" applyProtection="1">
      <alignment horizontal="center" vertical="center"/>
    </xf>
    <xf numFmtId="0" fontId="4" fillId="2" borderId="30" xfId="0" applyFont="1" applyFill="1" applyBorder="1" applyAlignment="1" applyProtection="1">
      <alignment horizontal="center" vertical="center" wrapText="1"/>
    </xf>
    <xf numFmtId="0" fontId="4" fillId="2" borderId="31" xfId="0" applyFont="1" applyFill="1" applyBorder="1" applyAlignment="1" applyProtection="1">
      <alignment horizontal="center" vertical="center" wrapText="1"/>
    </xf>
    <xf numFmtId="0" fontId="4" fillId="2" borderId="27" xfId="0" applyFont="1" applyFill="1" applyBorder="1" applyAlignment="1" applyProtection="1">
      <alignment horizontal="center" vertical="center"/>
    </xf>
    <xf numFmtId="0" fontId="4" fillId="2" borderId="1" xfId="0" applyFont="1" applyFill="1" applyBorder="1" applyAlignment="1" applyProtection="1">
      <alignment horizontal="center" vertical="center"/>
    </xf>
    <xf numFmtId="0" fontId="4" fillId="2" borderId="20" xfId="0" applyFont="1" applyFill="1" applyBorder="1" applyAlignment="1" applyProtection="1">
      <alignment horizontal="center" vertical="center"/>
    </xf>
    <xf numFmtId="0" fontId="4" fillId="2" borderId="2" xfId="0" applyFont="1" applyFill="1" applyBorder="1" applyAlignment="1" applyProtection="1">
      <alignment horizontal="center" vertical="center"/>
    </xf>
    <xf numFmtId="0" fontId="0" fillId="0" borderId="28" xfId="0" applyFill="1" applyBorder="1" applyAlignment="1" applyProtection="1">
      <alignment horizontal="center" vertical="center" textRotation="90" wrapText="1"/>
      <protection locked="0"/>
    </xf>
    <xf numFmtId="0" fontId="0" fillId="0" borderId="29" xfId="0" applyFill="1" applyBorder="1" applyAlignment="1" applyProtection="1">
      <alignment horizontal="center" vertical="center" textRotation="90" wrapText="1"/>
      <protection locked="0"/>
    </xf>
    <xf numFmtId="17" fontId="5" fillId="2" borderId="27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2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0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1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30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31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13" xfId="0" applyNumberFormat="1" applyFont="1" applyFill="1" applyBorder="1" applyAlignment="1" applyProtection="1">
      <alignment horizontal="center" vertical="center" wrapText="1"/>
      <protection locked="0"/>
    </xf>
  </cellXfs>
  <cellStyles count="1">
    <cellStyle name="Normal" xfId="0" builtinId="0"/>
  </cellStyles>
  <dxfs count="145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</xdr:row>
      <xdr:rowOff>0</xdr:rowOff>
    </xdr:from>
    <xdr:to>
      <xdr:col>8</xdr:col>
      <xdr:colOff>0</xdr:colOff>
      <xdr:row>28</xdr:row>
      <xdr:rowOff>76200</xdr:rowOff>
    </xdr:to>
    <xdr:sp macro="" textlink="">
      <xdr:nvSpPr>
        <xdr:cNvPr id="1026" name="Text Box 2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ChangeArrowheads="1"/>
        </xdr:cNvSpPr>
      </xdr:nvSpPr>
      <xdr:spPr bwMode="auto">
        <a:xfrm>
          <a:off x="200025" y="1866900"/>
          <a:ext cx="5962650" cy="3190875"/>
        </a:xfrm>
        <a:prstGeom prst="rect">
          <a:avLst/>
        </a:prstGeom>
        <a:noFill/>
        <a:ln w="15875">
          <a:solidFill>
            <a:srgbClr val="000080"/>
          </a:solidFill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The objective of this sheet is to:</a:t>
          </a: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to standardize the information flow regarding work related activities.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to establish a consistent data basis for several applications like cost accounting and reporting.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User Information General: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Please send your completed time sheet on the last workday of the month to the BO Portal.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Should a project </a:t>
          </a: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not</a:t>
          </a: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 be available in the according drop down list, please add it on the sheet "DropDownLists"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Additional Information TIME Consulting Staff: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Additional to the billable project days, please quote also all other work related activities. You find the legend beneath this box. 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</xdr:col>
      <xdr:colOff>962025</xdr:colOff>
      <xdr:row>26</xdr:row>
      <xdr:rowOff>85725</xdr:rowOff>
    </xdr:from>
    <xdr:to>
      <xdr:col>3</xdr:col>
      <xdr:colOff>238125</xdr:colOff>
      <xdr:row>28</xdr:row>
      <xdr:rowOff>57150</xdr:rowOff>
    </xdr:to>
    <xdr:sp macro="" textlink="">
      <xdr:nvSpPr>
        <xdr:cNvPr id="1032" name="AutoShape 8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>
          <a:spLocks noChangeArrowheads="1"/>
        </xdr:cNvSpPr>
      </xdr:nvSpPr>
      <xdr:spPr bwMode="auto">
        <a:xfrm>
          <a:off x="2286000" y="4743450"/>
          <a:ext cx="304800" cy="295275"/>
        </a:xfrm>
        <a:prstGeom prst="downArrow">
          <a:avLst>
            <a:gd name="adj1" fmla="val 50000"/>
            <a:gd name="adj2" fmla="val 25000"/>
          </a:avLst>
        </a:prstGeom>
        <a:solidFill>
          <a:srgbClr val="00337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6</xdr:col>
      <xdr:colOff>708024</xdr:colOff>
      <xdr:row>25</xdr:row>
      <xdr:rowOff>16745</xdr:rowOff>
    </xdr:from>
    <xdr:to>
      <xdr:col>8</xdr:col>
      <xdr:colOff>53975</xdr:colOff>
      <xdr:row>28</xdr:row>
      <xdr:rowOff>9893</xdr:rowOff>
    </xdr:to>
    <xdr:pic>
      <xdr:nvPicPr>
        <xdr:cNvPr id="4" name="รูปภาพ 3">
          <a:extLst>
            <a:ext uri="{FF2B5EF4-FFF2-40B4-BE49-F238E27FC236}">
              <a16:creationId xmlns:a16="http://schemas.microsoft.com/office/drawing/2014/main" id="{13A0AA88-3266-4137-AA7E-83DA04967D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65774" y="4160120"/>
          <a:ext cx="946151" cy="475748"/>
        </a:xfrm>
        <a:prstGeom prst="rect">
          <a:avLst/>
        </a:prstGeom>
      </xdr:spPr>
    </xdr:pic>
    <xdr:clientData/>
  </xdr:twoCellAnchor>
  <xdr:twoCellAnchor editAs="oneCell">
    <xdr:from>
      <xdr:col>0</xdr:col>
      <xdr:colOff>209549</xdr:colOff>
      <xdr:row>29</xdr:row>
      <xdr:rowOff>9525</xdr:rowOff>
    </xdr:from>
    <xdr:to>
      <xdr:col>8</xdr:col>
      <xdr:colOff>9524</xdr:colOff>
      <xdr:row>65</xdr:row>
      <xdr:rowOff>54944</xdr:rowOff>
    </xdr:to>
    <xdr:pic>
      <xdr:nvPicPr>
        <xdr:cNvPr id="5" name="รูปภาพ 4">
          <a:extLst>
            <a:ext uri="{FF2B5EF4-FFF2-40B4-BE49-F238E27FC236}">
              <a16:creationId xmlns:a16="http://schemas.microsoft.com/office/drawing/2014/main" id="{EB0A1207-5E3F-407D-A7C3-3C6252DE8E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49" y="4800600"/>
          <a:ext cx="6257925" cy="58747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784225</xdr:colOff>
      <xdr:row>0</xdr:row>
      <xdr:rowOff>177800</xdr:rowOff>
    </xdr:from>
    <xdr:to>
      <xdr:col>13</xdr:col>
      <xdr:colOff>31751</xdr:colOff>
      <xdr:row>0</xdr:row>
      <xdr:rowOff>640848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3D722602-8741-4DD3-90D2-32B8591D62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04825" y="177800"/>
          <a:ext cx="949326" cy="463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29"/>
  <sheetViews>
    <sheetView showGridLines="0" topLeftCell="A40" workbookViewId="0">
      <selection activeCell="D6" sqref="D6:H6"/>
    </sheetView>
  </sheetViews>
  <sheetFormatPr defaultColWidth="11.42578125" defaultRowHeight="12.75" x14ac:dyDescent="0.2"/>
  <cols>
    <col min="1" max="1" width="3" customWidth="1"/>
    <col min="2" max="2" width="16.85546875" customWidth="1"/>
    <col min="3" max="3" width="15.42578125" customWidth="1"/>
  </cols>
  <sheetData>
    <row r="1" spans="2:10" ht="13.5" customHeight="1" thickBot="1" x14ac:dyDescent="0.25">
      <c r="I1" s="37"/>
      <c r="J1" s="37"/>
    </row>
    <row r="2" spans="2:10" ht="16.5" customHeight="1" x14ac:dyDescent="0.2">
      <c r="B2" s="50" t="s">
        <v>9</v>
      </c>
      <c r="C2" s="51"/>
      <c r="D2" s="51"/>
      <c r="E2" s="51"/>
      <c r="F2" s="51"/>
      <c r="G2" s="51"/>
      <c r="H2" s="52"/>
      <c r="I2" s="37"/>
      <c r="J2" s="37"/>
    </row>
    <row r="3" spans="2:10" ht="13.5" thickBot="1" x14ac:dyDescent="0.25">
      <c r="B3" s="53"/>
      <c r="C3" s="54"/>
      <c r="D3" s="54"/>
      <c r="E3" s="54"/>
      <c r="F3" s="54"/>
      <c r="G3" s="54"/>
      <c r="H3" s="55"/>
      <c r="I3" s="36"/>
      <c r="J3" s="36"/>
    </row>
    <row r="4" spans="2:10" x14ac:dyDescent="0.2">
      <c r="B4" s="56" t="s">
        <v>12</v>
      </c>
      <c r="C4" s="57"/>
      <c r="D4" s="56" t="s">
        <v>73</v>
      </c>
      <c r="E4" s="58"/>
      <c r="F4" s="58"/>
      <c r="G4" s="58"/>
      <c r="H4" s="57"/>
      <c r="I4" s="35"/>
      <c r="J4" s="35"/>
    </row>
    <row r="5" spans="2:10" x14ac:dyDescent="0.2">
      <c r="B5" s="41" t="s">
        <v>67</v>
      </c>
      <c r="C5" s="43"/>
      <c r="D5" s="41" t="s">
        <v>74</v>
      </c>
      <c r="E5" s="42"/>
      <c r="F5" s="42"/>
      <c r="G5" s="42"/>
      <c r="H5" s="43"/>
      <c r="I5" s="35"/>
      <c r="J5" s="35"/>
    </row>
    <row r="6" spans="2:10" x14ac:dyDescent="0.2">
      <c r="B6" s="41" t="s">
        <v>68</v>
      </c>
      <c r="C6" s="43"/>
      <c r="D6" s="41" t="s">
        <v>75</v>
      </c>
      <c r="E6" s="42"/>
      <c r="F6" s="42"/>
      <c r="G6" s="42"/>
      <c r="H6" s="43"/>
      <c r="I6" s="35"/>
      <c r="J6" s="35"/>
    </row>
    <row r="7" spans="2:10" ht="13.5" thickBot="1" x14ac:dyDescent="0.25">
      <c r="I7" s="35"/>
      <c r="J7" s="35"/>
    </row>
    <row r="8" spans="2:10" x14ac:dyDescent="0.2">
      <c r="B8" s="44" t="s">
        <v>11</v>
      </c>
      <c r="C8" s="45"/>
      <c r="D8" s="45"/>
      <c r="E8" s="45"/>
      <c r="F8" s="45"/>
      <c r="G8" s="45"/>
      <c r="H8" s="46"/>
      <c r="I8" s="35"/>
      <c r="J8" s="35"/>
    </row>
    <row r="9" spans="2:10" ht="13.5" thickBot="1" x14ac:dyDescent="0.25">
      <c r="B9" s="47"/>
      <c r="C9" s="48"/>
      <c r="D9" s="48"/>
      <c r="E9" s="48"/>
      <c r="F9" s="48"/>
      <c r="G9" s="48"/>
      <c r="H9" s="49"/>
      <c r="I9" s="35"/>
      <c r="J9" s="35"/>
    </row>
    <row r="10" spans="2:10" x14ac:dyDescent="0.2">
      <c r="B10" s="36"/>
      <c r="C10" s="36"/>
      <c r="D10" s="36"/>
      <c r="E10" s="36"/>
      <c r="F10" s="36"/>
      <c r="G10" s="36"/>
      <c r="H10" s="36"/>
      <c r="I10" s="35"/>
      <c r="J10" s="35"/>
    </row>
    <row r="11" spans="2:10" x14ac:dyDescent="0.2">
      <c r="B11" s="36"/>
      <c r="C11" s="36"/>
      <c r="D11" s="36"/>
      <c r="E11" s="36"/>
      <c r="F11" s="36"/>
      <c r="G11" s="36"/>
      <c r="H11" s="36"/>
      <c r="I11" s="35"/>
      <c r="J11" s="35"/>
    </row>
    <row r="12" spans="2:10" x14ac:dyDescent="0.2">
      <c r="B12" s="36"/>
      <c r="C12" s="36"/>
      <c r="D12" s="36"/>
      <c r="E12" s="36"/>
      <c r="F12" s="36"/>
      <c r="G12" s="36"/>
      <c r="H12" s="36"/>
      <c r="I12" s="35"/>
      <c r="J12" s="35"/>
    </row>
    <row r="13" spans="2:10" x14ac:dyDescent="0.2">
      <c r="B13" s="36"/>
      <c r="C13" s="36"/>
      <c r="D13" s="36"/>
      <c r="E13" s="36"/>
      <c r="F13" s="36"/>
      <c r="G13" s="36"/>
      <c r="H13" s="36"/>
      <c r="I13" s="35"/>
      <c r="J13" s="35"/>
    </row>
    <row r="14" spans="2:10" x14ac:dyDescent="0.2">
      <c r="B14" s="36"/>
      <c r="C14" s="36"/>
      <c r="D14" s="36"/>
      <c r="E14" s="36"/>
      <c r="F14" s="36"/>
      <c r="G14" s="36"/>
      <c r="H14" s="36"/>
      <c r="I14" s="35"/>
      <c r="J14" s="35"/>
    </row>
    <row r="15" spans="2:10" x14ac:dyDescent="0.2">
      <c r="B15" s="36"/>
      <c r="C15" s="36"/>
      <c r="D15" s="36"/>
      <c r="E15" s="36"/>
      <c r="F15" s="36"/>
      <c r="G15" s="36"/>
      <c r="H15" s="36"/>
      <c r="I15" s="35"/>
      <c r="J15" s="35"/>
    </row>
    <row r="16" spans="2:10" x14ac:dyDescent="0.2">
      <c r="B16" s="36"/>
      <c r="C16" s="36"/>
      <c r="D16" s="36"/>
      <c r="E16" s="36"/>
      <c r="F16" s="36"/>
      <c r="G16" s="36"/>
      <c r="H16" s="36"/>
      <c r="I16" s="35"/>
      <c r="J16" s="35"/>
    </row>
    <row r="17" spans="2:10" x14ac:dyDescent="0.2">
      <c r="B17" s="36"/>
      <c r="C17" s="36"/>
      <c r="D17" s="36"/>
      <c r="E17" s="36"/>
      <c r="F17" s="36"/>
      <c r="G17" s="36"/>
      <c r="H17" s="36"/>
      <c r="I17" s="35"/>
      <c r="J17" s="35"/>
    </row>
    <row r="18" spans="2:10" ht="15.75" customHeight="1" x14ac:dyDescent="0.2">
      <c r="B18" s="36"/>
      <c r="C18" s="36"/>
      <c r="D18" s="36"/>
      <c r="E18" s="36"/>
      <c r="F18" s="36"/>
      <c r="G18" s="36"/>
      <c r="H18" s="36"/>
      <c r="I18" s="35"/>
      <c r="J18" s="35"/>
    </row>
    <row r="19" spans="2:10" x14ac:dyDescent="0.2">
      <c r="B19" s="36"/>
      <c r="C19" s="36"/>
      <c r="D19" s="36"/>
      <c r="E19" s="36"/>
      <c r="F19" s="36"/>
      <c r="G19" s="36"/>
      <c r="H19" s="36"/>
      <c r="I19" s="35"/>
      <c r="J19" s="35"/>
    </row>
    <row r="20" spans="2:10" x14ac:dyDescent="0.2">
      <c r="B20" s="36"/>
      <c r="C20" s="36"/>
      <c r="D20" s="36"/>
      <c r="E20" s="36"/>
      <c r="F20" s="36"/>
      <c r="G20" s="36"/>
      <c r="H20" s="36"/>
      <c r="I20" s="35"/>
      <c r="J20" s="35"/>
    </row>
    <row r="21" spans="2:10" x14ac:dyDescent="0.2">
      <c r="B21" s="36"/>
      <c r="C21" s="36"/>
      <c r="D21" s="36"/>
      <c r="E21" s="36"/>
      <c r="F21" s="36"/>
      <c r="G21" s="36"/>
      <c r="H21" s="36"/>
      <c r="I21" s="35"/>
      <c r="J21" s="35"/>
    </row>
    <row r="22" spans="2:10" x14ac:dyDescent="0.2">
      <c r="B22" s="36"/>
      <c r="C22" s="36"/>
      <c r="D22" s="36"/>
      <c r="E22" s="36"/>
      <c r="F22" s="36"/>
      <c r="G22" s="36"/>
      <c r="H22" s="36"/>
      <c r="I22" s="35"/>
      <c r="J22" s="35"/>
    </row>
    <row r="23" spans="2:10" x14ac:dyDescent="0.2">
      <c r="B23" s="36"/>
      <c r="C23" s="36"/>
      <c r="D23" s="36"/>
      <c r="E23" s="36"/>
      <c r="F23" s="36"/>
      <c r="G23" s="36"/>
      <c r="H23" s="36"/>
      <c r="I23" s="35"/>
      <c r="J23" s="35"/>
    </row>
    <row r="24" spans="2:10" x14ac:dyDescent="0.2">
      <c r="B24" s="36"/>
      <c r="C24" s="36"/>
      <c r="D24" s="36"/>
      <c r="E24" s="36"/>
      <c r="F24" s="36"/>
      <c r="G24" s="36"/>
      <c r="H24" s="36"/>
      <c r="I24" s="35"/>
      <c r="J24" s="35"/>
    </row>
    <row r="25" spans="2:10" x14ac:dyDescent="0.2">
      <c r="B25" s="36"/>
      <c r="C25" s="36"/>
      <c r="D25" s="36"/>
      <c r="E25" s="36"/>
      <c r="F25" s="36"/>
      <c r="G25" s="36"/>
      <c r="H25" s="36"/>
      <c r="I25" s="35"/>
      <c r="J25" s="35"/>
    </row>
    <row r="26" spans="2:10" x14ac:dyDescent="0.2">
      <c r="B26" s="35"/>
      <c r="C26" s="35"/>
      <c r="D26" s="35"/>
      <c r="E26" s="35"/>
      <c r="F26" s="35"/>
      <c r="G26" s="35"/>
      <c r="H26" s="35"/>
      <c r="I26" s="35"/>
      <c r="J26" s="35"/>
    </row>
    <row r="27" spans="2:10" x14ac:dyDescent="0.2">
      <c r="B27" s="35"/>
      <c r="C27" s="35"/>
      <c r="D27" s="35"/>
      <c r="E27" s="35"/>
      <c r="F27" s="35"/>
      <c r="G27" s="35"/>
      <c r="H27" s="35"/>
      <c r="I27" s="35"/>
      <c r="J27" s="35"/>
    </row>
    <row r="28" spans="2:10" x14ac:dyDescent="0.2">
      <c r="B28" s="35"/>
      <c r="C28" s="35"/>
      <c r="D28" s="35"/>
      <c r="E28" s="35"/>
      <c r="F28" s="35"/>
      <c r="G28" s="35"/>
      <c r="H28" s="35"/>
      <c r="I28" s="35"/>
      <c r="J28" s="35"/>
    </row>
    <row r="29" spans="2:10" x14ac:dyDescent="0.2">
      <c r="B29" s="35"/>
      <c r="C29" s="35"/>
      <c r="D29" s="35"/>
      <c r="E29" s="35"/>
      <c r="F29" s="35"/>
      <c r="G29" s="35"/>
      <c r="H29" s="35"/>
      <c r="I29" s="35"/>
      <c r="J29" s="35"/>
    </row>
  </sheetData>
  <mergeCells count="8">
    <mergeCell ref="D6:H6"/>
    <mergeCell ref="B8:H9"/>
    <mergeCell ref="B2:H3"/>
    <mergeCell ref="B4:C4"/>
    <mergeCell ref="B5:C5"/>
    <mergeCell ref="B6:C6"/>
    <mergeCell ref="D4:H4"/>
    <mergeCell ref="D5:H5"/>
  </mergeCells>
  <phoneticPr fontId="8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P41"/>
  <sheetViews>
    <sheetView showGridLines="0" tabSelected="1" topLeftCell="D7" zoomScale="70" zoomScaleNormal="70" workbookViewId="0">
      <selection activeCell="H35" sqref="H35:I35"/>
    </sheetView>
  </sheetViews>
  <sheetFormatPr defaultColWidth="11.42578125" defaultRowHeight="12.75" x14ac:dyDescent="0.2"/>
  <cols>
    <col min="1" max="1" width="2.42578125" style="1" hidden="1" customWidth="1"/>
    <col min="2" max="2" width="3.140625" style="1" hidden="1" customWidth="1"/>
    <col min="3" max="3" width="3.5703125" style="1" hidden="1" customWidth="1"/>
    <col min="4" max="4" width="5.140625" style="1" customWidth="1"/>
    <col min="5" max="5" width="17" style="1" customWidth="1"/>
    <col min="6" max="6" width="21.28515625" style="1" customWidth="1"/>
    <col min="7" max="7" width="19.42578125" style="1" customWidth="1"/>
    <col min="8" max="8" width="73.85546875" style="1" customWidth="1"/>
    <col min="9" max="9" width="28" style="1" customWidth="1"/>
    <col min="10" max="10" width="11.42578125" style="1" hidden="1" customWidth="1"/>
    <col min="11" max="12" width="13" style="1" customWidth="1"/>
    <col min="13" max="16384" width="11.42578125" style="1"/>
  </cols>
  <sheetData>
    <row r="1" spans="1:16" ht="51.75" customHeight="1" thickBot="1" x14ac:dyDescent="0.25">
      <c r="D1" s="59" t="s">
        <v>15</v>
      </c>
      <c r="E1" s="60"/>
      <c r="F1" s="60"/>
      <c r="G1" s="60"/>
      <c r="H1" s="60"/>
      <c r="I1" s="60"/>
      <c r="J1" s="60"/>
      <c r="K1" s="60"/>
      <c r="L1" s="60"/>
      <c r="M1" s="61"/>
    </row>
    <row r="2" spans="1:16" ht="13.5" customHeight="1" x14ac:dyDescent="0.2">
      <c r="D2" s="34"/>
      <c r="E2" s="34"/>
      <c r="F2" s="34"/>
      <c r="G2" s="34"/>
      <c r="H2" s="34"/>
      <c r="I2" s="34"/>
      <c r="J2" s="34"/>
      <c r="K2" s="34"/>
      <c r="L2" s="34"/>
      <c r="M2" s="2"/>
    </row>
    <row r="3" spans="1:16" ht="19.5" customHeight="1" x14ac:dyDescent="0.2">
      <c r="D3" s="26" t="s">
        <v>0</v>
      </c>
      <c r="E3" s="27"/>
      <c r="F3" s="38" t="str">
        <f>'Information-General Settings'!D4</f>
        <v>Wissada</v>
      </c>
      <c r="G3" s="32"/>
      <c r="I3" s="3"/>
      <c r="J3" s="3"/>
      <c r="K3" s="39"/>
      <c r="L3" s="39"/>
      <c r="M3" s="39"/>
    </row>
    <row r="4" spans="1:16" ht="19.5" customHeight="1" x14ac:dyDescent="0.2">
      <c r="D4" s="3" t="s">
        <v>70</v>
      </c>
      <c r="E4" s="28"/>
      <c r="F4" s="38" t="str">
        <f>'Information-General Settings'!D5</f>
        <v>Panyasewanamit</v>
      </c>
      <c r="G4" s="32"/>
      <c r="I4" s="3"/>
      <c r="J4" s="3"/>
      <c r="K4" s="39"/>
      <c r="L4" s="39"/>
      <c r="M4" s="39"/>
    </row>
    <row r="5" spans="1:16" ht="19.5" customHeight="1" x14ac:dyDescent="0.2">
      <c r="D5" s="63" t="s">
        <v>69</v>
      </c>
      <c r="E5" s="64"/>
      <c r="F5" s="38" t="str">
        <f>'Information-General Settings'!D6</f>
        <v>TIME068</v>
      </c>
      <c r="G5" s="32"/>
      <c r="I5" s="3"/>
      <c r="J5" s="3"/>
      <c r="K5" s="39"/>
      <c r="L5" s="39"/>
      <c r="M5" s="39"/>
    </row>
    <row r="6" spans="1:16" ht="19.5" customHeight="1" thickBot="1" x14ac:dyDescent="0.25">
      <c r="E6" s="3"/>
      <c r="F6" s="3"/>
      <c r="G6" s="3"/>
      <c r="H6" s="4"/>
      <c r="J6" s="3"/>
      <c r="K6" s="65"/>
      <c r="L6" s="65"/>
      <c r="M6" s="65"/>
    </row>
    <row r="7" spans="1:16" ht="12.75" customHeight="1" x14ac:dyDescent="0.2">
      <c r="B7" s="1">
        <f>MONTH(E9)</f>
        <v>6</v>
      </c>
      <c r="C7" s="74"/>
      <c r="D7" s="76">
        <v>43983</v>
      </c>
      <c r="E7" s="77"/>
      <c r="F7" s="80" t="s">
        <v>6</v>
      </c>
      <c r="G7" s="80" t="s">
        <v>16</v>
      </c>
      <c r="H7" s="70" t="s">
        <v>5</v>
      </c>
      <c r="I7" s="71"/>
      <c r="J7" s="5"/>
      <c r="K7" s="66" t="s">
        <v>3</v>
      </c>
      <c r="L7" s="68" t="s">
        <v>10</v>
      </c>
      <c r="M7" s="66" t="s">
        <v>4</v>
      </c>
    </row>
    <row r="8" spans="1:16" ht="23.25" customHeight="1" thickBot="1" x14ac:dyDescent="0.25">
      <c r="C8" s="75"/>
      <c r="D8" s="78"/>
      <c r="E8" s="79"/>
      <c r="F8" s="81"/>
      <c r="G8" s="82"/>
      <c r="H8" s="72"/>
      <c r="I8" s="73"/>
      <c r="J8" s="6"/>
      <c r="K8" s="67"/>
      <c r="L8" s="69"/>
      <c r="M8" s="67"/>
    </row>
    <row r="9" spans="1:16" ht="29.1" customHeight="1" thickBot="1" x14ac:dyDescent="0.25">
      <c r="A9" s="7">
        <f t="shared" ref="A9:A39" si="0">IF(OR(C9="f",C9="u",C9="F",C9="U"),"",IF(OR(B9=1,B9=2,B9=3,B9=4,B9=5),1,""))</f>
        <v>1</v>
      </c>
      <c r="B9" s="8">
        <f t="shared" ref="B9:B36" si="1">WEEKDAY(E9,2)</f>
        <v>1</v>
      </c>
      <c r="C9" s="9"/>
      <c r="D9" s="10" t="str">
        <f>IF(B9=1,"Mo",IF(B9=2,"Tue",IF(B9=3,"Wed",IF(B9=4,"Thu",IF(B9=5,"Fri",IF(B9=6,"Sat",IF(B9=7,"Sun","")))))))</f>
        <v>Mo</v>
      </c>
      <c r="E9" s="11">
        <f>+D7</f>
        <v>43983</v>
      </c>
      <c r="F9" s="16" t="s">
        <v>77</v>
      </c>
      <c r="G9" s="16">
        <v>9003</v>
      </c>
      <c r="H9" s="62" t="s">
        <v>81</v>
      </c>
      <c r="I9" s="62"/>
      <c r="J9" s="12"/>
      <c r="K9" s="16" t="s">
        <v>71</v>
      </c>
      <c r="L9" s="16"/>
      <c r="M9" s="17">
        <v>8</v>
      </c>
    </row>
    <row r="10" spans="1:16" ht="29.1" customHeight="1" thickBot="1" x14ac:dyDescent="0.25">
      <c r="A10" s="7">
        <f t="shared" si="0"/>
        <v>1</v>
      </c>
      <c r="B10" s="8">
        <f t="shared" si="1"/>
        <v>2</v>
      </c>
      <c r="C10" s="13"/>
      <c r="D10" s="10" t="str">
        <f>IF(B10=1,"Mo",IF(B10=2,"Tue",IF(B10=3,"Wed",IF(B10=4,"Thu",IF(B10=5,"Fri",IF(B10=6,"Sat",IF(B10=7,"Sun","")))))))</f>
        <v>Tue</v>
      </c>
      <c r="E10" s="14">
        <f>+E9+1</f>
        <v>43984</v>
      </c>
      <c r="F10" s="16"/>
      <c r="G10" s="16">
        <v>9004</v>
      </c>
      <c r="H10" s="62" t="s">
        <v>79</v>
      </c>
      <c r="I10" s="62"/>
      <c r="J10" s="15"/>
      <c r="K10" s="16" t="s">
        <v>71</v>
      </c>
      <c r="L10" s="16"/>
      <c r="M10" s="17">
        <v>8</v>
      </c>
      <c r="O10" s="8" t="s">
        <v>72</v>
      </c>
      <c r="P10" s="2">
        <f>COUNTIF($G$9:$G$39, 9001)</f>
        <v>0</v>
      </c>
    </row>
    <row r="11" spans="1:16" ht="29.1" customHeight="1" thickBot="1" x14ac:dyDescent="0.25">
      <c r="A11" s="7">
        <f t="shared" si="0"/>
        <v>1</v>
      </c>
      <c r="B11" s="8">
        <f t="shared" si="1"/>
        <v>3</v>
      </c>
      <c r="C11" s="13"/>
      <c r="D11" s="10" t="str">
        <f>IF(B11=1,"Mo",IF(B11=2,"Tue",IF(B11=3,"Wed",IF(B11=4,"Thu",IF(B11=5,"Fri",IF(B11=6,"Sat",IF(B11=7,"Sun","")))))))</f>
        <v>Wed</v>
      </c>
      <c r="E11" s="14">
        <f t="shared" ref="E11:E36" si="2">+E10+1</f>
        <v>43985</v>
      </c>
      <c r="F11" s="16"/>
      <c r="G11" s="16"/>
      <c r="H11" s="62" t="s">
        <v>76</v>
      </c>
      <c r="I11" s="62"/>
      <c r="J11" s="15"/>
      <c r="K11" s="16"/>
      <c r="L11" s="16"/>
      <c r="M11" s="17"/>
      <c r="O11" s="8" t="s">
        <v>13</v>
      </c>
      <c r="P11" s="2">
        <f>COUNTIF($G$9:$G$39, 9003)</f>
        <v>20</v>
      </c>
    </row>
    <row r="12" spans="1:16" ht="29.1" customHeight="1" thickBot="1" x14ac:dyDescent="0.25">
      <c r="A12" s="7">
        <f t="shared" si="0"/>
        <v>1</v>
      </c>
      <c r="B12" s="8">
        <f t="shared" si="1"/>
        <v>4</v>
      </c>
      <c r="C12" s="13"/>
      <c r="D12" s="10" t="str">
        <f t="shared" ref="D12:D39" si="3">IF(B12=1,"Mo",IF(B12=2,"Tue",IF(B12=3,"Wed",IF(B12=4,"Thu",IF(B12=5,"Fri",IF(B12=6,"Sat",IF(B12=7,"Sun","")))))))</f>
        <v>Thu</v>
      </c>
      <c r="E12" s="14">
        <f t="shared" si="2"/>
        <v>43986</v>
      </c>
      <c r="F12" s="16" t="s">
        <v>77</v>
      </c>
      <c r="G12" s="16">
        <v>9003</v>
      </c>
      <c r="H12" s="62" t="s">
        <v>82</v>
      </c>
      <c r="I12" s="62"/>
      <c r="J12" s="15"/>
      <c r="K12" s="16" t="s">
        <v>71</v>
      </c>
      <c r="L12" s="16"/>
      <c r="M12" s="17">
        <v>8</v>
      </c>
      <c r="O12" s="1" t="s">
        <v>14</v>
      </c>
      <c r="P12" s="2">
        <f>COUNTIF($G$9:$G$39, 9005)</f>
        <v>0</v>
      </c>
    </row>
    <row r="13" spans="1:16" ht="29.1" customHeight="1" thickBot="1" x14ac:dyDescent="0.25">
      <c r="A13" s="7">
        <f t="shared" si="0"/>
        <v>1</v>
      </c>
      <c r="B13" s="8">
        <f t="shared" si="1"/>
        <v>5</v>
      </c>
      <c r="C13" s="13"/>
      <c r="D13" s="10" t="str">
        <f t="shared" si="3"/>
        <v>Fri</v>
      </c>
      <c r="E13" s="14">
        <f t="shared" si="2"/>
        <v>43987</v>
      </c>
      <c r="F13" s="16" t="s">
        <v>77</v>
      </c>
      <c r="G13" s="16">
        <v>9003</v>
      </c>
      <c r="H13" s="62" t="s">
        <v>81</v>
      </c>
      <c r="I13" s="62"/>
      <c r="J13" s="15"/>
      <c r="K13" s="16" t="s">
        <v>71</v>
      </c>
      <c r="L13" s="16"/>
      <c r="M13" s="17">
        <v>8</v>
      </c>
    </row>
    <row r="14" spans="1:16" ht="29.1" customHeight="1" thickBot="1" x14ac:dyDescent="0.25">
      <c r="A14" s="7" t="str">
        <f t="shared" si="0"/>
        <v/>
      </c>
      <c r="B14" s="8">
        <f t="shared" si="1"/>
        <v>6</v>
      </c>
      <c r="C14" s="13"/>
      <c r="D14" s="10" t="str">
        <f t="shared" si="3"/>
        <v>Sat</v>
      </c>
      <c r="E14" s="14">
        <f t="shared" si="2"/>
        <v>43988</v>
      </c>
      <c r="F14" s="16"/>
      <c r="G14" s="16"/>
      <c r="H14" s="62"/>
      <c r="I14" s="62"/>
      <c r="J14" s="15"/>
      <c r="K14" s="16" t="s">
        <v>71</v>
      </c>
      <c r="L14" s="16"/>
      <c r="M14" s="17">
        <v>8</v>
      </c>
    </row>
    <row r="15" spans="1:16" ht="29.1" customHeight="1" thickBot="1" x14ac:dyDescent="0.25">
      <c r="A15" s="7" t="str">
        <f t="shared" si="0"/>
        <v/>
      </c>
      <c r="B15" s="8">
        <f t="shared" si="1"/>
        <v>7</v>
      </c>
      <c r="C15" s="13"/>
      <c r="D15" s="10" t="str">
        <f t="shared" si="3"/>
        <v>Sun</v>
      </c>
      <c r="E15" s="14">
        <f t="shared" si="2"/>
        <v>43989</v>
      </c>
      <c r="F15" s="16"/>
      <c r="G15" s="16"/>
      <c r="H15" s="62"/>
      <c r="I15" s="62"/>
      <c r="J15" s="15"/>
      <c r="K15" s="16"/>
      <c r="L15" s="16"/>
      <c r="M15" s="17"/>
    </row>
    <row r="16" spans="1:16" ht="29.1" customHeight="1" thickBot="1" x14ac:dyDescent="0.25">
      <c r="A16" s="7">
        <f t="shared" si="0"/>
        <v>1</v>
      </c>
      <c r="B16" s="8">
        <f t="shared" si="1"/>
        <v>1</v>
      </c>
      <c r="C16" s="13"/>
      <c r="D16" s="10" t="str">
        <f>IF(B16=1,"Mo",IF(B16=2,"Tue",IF(B16=3,"Wed",IF(B16=4,"Thu",IF(B16=5,"Fri",IF(B16=6,"Sat",IF(B16=7,"Sun","")))))))</f>
        <v>Mo</v>
      </c>
      <c r="E16" s="14">
        <f t="shared" si="2"/>
        <v>43990</v>
      </c>
      <c r="F16" s="16" t="s">
        <v>23</v>
      </c>
      <c r="G16" s="16">
        <v>9003</v>
      </c>
      <c r="H16" s="62" t="s">
        <v>80</v>
      </c>
      <c r="I16" s="62"/>
      <c r="J16" s="15"/>
      <c r="K16" s="16" t="s">
        <v>71</v>
      </c>
      <c r="L16" s="16"/>
      <c r="M16" s="17">
        <v>8</v>
      </c>
    </row>
    <row r="17" spans="1:13" ht="29.1" customHeight="1" thickBot="1" x14ac:dyDescent="0.25">
      <c r="A17" s="7">
        <f t="shared" si="0"/>
        <v>1</v>
      </c>
      <c r="B17" s="8">
        <f t="shared" si="1"/>
        <v>2</v>
      </c>
      <c r="C17" s="13"/>
      <c r="D17" s="10" t="str">
        <f>IF(B17=1,"Mo",IF(B17=2,"Tue",IF(B17=3,"Wed",IF(B17=4,"Thu",IF(B17=5,"Fri",IF(B17=6,"Sat",IF(B17=7,"Sun","")))))))</f>
        <v>Tue</v>
      </c>
      <c r="E17" s="14">
        <f t="shared" si="2"/>
        <v>43991</v>
      </c>
      <c r="F17" s="16" t="s">
        <v>77</v>
      </c>
      <c r="G17" s="16">
        <v>9003</v>
      </c>
      <c r="H17" s="62" t="s">
        <v>81</v>
      </c>
      <c r="I17" s="62"/>
      <c r="J17" s="15"/>
      <c r="K17" s="16" t="s">
        <v>71</v>
      </c>
      <c r="L17" s="16"/>
      <c r="M17" s="17">
        <v>8</v>
      </c>
    </row>
    <row r="18" spans="1:13" ht="29.1" customHeight="1" thickBot="1" x14ac:dyDescent="0.25">
      <c r="A18" s="7">
        <f t="shared" si="0"/>
        <v>1</v>
      </c>
      <c r="B18" s="8">
        <f t="shared" si="1"/>
        <v>3</v>
      </c>
      <c r="C18" s="13"/>
      <c r="D18" s="10" t="str">
        <f>IF(B18=1,"Mo",IF(B18=2,"Tue",IF(B18=3,"Wed",IF(B18=4,"Thu",IF(B18=5,"Fri",IF(B18=6,"Sat",IF(B18=7,"Sun","")))))))</f>
        <v>Wed</v>
      </c>
      <c r="E18" s="14">
        <f t="shared" si="2"/>
        <v>43992</v>
      </c>
      <c r="F18" s="16" t="s">
        <v>77</v>
      </c>
      <c r="G18" s="16">
        <v>9003</v>
      </c>
      <c r="H18" s="62" t="s">
        <v>81</v>
      </c>
      <c r="I18" s="62"/>
      <c r="J18" s="15"/>
      <c r="K18" s="16" t="s">
        <v>71</v>
      </c>
      <c r="L18" s="16"/>
      <c r="M18" s="17">
        <v>8</v>
      </c>
    </row>
    <row r="19" spans="1:13" ht="44.25" customHeight="1" thickBot="1" x14ac:dyDescent="0.25">
      <c r="A19" s="7">
        <f t="shared" si="0"/>
        <v>1</v>
      </c>
      <c r="B19" s="8">
        <f t="shared" si="1"/>
        <v>4</v>
      </c>
      <c r="C19" s="13"/>
      <c r="D19" s="10" t="str">
        <f t="shared" si="3"/>
        <v>Thu</v>
      </c>
      <c r="E19" s="14">
        <f t="shared" si="2"/>
        <v>43993</v>
      </c>
      <c r="F19" s="16" t="s">
        <v>77</v>
      </c>
      <c r="G19" s="16">
        <v>9003</v>
      </c>
      <c r="H19" s="62" t="s">
        <v>83</v>
      </c>
      <c r="I19" s="62"/>
      <c r="J19" s="15"/>
      <c r="K19" s="16" t="s">
        <v>71</v>
      </c>
      <c r="L19" s="16"/>
      <c r="M19" s="17">
        <v>8</v>
      </c>
    </row>
    <row r="20" spans="1:13" ht="29.1" customHeight="1" thickBot="1" x14ac:dyDescent="0.25">
      <c r="A20" s="7">
        <f t="shared" si="0"/>
        <v>1</v>
      </c>
      <c r="B20" s="8">
        <f t="shared" si="1"/>
        <v>5</v>
      </c>
      <c r="C20" s="13"/>
      <c r="D20" s="10" t="str">
        <f t="shared" si="3"/>
        <v>Fri</v>
      </c>
      <c r="E20" s="14">
        <f t="shared" si="2"/>
        <v>43994</v>
      </c>
      <c r="F20" s="16" t="s">
        <v>77</v>
      </c>
      <c r="G20" s="16">
        <v>9003</v>
      </c>
      <c r="H20" s="62" t="s">
        <v>81</v>
      </c>
      <c r="I20" s="62"/>
      <c r="J20" s="15"/>
      <c r="K20" s="16" t="s">
        <v>71</v>
      </c>
      <c r="L20" s="16"/>
      <c r="M20" s="17">
        <v>8</v>
      </c>
    </row>
    <row r="21" spans="1:13" ht="29.1" customHeight="1" thickBot="1" x14ac:dyDescent="0.25">
      <c r="A21" s="7" t="str">
        <f t="shared" si="0"/>
        <v/>
      </c>
      <c r="B21" s="8">
        <f t="shared" si="1"/>
        <v>6</v>
      </c>
      <c r="C21" s="13"/>
      <c r="D21" s="10" t="str">
        <f t="shared" si="3"/>
        <v>Sat</v>
      </c>
      <c r="E21" s="14">
        <f t="shared" si="2"/>
        <v>43995</v>
      </c>
      <c r="F21" s="16"/>
      <c r="G21" s="16"/>
      <c r="H21" s="62"/>
      <c r="I21" s="62"/>
      <c r="J21" s="15"/>
      <c r="K21" s="16"/>
      <c r="L21" s="16"/>
      <c r="M21" s="17"/>
    </row>
    <row r="22" spans="1:13" ht="29.1" customHeight="1" thickBot="1" x14ac:dyDescent="0.25">
      <c r="A22" s="7" t="str">
        <f t="shared" si="0"/>
        <v/>
      </c>
      <c r="B22" s="8">
        <f t="shared" si="1"/>
        <v>7</v>
      </c>
      <c r="C22" s="13"/>
      <c r="D22" s="10" t="str">
        <f t="shared" si="3"/>
        <v>Sun</v>
      </c>
      <c r="E22" s="14">
        <f t="shared" si="2"/>
        <v>43996</v>
      </c>
      <c r="F22" s="16"/>
      <c r="G22" s="16"/>
      <c r="H22" s="62"/>
      <c r="I22" s="62"/>
      <c r="J22" s="12"/>
      <c r="K22" s="16"/>
      <c r="L22" s="16"/>
      <c r="M22" s="17"/>
    </row>
    <row r="23" spans="1:13" ht="29.1" customHeight="1" thickBot="1" x14ac:dyDescent="0.25">
      <c r="A23" s="7">
        <f t="shared" si="0"/>
        <v>1</v>
      </c>
      <c r="B23" s="8">
        <f t="shared" si="1"/>
        <v>1</v>
      </c>
      <c r="C23" s="13"/>
      <c r="D23" s="10" t="str">
        <f t="shared" si="3"/>
        <v>Mo</v>
      </c>
      <c r="E23" s="14">
        <f t="shared" si="2"/>
        <v>43997</v>
      </c>
      <c r="F23" s="16" t="s">
        <v>77</v>
      </c>
      <c r="G23" s="16">
        <v>9003</v>
      </c>
      <c r="H23" s="62" t="s">
        <v>81</v>
      </c>
      <c r="I23" s="62"/>
      <c r="J23" s="15"/>
      <c r="K23" s="16" t="s">
        <v>71</v>
      </c>
      <c r="L23" s="16"/>
      <c r="M23" s="17">
        <v>8</v>
      </c>
    </row>
    <row r="24" spans="1:13" ht="29.1" customHeight="1" thickBot="1" x14ac:dyDescent="0.25">
      <c r="A24" s="7">
        <f t="shared" si="0"/>
        <v>1</v>
      </c>
      <c r="B24" s="8">
        <f t="shared" si="1"/>
        <v>2</v>
      </c>
      <c r="C24" s="13"/>
      <c r="D24" s="10" t="str">
        <f t="shared" si="3"/>
        <v>Tue</v>
      </c>
      <c r="E24" s="14">
        <f t="shared" si="2"/>
        <v>43998</v>
      </c>
      <c r="F24" s="16" t="s">
        <v>77</v>
      </c>
      <c r="G24" s="16">
        <v>9003</v>
      </c>
      <c r="H24" s="62" t="s">
        <v>81</v>
      </c>
      <c r="I24" s="62"/>
      <c r="J24" s="12"/>
      <c r="K24" s="16" t="s">
        <v>71</v>
      </c>
      <c r="L24" s="16"/>
      <c r="M24" s="17">
        <v>8</v>
      </c>
    </row>
    <row r="25" spans="1:13" ht="29.1" customHeight="1" thickBot="1" x14ac:dyDescent="0.25">
      <c r="A25" s="7">
        <f t="shared" si="0"/>
        <v>1</v>
      </c>
      <c r="B25" s="8">
        <f t="shared" si="1"/>
        <v>3</v>
      </c>
      <c r="C25" s="13"/>
      <c r="D25" s="10" t="str">
        <f t="shared" si="3"/>
        <v>Wed</v>
      </c>
      <c r="E25" s="14">
        <f t="shared" si="2"/>
        <v>43999</v>
      </c>
      <c r="F25" s="16" t="s">
        <v>78</v>
      </c>
      <c r="G25" s="16">
        <v>9003</v>
      </c>
      <c r="H25" s="62" t="s">
        <v>84</v>
      </c>
      <c r="I25" s="62"/>
      <c r="J25" s="12"/>
      <c r="K25" s="16" t="s">
        <v>71</v>
      </c>
      <c r="L25" s="16"/>
      <c r="M25" s="17">
        <v>8</v>
      </c>
    </row>
    <row r="26" spans="1:13" ht="29.1" customHeight="1" thickBot="1" x14ac:dyDescent="0.25">
      <c r="A26" s="7">
        <f t="shared" si="0"/>
        <v>1</v>
      </c>
      <c r="B26" s="8">
        <f t="shared" si="1"/>
        <v>4</v>
      </c>
      <c r="C26" s="13"/>
      <c r="D26" s="10" t="str">
        <f t="shared" si="3"/>
        <v>Thu</v>
      </c>
      <c r="E26" s="14">
        <f t="shared" si="2"/>
        <v>44000</v>
      </c>
      <c r="F26" s="16" t="s">
        <v>77</v>
      </c>
      <c r="G26" s="16">
        <v>9003</v>
      </c>
      <c r="H26" s="62" t="s">
        <v>85</v>
      </c>
      <c r="I26" s="62"/>
      <c r="J26" s="15"/>
      <c r="K26" s="16" t="s">
        <v>71</v>
      </c>
      <c r="L26" s="16"/>
      <c r="M26" s="17">
        <v>8</v>
      </c>
    </row>
    <row r="27" spans="1:13" ht="29.1" customHeight="1" thickBot="1" x14ac:dyDescent="0.25">
      <c r="A27" s="7">
        <f t="shared" si="0"/>
        <v>1</v>
      </c>
      <c r="B27" s="8">
        <f t="shared" si="1"/>
        <v>5</v>
      </c>
      <c r="C27" s="13"/>
      <c r="D27" s="10" t="str">
        <f t="shared" si="3"/>
        <v>Fri</v>
      </c>
      <c r="E27" s="14">
        <f t="shared" si="2"/>
        <v>44001</v>
      </c>
      <c r="F27" s="16" t="s">
        <v>87</v>
      </c>
      <c r="G27" s="16">
        <v>9003</v>
      </c>
      <c r="H27" s="62" t="s">
        <v>89</v>
      </c>
      <c r="I27" s="62"/>
      <c r="J27" s="15"/>
      <c r="K27" s="16" t="s">
        <v>71</v>
      </c>
      <c r="L27" s="16"/>
      <c r="M27" s="17">
        <v>8</v>
      </c>
    </row>
    <row r="28" spans="1:13" ht="29.1" customHeight="1" thickBot="1" x14ac:dyDescent="0.25">
      <c r="A28" s="7" t="str">
        <f t="shared" si="0"/>
        <v/>
      </c>
      <c r="B28" s="8">
        <f t="shared" si="1"/>
        <v>6</v>
      </c>
      <c r="C28" s="13"/>
      <c r="D28" s="10" t="str">
        <f t="shared" si="3"/>
        <v>Sat</v>
      </c>
      <c r="E28" s="14">
        <f t="shared" si="2"/>
        <v>44002</v>
      </c>
      <c r="F28" s="16"/>
      <c r="G28" s="16"/>
      <c r="H28" s="62"/>
      <c r="I28" s="62"/>
      <c r="J28" s="12"/>
      <c r="K28" s="16"/>
      <c r="L28" s="16"/>
      <c r="M28" s="17"/>
    </row>
    <row r="29" spans="1:13" ht="29.1" customHeight="1" thickBot="1" x14ac:dyDescent="0.25">
      <c r="A29" s="7" t="str">
        <f t="shared" si="0"/>
        <v/>
      </c>
      <c r="B29" s="8">
        <f t="shared" si="1"/>
        <v>7</v>
      </c>
      <c r="C29" s="13"/>
      <c r="D29" s="10" t="str">
        <f t="shared" si="3"/>
        <v>Sun</v>
      </c>
      <c r="E29" s="14">
        <f t="shared" si="2"/>
        <v>44003</v>
      </c>
      <c r="F29" s="16"/>
      <c r="G29" s="16"/>
      <c r="H29" s="62"/>
      <c r="I29" s="62"/>
      <c r="J29" s="15"/>
      <c r="K29" s="16"/>
      <c r="L29" s="16"/>
      <c r="M29" s="17"/>
    </row>
    <row r="30" spans="1:13" ht="29.1" customHeight="1" thickBot="1" x14ac:dyDescent="0.25">
      <c r="A30" s="7">
        <f t="shared" si="0"/>
        <v>1</v>
      </c>
      <c r="B30" s="8">
        <f t="shared" si="1"/>
        <v>1</v>
      </c>
      <c r="C30" s="13"/>
      <c r="D30" s="10" t="str">
        <f t="shared" si="3"/>
        <v>Mo</v>
      </c>
      <c r="E30" s="14">
        <f t="shared" si="2"/>
        <v>44004</v>
      </c>
      <c r="F30" s="16" t="s">
        <v>78</v>
      </c>
      <c r="G30" s="16">
        <v>9003</v>
      </c>
      <c r="H30" s="62" t="s">
        <v>84</v>
      </c>
      <c r="I30" s="62"/>
      <c r="J30" s="15"/>
      <c r="K30" s="16" t="s">
        <v>71</v>
      </c>
      <c r="L30" s="16"/>
      <c r="M30" s="17">
        <v>8</v>
      </c>
    </row>
    <row r="31" spans="1:13" ht="29.1" customHeight="1" thickBot="1" x14ac:dyDescent="0.25">
      <c r="A31" s="7">
        <f t="shared" si="0"/>
        <v>1</v>
      </c>
      <c r="B31" s="8">
        <f t="shared" si="1"/>
        <v>2</v>
      </c>
      <c r="C31" s="13"/>
      <c r="D31" s="10" t="str">
        <f t="shared" si="3"/>
        <v>Tue</v>
      </c>
      <c r="E31" s="14">
        <f t="shared" si="2"/>
        <v>44005</v>
      </c>
      <c r="F31" s="16" t="s">
        <v>87</v>
      </c>
      <c r="G31" s="16">
        <v>9003</v>
      </c>
      <c r="H31" s="62" t="s">
        <v>86</v>
      </c>
      <c r="I31" s="62"/>
      <c r="J31" s="15"/>
      <c r="K31" s="16" t="s">
        <v>71</v>
      </c>
      <c r="L31" s="16"/>
      <c r="M31" s="17">
        <v>8</v>
      </c>
    </row>
    <row r="32" spans="1:13" ht="29.1" customHeight="1" thickBot="1" x14ac:dyDescent="0.25">
      <c r="A32" s="7">
        <f t="shared" si="0"/>
        <v>1</v>
      </c>
      <c r="B32" s="8">
        <f t="shared" si="1"/>
        <v>3</v>
      </c>
      <c r="C32" s="13"/>
      <c r="D32" s="10" t="str">
        <f t="shared" si="3"/>
        <v>Wed</v>
      </c>
      <c r="E32" s="14">
        <f t="shared" si="2"/>
        <v>44006</v>
      </c>
      <c r="F32" s="16" t="s">
        <v>87</v>
      </c>
      <c r="G32" s="16">
        <v>9003</v>
      </c>
      <c r="H32" s="62" t="s">
        <v>88</v>
      </c>
      <c r="I32" s="62"/>
      <c r="J32" s="15"/>
      <c r="K32" s="16" t="s">
        <v>71</v>
      </c>
      <c r="L32" s="16"/>
      <c r="M32" s="17">
        <v>8</v>
      </c>
    </row>
    <row r="33" spans="1:13" ht="29.1" customHeight="1" thickBot="1" x14ac:dyDescent="0.25">
      <c r="A33" s="7">
        <f t="shared" si="0"/>
        <v>1</v>
      </c>
      <c r="B33" s="8">
        <f t="shared" si="1"/>
        <v>4</v>
      </c>
      <c r="C33" s="13"/>
      <c r="D33" s="10" t="str">
        <f t="shared" si="3"/>
        <v>Thu</v>
      </c>
      <c r="E33" s="14">
        <f t="shared" si="2"/>
        <v>44007</v>
      </c>
      <c r="F33" s="16" t="s">
        <v>87</v>
      </c>
      <c r="G33" s="16">
        <v>9003</v>
      </c>
      <c r="H33" s="62" t="s">
        <v>90</v>
      </c>
      <c r="I33" s="62"/>
      <c r="J33" s="15"/>
      <c r="K33" s="16" t="s">
        <v>71</v>
      </c>
      <c r="L33" s="16"/>
      <c r="M33" s="17">
        <v>8</v>
      </c>
    </row>
    <row r="34" spans="1:13" ht="29.1" customHeight="1" thickBot="1" x14ac:dyDescent="0.25">
      <c r="A34" s="7">
        <f t="shared" si="0"/>
        <v>1</v>
      </c>
      <c r="B34" s="8">
        <f t="shared" si="1"/>
        <v>5</v>
      </c>
      <c r="C34" s="13"/>
      <c r="D34" s="10" t="str">
        <f t="shared" si="3"/>
        <v>Fri</v>
      </c>
      <c r="E34" s="14">
        <f t="shared" si="2"/>
        <v>44008</v>
      </c>
      <c r="F34" s="16" t="s">
        <v>92</v>
      </c>
      <c r="G34" s="16">
        <v>9003</v>
      </c>
      <c r="H34" s="62" t="s">
        <v>91</v>
      </c>
      <c r="I34" s="62"/>
      <c r="J34" s="15"/>
      <c r="K34" s="16" t="s">
        <v>71</v>
      </c>
      <c r="L34" s="16"/>
      <c r="M34" s="17">
        <v>8</v>
      </c>
    </row>
    <row r="35" spans="1:13" ht="29.1" customHeight="1" thickBot="1" x14ac:dyDescent="0.25">
      <c r="A35" s="7" t="str">
        <f t="shared" si="0"/>
        <v/>
      </c>
      <c r="B35" s="8">
        <f t="shared" si="1"/>
        <v>6</v>
      </c>
      <c r="C35" s="13"/>
      <c r="D35" s="10" t="str">
        <f t="shared" si="3"/>
        <v>Sat</v>
      </c>
      <c r="E35" s="14">
        <f t="shared" si="2"/>
        <v>44009</v>
      </c>
      <c r="F35" s="16"/>
      <c r="G35" s="16"/>
      <c r="H35" s="62"/>
      <c r="I35" s="62"/>
      <c r="J35" s="15"/>
      <c r="K35" s="16"/>
      <c r="L35" s="16"/>
      <c r="M35" s="17"/>
    </row>
    <row r="36" spans="1:13" ht="29.1" customHeight="1" thickBot="1" x14ac:dyDescent="0.25">
      <c r="A36" s="7" t="str">
        <f t="shared" si="0"/>
        <v/>
      </c>
      <c r="B36" s="8">
        <f t="shared" si="1"/>
        <v>7</v>
      </c>
      <c r="C36" s="13"/>
      <c r="D36" s="10" t="str">
        <f t="shared" si="3"/>
        <v>Sun</v>
      </c>
      <c r="E36" s="14">
        <f t="shared" si="2"/>
        <v>44010</v>
      </c>
      <c r="F36" s="16"/>
      <c r="G36" s="16"/>
      <c r="H36" s="62"/>
      <c r="I36" s="62"/>
      <c r="J36" s="15"/>
      <c r="K36" s="16"/>
      <c r="L36" s="16"/>
      <c r="M36" s="17"/>
    </row>
    <row r="37" spans="1:13" ht="29.1" customHeight="1" thickBot="1" x14ac:dyDescent="0.25">
      <c r="A37" s="7">
        <f t="shared" si="0"/>
        <v>1</v>
      </c>
      <c r="B37" s="8">
        <f>WEEKDAY(E36+1,2)</f>
        <v>1</v>
      </c>
      <c r="C37" s="13"/>
      <c r="D37" s="10" t="str">
        <f t="shared" si="3"/>
        <v>Mo</v>
      </c>
      <c r="E37" s="18">
        <f>IF(MONTH(E36+1)&gt;MONTH(E36),"",E36+1)</f>
        <v>44011</v>
      </c>
      <c r="F37" s="16" t="s">
        <v>92</v>
      </c>
      <c r="G37" s="16">
        <v>9003</v>
      </c>
      <c r="H37" s="62" t="s">
        <v>91</v>
      </c>
      <c r="I37" s="62"/>
      <c r="J37" s="15"/>
      <c r="K37" s="16" t="s">
        <v>71</v>
      </c>
      <c r="L37" s="16"/>
      <c r="M37" s="17">
        <v>8</v>
      </c>
    </row>
    <row r="38" spans="1:13" ht="29.1" customHeight="1" thickBot="1" x14ac:dyDescent="0.25">
      <c r="A38" s="7">
        <f t="shared" si="0"/>
        <v>1</v>
      </c>
      <c r="B38" s="8">
        <f>WEEKDAY(E36+2,2)</f>
        <v>2</v>
      </c>
      <c r="C38" s="13"/>
      <c r="D38" s="10" t="str">
        <f t="shared" si="3"/>
        <v>Tue</v>
      </c>
      <c r="E38" s="14">
        <f>IF(MONTH(E36+2)&gt;MONTH(E36),"",E36+2)</f>
        <v>44012</v>
      </c>
      <c r="F38" s="16" t="s">
        <v>77</v>
      </c>
      <c r="G38" s="16">
        <v>9003</v>
      </c>
      <c r="H38" s="62" t="s">
        <v>81</v>
      </c>
      <c r="I38" s="62"/>
      <c r="J38" s="15"/>
      <c r="K38" s="16" t="s">
        <v>71</v>
      </c>
      <c r="L38" s="16"/>
      <c r="M38" s="17">
        <v>8</v>
      </c>
    </row>
    <row r="39" spans="1:13" ht="29.1" customHeight="1" thickBot="1" x14ac:dyDescent="0.25">
      <c r="A39" s="7">
        <f t="shared" si="0"/>
        <v>1</v>
      </c>
      <c r="B39" s="8">
        <f>WEEKDAY(E36+3,2)</f>
        <v>3</v>
      </c>
      <c r="C39" s="13"/>
      <c r="D39" s="10" t="str">
        <f t="shared" si="3"/>
        <v>Wed</v>
      </c>
      <c r="E39" s="19" t="str">
        <f>IF(MONTH(E36+3)&gt;MONTH(E36),"",E36+3)</f>
        <v/>
      </c>
      <c r="F39" s="16"/>
      <c r="G39" s="16"/>
      <c r="H39" s="62"/>
      <c r="I39" s="62"/>
      <c r="J39" s="15"/>
      <c r="K39" s="16"/>
      <c r="L39" s="16"/>
      <c r="M39" s="17"/>
    </row>
    <row r="40" spans="1:13" ht="30" customHeight="1" thickBot="1" x14ac:dyDescent="0.25">
      <c r="D40" s="20"/>
      <c r="E40" s="21"/>
      <c r="F40" s="22"/>
      <c r="G40" s="33"/>
      <c r="H40" s="22"/>
      <c r="I40" s="23" t="s">
        <v>1</v>
      </c>
      <c r="J40" s="24"/>
      <c r="K40" s="24"/>
      <c r="L40" s="21"/>
      <c r="M40" s="25">
        <f>SUM(M9:M39)</f>
        <v>176</v>
      </c>
    </row>
    <row r="41" spans="1:13" ht="30" customHeight="1" thickBot="1" x14ac:dyDescent="0.25">
      <c r="D41" s="20"/>
      <c r="E41" s="21"/>
      <c r="F41" s="22"/>
      <c r="G41" s="22"/>
      <c r="H41" s="22"/>
      <c r="I41" s="23" t="s">
        <v>2</v>
      </c>
      <c r="J41" s="24"/>
      <c r="K41" s="24"/>
      <c r="L41" s="21"/>
      <c r="M41" s="25">
        <f>SUM(M40/9)</f>
        <v>19.555555555555557</v>
      </c>
    </row>
  </sheetData>
  <mergeCells count="42">
    <mergeCell ref="C7:C8"/>
    <mergeCell ref="D7:E8"/>
    <mergeCell ref="F7:F8"/>
    <mergeCell ref="G7:G8"/>
    <mergeCell ref="H21:I21"/>
    <mergeCell ref="H19:I19"/>
    <mergeCell ref="H14:I14"/>
    <mergeCell ref="H15:I15"/>
    <mergeCell ref="H16:I16"/>
    <mergeCell ref="D5:E5"/>
    <mergeCell ref="K6:M6"/>
    <mergeCell ref="H17:I17"/>
    <mergeCell ref="H18:I18"/>
    <mergeCell ref="H9:I9"/>
    <mergeCell ref="K7:K8"/>
    <mergeCell ref="L7:L8"/>
    <mergeCell ref="H7:I8"/>
    <mergeCell ref="H13:I13"/>
    <mergeCell ref="M7:M8"/>
    <mergeCell ref="H24:I24"/>
    <mergeCell ref="H25:I25"/>
    <mergeCell ref="H26:I26"/>
    <mergeCell ref="H32:I32"/>
    <mergeCell ref="H27:I27"/>
    <mergeCell ref="H29:I29"/>
    <mergeCell ref="H28:I28"/>
    <mergeCell ref="D1:M1"/>
    <mergeCell ref="H38:I38"/>
    <mergeCell ref="H39:I39"/>
    <mergeCell ref="H34:I34"/>
    <mergeCell ref="H35:I35"/>
    <mergeCell ref="H36:I36"/>
    <mergeCell ref="H37:I37"/>
    <mergeCell ref="H20:I20"/>
    <mergeCell ref="H12:I12"/>
    <mergeCell ref="H30:I30"/>
    <mergeCell ref="H31:I31"/>
    <mergeCell ref="H22:I22"/>
    <mergeCell ref="H23:I23"/>
    <mergeCell ref="H10:I10"/>
    <mergeCell ref="H11:I11"/>
    <mergeCell ref="H33:I33"/>
  </mergeCells>
  <phoneticPr fontId="0" type="noConversion"/>
  <conditionalFormatting sqref="C9:C39">
    <cfRule type="expression" dxfId="144" priority="2273" stopIfTrue="1">
      <formula>IF($A9=1,B9,)</formula>
    </cfRule>
    <cfRule type="expression" dxfId="143" priority="2274" stopIfTrue="1">
      <formula>IF($A9="",B9,)</formula>
    </cfRule>
  </conditionalFormatting>
  <conditionalFormatting sqref="E9">
    <cfRule type="expression" dxfId="142" priority="2275" stopIfTrue="1">
      <formula>IF($A9="",B9,"")</formula>
    </cfRule>
  </conditionalFormatting>
  <conditionalFormatting sqref="E10:E39">
    <cfRule type="expression" dxfId="141" priority="2276" stopIfTrue="1">
      <formula>IF($A10&lt;&gt;1,B10,"")</formula>
    </cfRule>
  </conditionalFormatting>
  <conditionalFormatting sqref="D9:D39">
    <cfRule type="expression" dxfId="140" priority="2277" stopIfTrue="1">
      <formula>IF($A9="",B9,)</formula>
    </cfRule>
  </conditionalFormatting>
  <conditionalFormatting sqref="G10 G39 G15">
    <cfRule type="expression" dxfId="139" priority="2278" stopIfTrue="1">
      <formula>#REF!="Freelancer"</formula>
    </cfRule>
    <cfRule type="expression" dxfId="138" priority="2279" stopIfTrue="1">
      <formula>#REF!="DTC Int. Staff"</formula>
    </cfRule>
  </conditionalFormatting>
  <conditionalFormatting sqref="G10 G39 G15">
    <cfRule type="expression" dxfId="137" priority="2271" stopIfTrue="1">
      <formula>$F$5="Freelancer"</formula>
    </cfRule>
    <cfRule type="expression" dxfId="136" priority="2272" stopIfTrue="1">
      <formula>$F$5="DTC Int. Staff"</formula>
    </cfRule>
  </conditionalFormatting>
  <conditionalFormatting sqref="G11">
    <cfRule type="expression" dxfId="131" priority="209" stopIfTrue="1">
      <formula>#REF!="Freelancer"</formula>
    </cfRule>
    <cfRule type="expression" dxfId="130" priority="210" stopIfTrue="1">
      <formula>#REF!="DTC Int. Staff"</formula>
    </cfRule>
  </conditionalFormatting>
  <conditionalFormatting sqref="G11">
    <cfRule type="expression" dxfId="129" priority="207" stopIfTrue="1">
      <formula>$F$5="Freelancer"</formula>
    </cfRule>
    <cfRule type="expression" dxfId="128" priority="208" stopIfTrue="1">
      <formula>$F$5="DTC Int. Staff"</formula>
    </cfRule>
  </conditionalFormatting>
  <conditionalFormatting sqref="G14">
    <cfRule type="expression" dxfId="125" priority="199" stopIfTrue="1">
      <formula>#REF!="Freelancer"</formula>
    </cfRule>
    <cfRule type="expression" dxfId="124" priority="200" stopIfTrue="1">
      <formula>#REF!="DTC Int. Staff"</formula>
    </cfRule>
  </conditionalFormatting>
  <conditionalFormatting sqref="G14">
    <cfRule type="expression" dxfId="123" priority="197" stopIfTrue="1">
      <formula>$F$5="Freelancer"</formula>
    </cfRule>
    <cfRule type="expression" dxfId="122" priority="198" stopIfTrue="1">
      <formula>$F$5="DTC Int. Staff"</formula>
    </cfRule>
  </conditionalFormatting>
  <conditionalFormatting sqref="G21">
    <cfRule type="expression" dxfId="111" priority="157" stopIfTrue="1">
      <formula>#REF!="Freelancer"</formula>
    </cfRule>
    <cfRule type="expression" dxfId="110" priority="158" stopIfTrue="1">
      <formula>#REF!="DTC Int. Staff"</formula>
    </cfRule>
  </conditionalFormatting>
  <conditionalFormatting sqref="G21">
    <cfRule type="expression" dxfId="109" priority="155" stopIfTrue="1">
      <formula>$F$5="Freelancer"</formula>
    </cfRule>
    <cfRule type="expression" dxfId="108" priority="156" stopIfTrue="1">
      <formula>$F$5="DTC Int. Staff"</formula>
    </cfRule>
  </conditionalFormatting>
  <conditionalFormatting sqref="G22">
    <cfRule type="expression" dxfId="91" priority="123" stopIfTrue="1">
      <formula>#REF!="Freelancer"</formula>
    </cfRule>
    <cfRule type="expression" dxfId="90" priority="124" stopIfTrue="1">
      <formula>#REF!="DTC Int. Staff"</formula>
    </cfRule>
  </conditionalFormatting>
  <conditionalFormatting sqref="G22">
    <cfRule type="expression" dxfId="89" priority="121" stopIfTrue="1">
      <formula>$F$5="Freelancer"</formula>
    </cfRule>
    <cfRule type="expression" dxfId="88" priority="122" stopIfTrue="1">
      <formula>$F$5="DTC Int. Staff"</formula>
    </cfRule>
  </conditionalFormatting>
  <conditionalFormatting sqref="G27:G29">
    <cfRule type="expression" dxfId="87" priority="87" stopIfTrue="1">
      <formula>#REF!="Freelancer"</formula>
    </cfRule>
    <cfRule type="expression" dxfId="86" priority="88" stopIfTrue="1">
      <formula>#REF!="DTC Int. Staff"</formula>
    </cfRule>
  </conditionalFormatting>
  <conditionalFormatting sqref="G27:G29">
    <cfRule type="expression" dxfId="85" priority="85" stopIfTrue="1">
      <formula>$F$5="Freelancer"</formula>
    </cfRule>
    <cfRule type="expression" dxfId="84" priority="86" stopIfTrue="1">
      <formula>$F$5="DTC Int. Staff"</formula>
    </cfRule>
  </conditionalFormatting>
  <conditionalFormatting sqref="G34:G36">
    <cfRule type="expression" dxfId="83" priority="83" stopIfTrue="1">
      <formula>#REF!="Freelancer"</formula>
    </cfRule>
    <cfRule type="expression" dxfId="82" priority="84" stopIfTrue="1">
      <formula>#REF!="DTC Int. Staff"</formula>
    </cfRule>
  </conditionalFormatting>
  <conditionalFormatting sqref="G34:G36">
    <cfRule type="expression" dxfId="81" priority="81" stopIfTrue="1">
      <formula>$F$5="Freelancer"</formula>
    </cfRule>
    <cfRule type="expression" dxfId="80" priority="82" stopIfTrue="1">
      <formula>$F$5="DTC Int. Staff"</formula>
    </cfRule>
  </conditionalFormatting>
  <conditionalFormatting sqref="G9">
    <cfRule type="expression" dxfId="79" priority="79" stopIfTrue="1">
      <formula>#REF!="Freelancer"</formula>
    </cfRule>
    <cfRule type="expression" dxfId="78" priority="80" stopIfTrue="1">
      <formula>#REF!="DTC Int. Staff"</formula>
    </cfRule>
  </conditionalFormatting>
  <conditionalFormatting sqref="G9">
    <cfRule type="expression" dxfId="77" priority="77" stopIfTrue="1">
      <formula>$F$5="Freelancer"</formula>
    </cfRule>
    <cfRule type="expression" dxfId="76" priority="78" stopIfTrue="1">
      <formula>$F$5="DTC Int. Staff"</formula>
    </cfRule>
  </conditionalFormatting>
  <conditionalFormatting sqref="G12">
    <cfRule type="expression" dxfId="75" priority="75" stopIfTrue="1">
      <formula>#REF!="Freelancer"</formula>
    </cfRule>
    <cfRule type="expression" dxfId="74" priority="76" stopIfTrue="1">
      <formula>#REF!="DTC Int. Staff"</formula>
    </cfRule>
  </conditionalFormatting>
  <conditionalFormatting sqref="G12">
    <cfRule type="expression" dxfId="73" priority="73" stopIfTrue="1">
      <formula>$F$5="Freelancer"</formula>
    </cfRule>
    <cfRule type="expression" dxfId="72" priority="74" stopIfTrue="1">
      <formula>$F$5="DTC Int. Staff"</formula>
    </cfRule>
  </conditionalFormatting>
  <conditionalFormatting sqref="G13">
    <cfRule type="expression" dxfId="71" priority="71" stopIfTrue="1">
      <formula>#REF!="Freelancer"</formula>
    </cfRule>
    <cfRule type="expression" dxfId="70" priority="72" stopIfTrue="1">
      <formula>#REF!="DTC Int. Staff"</formula>
    </cfRule>
  </conditionalFormatting>
  <conditionalFormatting sqref="G13">
    <cfRule type="expression" dxfId="69" priority="69" stopIfTrue="1">
      <formula>$F$5="Freelancer"</formula>
    </cfRule>
    <cfRule type="expression" dxfId="68" priority="70" stopIfTrue="1">
      <formula>$F$5="DTC Int. Staff"</formula>
    </cfRule>
  </conditionalFormatting>
  <conditionalFormatting sqref="G16">
    <cfRule type="expression" dxfId="67" priority="67" stopIfTrue="1">
      <formula>#REF!="Freelancer"</formula>
    </cfRule>
    <cfRule type="expression" dxfId="66" priority="68" stopIfTrue="1">
      <formula>#REF!="DTC Int. Staff"</formula>
    </cfRule>
  </conditionalFormatting>
  <conditionalFormatting sqref="G16">
    <cfRule type="expression" dxfId="65" priority="65" stopIfTrue="1">
      <formula>$F$5="Freelancer"</formula>
    </cfRule>
    <cfRule type="expression" dxfId="64" priority="66" stopIfTrue="1">
      <formula>$F$5="DTC Int. Staff"</formula>
    </cfRule>
  </conditionalFormatting>
  <conditionalFormatting sqref="G17">
    <cfRule type="expression" dxfId="63" priority="63" stopIfTrue="1">
      <formula>#REF!="Freelancer"</formula>
    </cfRule>
    <cfRule type="expression" dxfId="62" priority="64" stopIfTrue="1">
      <formula>#REF!="DTC Int. Staff"</formula>
    </cfRule>
  </conditionalFormatting>
  <conditionalFormatting sqref="G17">
    <cfRule type="expression" dxfId="61" priority="61" stopIfTrue="1">
      <formula>$F$5="Freelancer"</formula>
    </cfRule>
    <cfRule type="expression" dxfId="60" priority="62" stopIfTrue="1">
      <formula>$F$5="DTC Int. Staff"</formula>
    </cfRule>
  </conditionalFormatting>
  <conditionalFormatting sqref="G18">
    <cfRule type="expression" dxfId="59" priority="59" stopIfTrue="1">
      <formula>#REF!="Freelancer"</formula>
    </cfRule>
    <cfRule type="expression" dxfId="58" priority="60" stopIfTrue="1">
      <formula>#REF!="DTC Int. Staff"</formula>
    </cfRule>
  </conditionalFormatting>
  <conditionalFormatting sqref="G18">
    <cfRule type="expression" dxfId="57" priority="57" stopIfTrue="1">
      <formula>$F$5="Freelancer"</formula>
    </cfRule>
    <cfRule type="expression" dxfId="56" priority="58" stopIfTrue="1">
      <formula>$F$5="DTC Int. Staff"</formula>
    </cfRule>
  </conditionalFormatting>
  <conditionalFormatting sqref="G19">
    <cfRule type="expression" dxfId="55" priority="55" stopIfTrue="1">
      <formula>#REF!="Freelancer"</formula>
    </cfRule>
    <cfRule type="expression" dxfId="54" priority="56" stopIfTrue="1">
      <formula>#REF!="DTC Int. Staff"</formula>
    </cfRule>
  </conditionalFormatting>
  <conditionalFormatting sqref="G19">
    <cfRule type="expression" dxfId="53" priority="53" stopIfTrue="1">
      <formula>$F$5="Freelancer"</formula>
    </cfRule>
    <cfRule type="expression" dxfId="52" priority="54" stopIfTrue="1">
      <formula>$F$5="DTC Int. Staff"</formula>
    </cfRule>
  </conditionalFormatting>
  <conditionalFormatting sqref="G20">
    <cfRule type="expression" dxfId="51" priority="51" stopIfTrue="1">
      <formula>#REF!="Freelancer"</formula>
    </cfRule>
    <cfRule type="expression" dxfId="50" priority="52" stopIfTrue="1">
      <formula>#REF!="DTC Int. Staff"</formula>
    </cfRule>
  </conditionalFormatting>
  <conditionalFormatting sqref="G20">
    <cfRule type="expression" dxfId="49" priority="49" stopIfTrue="1">
      <formula>$F$5="Freelancer"</formula>
    </cfRule>
    <cfRule type="expression" dxfId="48" priority="50" stopIfTrue="1">
      <formula>$F$5="DTC Int. Staff"</formula>
    </cfRule>
  </conditionalFormatting>
  <conditionalFormatting sqref="G23">
    <cfRule type="expression" dxfId="47" priority="47" stopIfTrue="1">
      <formula>#REF!="Freelancer"</formula>
    </cfRule>
    <cfRule type="expression" dxfId="46" priority="48" stopIfTrue="1">
      <formula>#REF!="DTC Int. Staff"</formula>
    </cfRule>
  </conditionalFormatting>
  <conditionalFormatting sqref="G23">
    <cfRule type="expression" dxfId="45" priority="45" stopIfTrue="1">
      <formula>$F$5="Freelancer"</formula>
    </cfRule>
    <cfRule type="expression" dxfId="44" priority="46" stopIfTrue="1">
      <formula>$F$5="DTC Int. Staff"</formula>
    </cfRule>
  </conditionalFormatting>
  <conditionalFormatting sqref="G25">
    <cfRule type="expression" dxfId="39" priority="39" stopIfTrue="1">
      <formula>#REF!="Freelancer"</formula>
    </cfRule>
    <cfRule type="expression" dxfId="38" priority="40" stopIfTrue="1">
      <formula>#REF!="DTC Int. Staff"</formula>
    </cfRule>
  </conditionalFormatting>
  <conditionalFormatting sqref="G25">
    <cfRule type="expression" dxfId="37" priority="37" stopIfTrue="1">
      <formula>$F$5="Freelancer"</formula>
    </cfRule>
    <cfRule type="expression" dxfId="36" priority="38" stopIfTrue="1">
      <formula>$F$5="DTC Int. Staff"</formula>
    </cfRule>
  </conditionalFormatting>
  <conditionalFormatting sqref="G24">
    <cfRule type="expression" dxfId="35" priority="35" stopIfTrue="1">
      <formula>#REF!="Freelancer"</formula>
    </cfRule>
    <cfRule type="expression" dxfId="34" priority="36" stopIfTrue="1">
      <formula>#REF!="DTC Int. Staff"</formula>
    </cfRule>
  </conditionalFormatting>
  <conditionalFormatting sqref="G24">
    <cfRule type="expression" dxfId="33" priority="33" stopIfTrue="1">
      <formula>$F$5="Freelancer"</formula>
    </cfRule>
    <cfRule type="expression" dxfId="32" priority="34" stopIfTrue="1">
      <formula>$F$5="DTC Int. Staff"</formula>
    </cfRule>
  </conditionalFormatting>
  <conditionalFormatting sqref="G26">
    <cfRule type="expression" dxfId="31" priority="31" stopIfTrue="1">
      <formula>#REF!="Freelancer"</formula>
    </cfRule>
    <cfRule type="expression" dxfId="30" priority="32" stopIfTrue="1">
      <formula>#REF!="DTC Int. Staff"</formula>
    </cfRule>
  </conditionalFormatting>
  <conditionalFormatting sqref="G26">
    <cfRule type="expression" dxfId="29" priority="29" stopIfTrue="1">
      <formula>$F$5="Freelancer"</formula>
    </cfRule>
    <cfRule type="expression" dxfId="28" priority="30" stopIfTrue="1">
      <formula>$F$5="DTC Int. Staff"</formula>
    </cfRule>
  </conditionalFormatting>
  <conditionalFormatting sqref="G30">
    <cfRule type="expression" dxfId="23" priority="23" stopIfTrue="1">
      <formula>#REF!="Freelancer"</formula>
    </cfRule>
    <cfRule type="expression" dxfId="22" priority="24" stopIfTrue="1">
      <formula>#REF!="DTC Int. Staff"</formula>
    </cfRule>
  </conditionalFormatting>
  <conditionalFormatting sqref="G30">
    <cfRule type="expression" dxfId="21" priority="21" stopIfTrue="1">
      <formula>$F$5="Freelancer"</formula>
    </cfRule>
    <cfRule type="expression" dxfId="20" priority="22" stopIfTrue="1">
      <formula>$F$5="DTC Int. Staff"</formula>
    </cfRule>
  </conditionalFormatting>
  <conditionalFormatting sqref="G31">
    <cfRule type="expression" dxfId="19" priority="19" stopIfTrue="1">
      <formula>#REF!="Freelancer"</formula>
    </cfRule>
    <cfRule type="expression" dxfId="18" priority="20" stopIfTrue="1">
      <formula>#REF!="DTC Int. Staff"</formula>
    </cfRule>
  </conditionalFormatting>
  <conditionalFormatting sqref="G31">
    <cfRule type="expression" dxfId="17" priority="17" stopIfTrue="1">
      <formula>$F$5="Freelancer"</formula>
    </cfRule>
    <cfRule type="expression" dxfId="16" priority="18" stopIfTrue="1">
      <formula>$F$5="DTC Int. Staff"</formula>
    </cfRule>
  </conditionalFormatting>
  <conditionalFormatting sqref="G32">
    <cfRule type="expression" dxfId="15" priority="15" stopIfTrue="1">
      <formula>#REF!="Freelancer"</formula>
    </cfRule>
    <cfRule type="expression" dxfId="14" priority="16" stopIfTrue="1">
      <formula>#REF!="DTC Int. Staff"</formula>
    </cfRule>
  </conditionalFormatting>
  <conditionalFormatting sqref="G32">
    <cfRule type="expression" dxfId="13" priority="13" stopIfTrue="1">
      <formula>$F$5="Freelancer"</formula>
    </cfRule>
    <cfRule type="expression" dxfId="12" priority="14" stopIfTrue="1">
      <formula>$F$5="DTC Int. Staff"</formula>
    </cfRule>
  </conditionalFormatting>
  <conditionalFormatting sqref="G33">
    <cfRule type="expression" dxfId="11" priority="11" stopIfTrue="1">
      <formula>#REF!="Freelancer"</formula>
    </cfRule>
    <cfRule type="expression" dxfId="10" priority="12" stopIfTrue="1">
      <formula>#REF!="DTC Int. Staff"</formula>
    </cfRule>
  </conditionalFormatting>
  <conditionalFormatting sqref="G33">
    <cfRule type="expression" dxfId="9" priority="9" stopIfTrue="1">
      <formula>$F$5="Freelancer"</formula>
    </cfRule>
    <cfRule type="expression" dxfId="8" priority="10" stopIfTrue="1">
      <formula>$F$5="DTC Int. Staff"</formula>
    </cfRule>
  </conditionalFormatting>
  <conditionalFormatting sqref="G37">
    <cfRule type="expression" dxfId="7" priority="7" stopIfTrue="1">
      <formula>#REF!="Freelancer"</formula>
    </cfRule>
    <cfRule type="expression" dxfId="6" priority="8" stopIfTrue="1">
      <formula>#REF!="DTC Int. Staff"</formula>
    </cfRule>
  </conditionalFormatting>
  <conditionalFormatting sqref="G37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38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38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dataValidations count="2">
    <dataValidation type="list" allowBlank="1" showInputMessage="1" showErrorMessage="1" sqref="F9:F39" xr:uid="{00000000-0002-0000-0100-000000000000}">
      <formula1>Project_Number</formula1>
    </dataValidation>
    <dataValidation type="list" allowBlank="1" showInputMessage="1" showErrorMessage="1" sqref="G30 G17:G26 G9:G15 G38:G39" xr:uid="{00000000-0002-0000-0100-000001000000}">
      <formula1>SAP_Booking_Number</formula1>
    </dataValidation>
  </dataValidations>
  <printOptions horizontalCentered="1"/>
  <pageMargins left="0.39370078740157483" right="0.39370078740157483" top="0.23622047244094491" bottom="0.23622047244094491" header="0.23622047244094491" footer="0.19685039370078741"/>
  <pageSetup paperSize="9" scale="4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32"/>
  <sheetViews>
    <sheetView workbookViewId="0">
      <selection activeCell="B22" sqref="B22"/>
    </sheetView>
  </sheetViews>
  <sheetFormatPr defaultColWidth="11.42578125" defaultRowHeight="12.75" x14ac:dyDescent="0.2"/>
  <cols>
    <col min="1" max="1" width="14.28515625" style="29" customWidth="1"/>
    <col min="2" max="2" width="26.42578125" style="29" customWidth="1"/>
    <col min="3" max="3" width="19.5703125" customWidth="1"/>
  </cols>
  <sheetData>
    <row r="1" spans="1:13" x14ac:dyDescent="0.2">
      <c r="A1" s="31" t="s">
        <v>6</v>
      </c>
      <c r="B1" s="31" t="s">
        <v>7</v>
      </c>
      <c r="C1" s="31" t="s">
        <v>16</v>
      </c>
      <c r="D1" s="31" t="s">
        <v>8</v>
      </c>
    </row>
    <row r="2" spans="1:13" x14ac:dyDescent="0.2">
      <c r="A2" s="29" t="s">
        <v>17</v>
      </c>
      <c r="B2" s="29" t="s">
        <v>18</v>
      </c>
      <c r="C2" s="30">
        <v>9001</v>
      </c>
    </row>
    <row r="3" spans="1:13" x14ac:dyDescent="0.2">
      <c r="A3" s="29" t="s">
        <v>19</v>
      </c>
      <c r="B3" s="29" t="s">
        <v>20</v>
      </c>
      <c r="C3" s="30">
        <v>9003</v>
      </c>
    </row>
    <row r="4" spans="1:13" x14ac:dyDescent="0.2">
      <c r="A4" s="29" t="s">
        <v>21</v>
      </c>
      <c r="B4" s="29" t="s">
        <v>22</v>
      </c>
      <c r="C4" s="30">
        <v>9004</v>
      </c>
    </row>
    <row r="5" spans="1:13" x14ac:dyDescent="0.2">
      <c r="A5" s="29" t="s">
        <v>23</v>
      </c>
      <c r="B5" s="29" t="s">
        <v>24</v>
      </c>
      <c r="C5" s="30">
        <v>9005</v>
      </c>
    </row>
    <row r="6" spans="1:13" x14ac:dyDescent="0.2">
      <c r="A6" s="29" t="s">
        <v>25</v>
      </c>
      <c r="B6" s="29" t="s">
        <v>26</v>
      </c>
      <c r="C6" s="30">
        <v>9006</v>
      </c>
    </row>
    <row r="7" spans="1:13" x14ac:dyDescent="0.2">
      <c r="A7" s="29" t="s">
        <v>27</v>
      </c>
      <c r="B7" s="29" t="s">
        <v>28</v>
      </c>
      <c r="C7" s="30">
        <v>9007</v>
      </c>
    </row>
    <row r="8" spans="1:13" x14ac:dyDescent="0.2">
      <c r="A8" s="29" t="s">
        <v>29</v>
      </c>
      <c r="B8" s="29" t="s">
        <v>30</v>
      </c>
      <c r="C8" s="30">
        <v>9008</v>
      </c>
    </row>
    <row r="9" spans="1:13" x14ac:dyDescent="0.2">
      <c r="A9" s="29" t="s">
        <v>31</v>
      </c>
      <c r="B9" s="29" t="s">
        <v>32</v>
      </c>
      <c r="C9" s="30">
        <v>9009</v>
      </c>
    </row>
    <row r="10" spans="1:13" x14ac:dyDescent="0.2">
      <c r="A10" s="29" t="s">
        <v>33</v>
      </c>
      <c r="B10" s="29" t="s">
        <v>34</v>
      </c>
      <c r="C10" s="30">
        <v>9010</v>
      </c>
    </row>
    <row r="11" spans="1:13" x14ac:dyDescent="0.2">
      <c r="A11" s="29" t="s">
        <v>35</v>
      </c>
      <c r="B11" s="29" t="s">
        <v>36</v>
      </c>
      <c r="C11" s="30">
        <v>9011</v>
      </c>
    </row>
    <row r="12" spans="1:13" x14ac:dyDescent="0.2">
      <c r="A12" s="29" t="s">
        <v>37</v>
      </c>
      <c r="B12" s="29" t="s">
        <v>38</v>
      </c>
      <c r="C12" s="30">
        <v>9012</v>
      </c>
    </row>
    <row r="13" spans="1:13" x14ac:dyDescent="0.2">
      <c r="A13" s="29" t="s">
        <v>39</v>
      </c>
      <c r="B13" s="29" t="s">
        <v>40</v>
      </c>
      <c r="C13" s="30">
        <v>9013</v>
      </c>
    </row>
    <row r="14" spans="1:13" x14ac:dyDescent="0.2">
      <c r="A14" s="29" t="s">
        <v>41</v>
      </c>
      <c r="B14" s="29" t="s">
        <v>42</v>
      </c>
      <c r="C14" s="30">
        <v>9014</v>
      </c>
      <c r="M14" s="40"/>
    </row>
    <row r="15" spans="1:13" x14ac:dyDescent="0.2">
      <c r="A15" s="29" t="s">
        <v>43</v>
      </c>
      <c r="B15" s="29" t="s">
        <v>44</v>
      </c>
      <c r="C15" s="30">
        <v>9015</v>
      </c>
    </row>
    <row r="16" spans="1:13" x14ac:dyDescent="0.2">
      <c r="A16" s="29" t="s">
        <v>45</v>
      </c>
      <c r="B16" s="29" t="s">
        <v>46</v>
      </c>
    </row>
    <row r="17" spans="1:13" x14ac:dyDescent="0.2">
      <c r="A17" s="29" t="s">
        <v>47</v>
      </c>
      <c r="B17" s="29" t="s">
        <v>48</v>
      </c>
      <c r="C17" s="30"/>
    </row>
    <row r="18" spans="1:13" x14ac:dyDescent="0.2">
      <c r="A18" s="29" t="s">
        <v>49</v>
      </c>
      <c r="B18" s="29" t="s">
        <v>50</v>
      </c>
      <c r="C18" s="30"/>
    </row>
    <row r="19" spans="1:13" x14ac:dyDescent="0.2">
      <c r="A19" s="29" t="s">
        <v>51</v>
      </c>
      <c r="B19" s="29" t="s">
        <v>52</v>
      </c>
      <c r="C19" s="30"/>
    </row>
    <row r="20" spans="1:13" x14ac:dyDescent="0.2">
      <c r="A20" s="29" t="s">
        <v>53</v>
      </c>
      <c r="B20" s="29" t="s">
        <v>54</v>
      </c>
      <c r="C20" s="30"/>
    </row>
    <row r="21" spans="1:13" x14ac:dyDescent="0.2">
      <c r="A21" s="29" t="s">
        <v>55</v>
      </c>
      <c r="B21" s="29" t="s">
        <v>56</v>
      </c>
      <c r="C21" s="30"/>
    </row>
    <row r="22" spans="1:13" x14ac:dyDescent="0.2">
      <c r="A22" s="29" t="s">
        <v>57</v>
      </c>
      <c r="B22" s="29" t="s">
        <v>58</v>
      </c>
      <c r="C22" s="30"/>
    </row>
    <row r="23" spans="1:13" x14ac:dyDescent="0.2">
      <c r="A23" s="29" t="s">
        <v>59</v>
      </c>
      <c r="B23" s="29" t="s">
        <v>60</v>
      </c>
      <c r="C23" s="30"/>
    </row>
    <row r="24" spans="1:13" x14ac:dyDescent="0.2">
      <c r="A24" s="29" t="s">
        <v>61</v>
      </c>
      <c r="B24" s="29" t="s">
        <v>62</v>
      </c>
      <c r="C24" s="30"/>
    </row>
    <row r="25" spans="1:13" x14ac:dyDescent="0.2">
      <c r="A25" s="29" t="s">
        <v>63</v>
      </c>
      <c r="B25" s="29" t="s">
        <v>64</v>
      </c>
      <c r="C25" s="30"/>
    </row>
    <row r="26" spans="1:13" x14ac:dyDescent="0.2">
      <c r="A26" s="29" t="s">
        <v>65</v>
      </c>
      <c r="B26" s="29" t="s">
        <v>66</v>
      </c>
      <c r="C26" s="30"/>
    </row>
    <row r="32" spans="1:13" x14ac:dyDescent="0.2">
      <c r="M32" s="40"/>
    </row>
  </sheetData>
  <phoneticPr fontId="8" type="noConversion"/>
  <pageMargins left="0.75" right="0.75" top="1" bottom="1" header="0.4921259845" footer="0.492125984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Information-General Settings</vt:lpstr>
      <vt:lpstr>Timesheet</vt:lpstr>
      <vt:lpstr>DropDownLists</vt:lpstr>
      <vt:lpstr>Project_Number</vt:lpstr>
      <vt:lpstr>SAP_Booking_Number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R90VVCM8</cp:lastModifiedBy>
  <dcterms:created xsi:type="dcterms:W3CDTF">2006-02-12T14:53:28Z</dcterms:created>
  <dcterms:modified xsi:type="dcterms:W3CDTF">2020-07-03T03:36:59Z</dcterms:modified>
</cp:coreProperties>
</file>