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My Work\02 Project 2020\00 Timesheet\"/>
    </mc:Choice>
  </mc:AlternateContent>
  <xr:revisionPtr revIDLastSave="0" documentId="13_ncr:1_{9C23871F-47D2-445C-AD15-C75ED4F5C8C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3" i="34" l="1"/>
  <c r="O13" i="34" l="1"/>
  <c r="O11" i="34"/>
  <c r="O12" i="34"/>
  <c r="F5" i="34" l="1"/>
  <c r="F4" i="34"/>
  <c r="F3" i="34"/>
  <c r="E9" i="34" l="1"/>
  <c r="E11" i="34" s="1"/>
  <c r="E13" i="34" s="1"/>
  <c r="E14" i="34" s="1"/>
  <c r="E16" i="34" s="1"/>
  <c r="E17" i="34" s="1"/>
  <c r="E18" i="34" s="1"/>
  <c r="E19" i="34" s="1"/>
  <c r="E21" i="34" s="1"/>
  <c r="E22" i="34" s="1"/>
  <c r="E24" i="34" s="1"/>
  <c r="E26" i="34" s="1"/>
  <c r="E27" i="34" s="1"/>
  <c r="B7" i="34" l="1"/>
  <c r="B9" i="34"/>
  <c r="D9" i="34" s="1"/>
  <c r="L54" i="34"/>
  <c r="A9" i="34" l="1"/>
  <c r="B11" i="34"/>
  <c r="D11" i="34" l="1"/>
  <c r="A11" i="34"/>
  <c r="B13" i="34"/>
  <c r="E28" i="34"/>
  <c r="E29" i="34" s="1"/>
  <c r="E30" i="34" s="1"/>
  <c r="E32" i="34" s="1"/>
  <c r="E34" i="34" s="1"/>
  <c r="E36" i="34" s="1"/>
  <c r="E38" i="34" s="1"/>
  <c r="E39" i="34" s="1"/>
  <c r="E40" i="34" s="1"/>
  <c r="E42" i="34" s="1"/>
  <c r="E44" i="34" s="1"/>
  <c r="E45" i="34" s="1"/>
  <c r="E46" i="34" s="1"/>
  <c r="E47" i="34" s="1"/>
  <c r="E48" i="34" s="1"/>
  <c r="B14" i="34"/>
  <c r="E49" i="34" l="1"/>
  <c r="D13" i="34"/>
  <c r="A13" i="34"/>
  <c r="D14" i="34"/>
  <c r="A14" i="34"/>
  <c r="B16" i="34"/>
  <c r="E51" i="34" l="1"/>
  <c r="B51" i="34"/>
  <c r="B17" i="34"/>
  <c r="D16" i="34"/>
  <c r="A16" i="34"/>
  <c r="D51" i="34" l="1"/>
  <c r="A51" i="34"/>
  <c r="D17" i="34"/>
  <c r="A17" i="34"/>
  <c r="B18" i="34"/>
  <c r="D18" i="34" l="1"/>
  <c r="A18" i="34"/>
  <c r="B19" i="34"/>
  <c r="D19" i="34" s="1"/>
  <c r="A19" i="34" l="1"/>
  <c r="B21" i="34"/>
  <c r="D21" i="34" s="1"/>
  <c r="A21" i="34" l="1"/>
  <c r="B22" i="34"/>
  <c r="D22" i="34" s="1"/>
  <c r="B24" i="34" l="1"/>
  <c r="A22" i="34"/>
  <c r="D24" i="34" l="1"/>
  <c r="A24" i="34"/>
  <c r="B26" i="34"/>
  <c r="D26" i="34" l="1"/>
  <c r="A26" i="34"/>
  <c r="B27" i="34"/>
  <c r="D27" i="34" l="1"/>
  <c r="A27" i="34"/>
  <c r="B28" i="34"/>
  <c r="D28" i="34" l="1"/>
  <c r="A28" i="34"/>
  <c r="B29" i="34"/>
  <c r="D29" i="34" l="1"/>
  <c r="A29" i="34"/>
  <c r="B30" i="34"/>
  <c r="D30" i="34" l="1"/>
  <c r="A30" i="34"/>
  <c r="B32" i="34"/>
  <c r="D32" i="34" l="1"/>
  <c r="A32" i="34"/>
  <c r="B34" i="34"/>
  <c r="B36" i="34" l="1"/>
  <c r="D34" i="34"/>
  <c r="A34" i="34"/>
  <c r="D36" i="34" l="1"/>
  <c r="A36" i="34"/>
  <c r="B38" i="34"/>
  <c r="D38" i="34" l="1"/>
  <c r="A38" i="34"/>
  <c r="B39" i="34"/>
  <c r="D39" i="34" l="1"/>
  <c r="A39" i="34"/>
  <c r="B40" i="34"/>
  <c r="D40" i="34" l="1"/>
  <c r="A40" i="34"/>
  <c r="B42" i="34"/>
  <c r="D42" i="34" l="1"/>
  <c r="A42" i="34"/>
  <c r="B44" i="34"/>
  <c r="B45" i="34" l="1"/>
  <c r="D44" i="34"/>
  <c r="A44" i="34"/>
  <c r="D45" i="34" l="1"/>
  <c r="A45" i="34"/>
  <c r="B46" i="34"/>
  <c r="D46" i="34" l="1"/>
  <c r="A46" i="34"/>
  <c r="B47" i="34"/>
  <c r="B48" i="34" l="1"/>
  <c r="B49" i="34"/>
  <c r="D47" i="34"/>
  <c r="A47" i="34"/>
  <c r="D48" i="34" l="1"/>
  <c r="A48" i="34"/>
  <c r="D49" i="34"/>
  <c r="A49" i="34"/>
</calcChain>
</file>

<file path=xl/sharedStrings.xml><?xml version="1.0" encoding="utf-8"?>
<sst xmlns="http://schemas.openxmlformats.org/spreadsheetml/2006/main" count="342" uniqueCount="247">
  <si>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</si>
  <si>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</si>
  <si>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</si>
  <si>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</si>
  <si>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</si>
  <si>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</si>
  <si>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</si>
  <si>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</si>
  <si>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</si>
  <si>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</si>
  <si>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</si>
  <si>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</si>
  <si>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</si>
  <si>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</si>
  <si>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</si>
  <si>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</si>
  <si>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</si>
  <si>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</si>
  <si>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</si>
  <si>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</si>
  <si>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</si>
  <si>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</si>
  <si>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</si>
  <si>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</si>
  <si>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</si>
  <si>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</si>
  <si>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</si>
  <si>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</si>
  <si>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</si>
  <si>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</si>
  <si>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</si>
  <si>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</si>
  <si>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</si>
  <si>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</si>
  <si>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</si>
  <si>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</si>
  <si>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</si>
  <si>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</si>
  <si>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</si>
  <si>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</si>
  <si>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</si>
  <si>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</si>
  <si>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</si>
  <si>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</si>
  <si>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</si>
  <si>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</si>
  <si>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</si>
  <si>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</si>
  <si>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</si>
  <si>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</si>
  <si>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</si>
  <si>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</si>
  <si>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</si>
  <si>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</si>
  <si>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</si>
  <si>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</si>
  <si>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</si>
  <si>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</si>
  <si>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</si>
  <si>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</si>
  <si>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</si>
  <si>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</si>
  <si>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</si>
  <si>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</si>
  <si>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</si>
  <si>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</si>
  <si>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</si>
  <si>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</si>
  <si>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</si>
  <si>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</si>
  <si>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</si>
  <si>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</si>
  <si>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</si>
  <si>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</si>
  <si>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</si>
  <si>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</si>
  <si>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</si>
  <si>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</si>
  <si>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</si>
  <si>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</si>
  <si>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</si>
  <si>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</si>
  <si>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</si>
  <si>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</si>
  <si>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</si>
  <si>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</si>
  <si>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</si>
  <si>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</si>
  <si>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</si>
  <si>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</si>
  <si>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</si>
  <si>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</si>
  <si>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</si>
  <si>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</si>
  <si>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</si>
  <si>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</si>
  <si>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</si>
  <si>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</si>
  <si>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</si>
  <si>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</si>
  <si>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</si>
  <si>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</si>
  <si>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</si>
  <si>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</si>
  <si>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</si>
  <si>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</si>
  <si>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</si>
  <si>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</si>
  <si>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</si>
  <si>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</si>
  <si>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</si>
  <si>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</si>
  <si>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</si>
  <si>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</si>
  <si>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</si>
  <si>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</si>
  <si>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</si>
  <si>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</si>
  <si>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</si>
  <si>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</si>
  <si>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</si>
  <si>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</si>
  <si>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</si>
  <si>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</si>
  <si>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</si>
  <si>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</si>
  <si>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</si>
  <si>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</si>
  <si>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</si>
  <si>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</si>
  <si>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</si>
  <si>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</si>
  <si>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</si>
  <si>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</si>
  <si>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</si>
  <si>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</si>
  <si>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</si>
  <si>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</si>
  <si>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</si>
  <si>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</si>
  <si>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</si>
  <si>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</si>
  <si>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</si>
  <si>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</si>
  <si>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</si>
  <si>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</si>
  <si>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</si>
  <si>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</si>
  <si>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</si>
  <si>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</si>
  <si>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</si>
  <si>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</si>
  <si>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</si>
  <si>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</si>
  <si>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</si>
  <si>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</si>
  <si>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</si>
  <si>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</si>
  <si>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</si>
  <si>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</si>
  <si>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</si>
  <si>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</si>
  <si>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</si>
  <si>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</si>
  <si>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</si>
  <si>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</si>
  <si>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</si>
  <si>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</si>
  <si>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</si>
  <si>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</si>
  <si>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</si>
  <si>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</si>
  <si>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</si>
  <si>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</si>
  <si>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</si>
  <si>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</si>
  <si>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</si>
  <si>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</si>
  <si>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</si>
  <si>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</si>
  <si>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</si>
  <si>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</si>
  <si>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</si>
  <si>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</si>
  <si>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</si>
  <si>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</si>
  <si>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</si>
  <si>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</si>
  <si>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</si>
  <si>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</si>
  <si>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</si>
  <si>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</si>
  <si>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</si>
  <si>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TIME072</t>
  </si>
  <si>
    <t>Nuttachat</t>
  </si>
  <si>
    <t>Viroonhausava</t>
  </si>
  <si>
    <t>Mo</t>
  </si>
  <si>
    <t>OIC: 1) Worked on Kick-off Presentation &amp; 2) Attended Meeting with OIC IT Team</t>
  </si>
  <si>
    <t>ONDE Outlook: Prepared for Focus Group Planning</t>
  </si>
  <si>
    <t>OIC 7 hrs. Other 1 hrs.</t>
  </si>
  <si>
    <t>Tue</t>
  </si>
  <si>
    <t>MOC</t>
  </si>
  <si>
    <t>OIC 3 hrs. ONDE Outlook 1 hrs.</t>
  </si>
  <si>
    <t>Thu</t>
  </si>
  <si>
    <t>ONDE Outlook: Prepared for Focus Group Planning Presentation for 8 Jun</t>
  </si>
  <si>
    <t>OIC</t>
  </si>
  <si>
    <t>ONDE Digital Infra: 1) Attended Meeting with MOC &amp; 2) Worked on Master Deck</t>
  </si>
  <si>
    <t>ONDE MP 5 hrs. DGA 1 hrs.</t>
  </si>
  <si>
    <t>OIC 7 hrs. ONDE Outlook 1 hrs.</t>
  </si>
  <si>
    <t>OIC: 1) Worked on Kick-off Presentation &amp; 2) Phone Discussion with Internal Experts (A'Pump, MR. Nongkran)</t>
  </si>
  <si>
    <t>OIC: 1) Worked on Kick-off Presentation &amp; 2) Weekly Internal Meeting</t>
  </si>
  <si>
    <t>ONDE</t>
  </si>
  <si>
    <t>OIC: 1) Meeting and Interview with OIC IT Team &amp; 2) Worked on Kick-off Presentation</t>
  </si>
  <si>
    <t>ONDE Outlook: Meeting with ONDE Team (FG Planning Discussion)</t>
  </si>
  <si>
    <t>ONDE Outlook: In-depth Study on OECD Survey Framework and Revised both survey</t>
  </si>
  <si>
    <t>HOME</t>
  </si>
  <si>
    <t>ONDE Outlook 4 hrs. Other 1 hrs.</t>
  </si>
  <si>
    <t>OIC: Worked on Kick-off Presentation and Project Plan Report</t>
  </si>
  <si>
    <t>Wed</t>
  </si>
  <si>
    <t>ONDE Outlook: 1) Worked on Inception Report &amp; 2) Worked on FG Plan and Interview Plan</t>
  </si>
  <si>
    <t>OIC: 1) Worked on Kick-off Presentation &amp; 2) Attended Meeting with OIC IT Sub-Committee &amp; 3) Attended Internal Meeting with Experts</t>
  </si>
  <si>
    <t>ONDE Master Plan: 1) Attended Meeting with TOT &amp; 2) Revised the Master Plan</t>
  </si>
  <si>
    <t>ONDE Master Plan: Revised the Action Plan and Worked on Summary Table for K'Unt</t>
  </si>
  <si>
    <t>ONDE MP 7 hrs. ONDE Outlook 1 hrs.</t>
  </si>
  <si>
    <t>ONDE Master Plan: 1) Attended Meeting with NCSA &amp; 2) Revised the Master Plan &amp; 3) Prepared the Briefing Slide</t>
  </si>
  <si>
    <t>ONDE Master Plan: 1) Revised the Master Plan &amp; 2) Prepared the Briefing Slide &amp; 3) Meeting with P'Puay</t>
  </si>
  <si>
    <t>ONDE Outlook: Worked on Presentation</t>
  </si>
  <si>
    <t>ONDE Outlook: Attended the Meeting with ONDE for Inception Report Acceptance</t>
  </si>
  <si>
    <t>ONDE Master Plan: Revised the Master Plan</t>
  </si>
  <si>
    <t>Fri</t>
  </si>
  <si>
    <t>OIC: Meeting with PwC</t>
  </si>
  <si>
    <t>ONDE Outlook: Revised the Inception Plan</t>
  </si>
  <si>
    <t>OIC: 1) Meeting with Dr.Varin &amp; 2) Weekly Internal Update</t>
  </si>
  <si>
    <t>ONDE Outlook 1 hrs. ONDE MP 5 hrs. Other 2 hrs.</t>
  </si>
  <si>
    <t>ONDE Master Plan: 1) Revised the Master Plan &amp; 2) Adhoc for K'Unt</t>
  </si>
  <si>
    <t>ONDE Outlook 4 hrs. OIC 2 hrs.</t>
  </si>
  <si>
    <t>ONDE MP 3 hrs. Other 1 hrs.</t>
  </si>
  <si>
    <t>ONDE Outlook: 1) Revised the Inception Plan &amp; 2) Reviewed on Individuals and Enterprise Survey</t>
  </si>
  <si>
    <t>OIC: 1) Discussion on OIC IT Master Plan &amp; 2) Meeting with OIC's IBS responsible Team</t>
  </si>
  <si>
    <t>OTHER</t>
  </si>
  <si>
    <t>OIC 7 hrs. ONDE Outlook 3 hrs.</t>
  </si>
  <si>
    <t>ONDE Outlook: 1) Weekly Internal Meeting &amp; 2) Revised and Printed the Inception Plan &amp; 3) Prepared for Focus Group Deck</t>
  </si>
  <si>
    <t>ONDE Outlook: Prepared for Focus Group Deck</t>
  </si>
  <si>
    <t>ONDE Outlook: 1) Prepared for Focus Group Deck &amp; 2) Meeting with ONDE for Focus Group Preparation</t>
  </si>
  <si>
    <t>OIC: 1) Internal Meeting &amp; 2) Worked on OIC Draft IT Master Plan Deck</t>
  </si>
  <si>
    <t>OIC: 1) Worked on OIC Draft IT Master Plan Deck &amp; 2) Planned on Next Step</t>
  </si>
  <si>
    <t>ONDE Outlook: 1) Prepared for Focus Group Documents &amp; 2) Internal Meeting for Individual Survey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</si>
</sst>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0"/>
      <color rgb="FFFF0000"/>
      <name val="Arial"/>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42" xfId="0" applyNumberFormat="1" applyFill="1" applyBorder="1" applyAlignment="1" applyProtection="1">
      <alignment horizontal="center" vertical="center"/>
      <protection locked="0"/>
    </xf>
    <xf numFmtId="14" fontId="6" fillId="0" borderId="43" xfId="0" applyNumberFormat="1" applyFont="1" applyFill="1" applyBorder="1" applyAlignment="1" applyProtection="1">
      <alignment horizontal="center" vertical="center"/>
    </xf>
    <xf numFmtId="0" fontId="7" fillId="0" borderId="44" xfId="0" applyFont="1" applyBorder="1" applyAlignment="1" applyProtection="1">
      <alignment horizontal="center" vertical="center"/>
      <protection locked="0"/>
    </xf>
    <xf numFmtId="2" fontId="7" fillId="0" borderId="44" xfId="0" applyNumberFormat="1" applyFont="1" applyBorder="1" applyAlignment="1" applyProtection="1">
      <alignment horizontal="center" vertical="center"/>
      <protection locked="0"/>
    </xf>
    <xf numFmtId="20" fontId="6" fillId="6" borderId="4" xfId="0" applyNumberFormat="1" applyFont="1" applyFill="1" applyBorder="1" applyAlignment="1" applyProtection="1">
      <alignment horizontal="center" vertical="center"/>
    </xf>
    <xf numFmtId="0" fontId="18" fillId="0" borderId="0" xfId="0" applyFont="1" applyAlignment="1" applyProtection="1">
      <alignment vertical="center"/>
      <protection locked="0"/>
    </xf>
    <xf numFmtId="0" fontId="0" fillId="6" borderId="0" xfId="0" applyNumberFormat="1" applyFill="1" applyBorder="1" applyAlignment="1" applyProtection="1">
      <alignment vertical="center"/>
      <protection locked="0"/>
    </xf>
    <xf numFmtId="0" fontId="1" fillId="6" borderId="0" xfId="0" applyFont="1" applyFill="1" applyAlignment="1" applyProtection="1">
      <alignment vertical="center"/>
      <protection locked="0"/>
    </xf>
    <xf numFmtId="20" fontId="0" fillId="6" borderId="8"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cellXfs>
  <cellStyles count="1">
    <cellStyle name="Normal" xfId="0" builtinId="0"/>
  </cellStyles>
  <dxfs count="2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103" t="s">
        <v>9</v>
      </c>
      <c r="C2" s="104"/>
      <c r="D2" s="104"/>
      <c r="E2" s="104"/>
      <c r="F2" s="104"/>
      <c r="G2" s="104"/>
      <c r="H2" s="105"/>
      <c r="I2" s="41"/>
      <c r="J2" s="41"/>
    </row>
    <row r="3" spans="2:10" ht="13.5" thickBot="1">
      <c r="B3" s="106"/>
      <c r="C3" s="107"/>
      <c r="D3" s="107"/>
      <c r="E3" s="107"/>
      <c r="F3" s="107"/>
      <c r="G3" s="107"/>
      <c r="H3" s="108"/>
      <c r="I3" s="42"/>
      <c r="J3" s="42"/>
    </row>
    <row r="4" spans="2:10">
      <c r="B4" s="109" t="s">
        <v>11</v>
      </c>
      <c r="C4" s="110"/>
      <c r="D4" s="109" t="s">
        <v>194</v>
      </c>
      <c r="E4" s="111"/>
      <c r="F4" s="111"/>
      <c r="G4" s="111"/>
      <c r="H4" s="110"/>
      <c r="I4" s="43"/>
      <c r="J4" s="43"/>
    </row>
    <row r="5" spans="2:10">
      <c r="B5" s="94" t="s">
        <v>65</v>
      </c>
      <c r="C5" s="96"/>
      <c r="D5" s="94" t="s">
        <v>195</v>
      </c>
      <c r="E5" s="95"/>
      <c r="F5" s="95"/>
      <c r="G5" s="95"/>
      <c r="H5" s="96"/>
      <c r="I5" s="43"/>
      <c r="J5" s="43"/>
    </row>
    <row r="6" spans="2:10">
      <c r="B6" s="94" t="s">
        <v>66</v>
      </c>
      <c r="C6" s="96"/>
      <c r="D6" s="94" t="s">
        <v>193</v>
      </c>
      <c r="E6" s="95"/>
      <c r="F6" s="95"/>
      <c r="G6" s="95"/>
      <c r="H6" s="96"/>
      <c r="I6" s="43"/>
      <c r="J6" s="43"/>
    </row>
    <row r="7" spans="2:10" ht="13.5" thickBot="1">
      <c r="I7" s="43"/>
      <c r="J7" s="43"/>
    </row>
    <row r="8" spans="2:10" ht="12.75" customHeight="1">
      <c r="B8" s="97"/>
      <c r="C8" s="98"/>
      <c r="D8" s="98"/>
      <c r="E8" s="98"/>
      <c r="F8" s="98"/>
      <c r="G8" s="98"/>
      <c r="H8" s="99"/>
      <c r="I8" s="43"/>
      <c r="J8" s="43"/>
    </row>
    <row r="9" spans="2:10" ht="13.5" customHeight="1" thickBot="1">
      <c r="B9" s="100"/>
      <c r="C9" s="101"/>
      <c r="D9" s="101"/>
      <c r="E9" s="101"/>
      <c r="F9" s="101"/>
      <c r="G9" s="101"/>
      <c r="H9" s="102"/>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90" t="s">
        <v>176</v>
      </c>
      <c r="C31" s="91"/>
      <c r="D31" s="92"/>
      <c r="E31" s="92"/>
      <c r="F31" s="92"/>
      <c r="G31" s="92"/>
      <c r="H31" s="92"/>
      <c r="I31" s="57"/>
      <c r="J31" s="57"/>
    </row>
    <row r="32" spans="2:10">
      <c r="B32" s="93" t="s">
        <v>177</v>
      </c>
      <c r="C32" s="92"/>
      <c r="D32" s="90" t="s">
        <v>178</v>
      </c>
      <c r="E32" s="91"/>
      <c r="F32" s="91"/>
      <c r="G32" s="91"/>
      <c r="H32" s="91"/>
      <c r="I32" s="57"/>
      <c r="J32" s="57"/>
    </row>
    <row r="33" spans="2:10">
      <c r="B33" s="46">
        <v>9001</v>
      </c>
      <c r="C33" s="47"/>
      <c r="D33" s="70" t="s">
        <v>179</v>
      </c>
      <c r="E33" s="71"/>
      <c r="F33" s="71"/>
      <c r="G33" s="71"/>
      <c r="H33" s="72"/>
      <c r="I33" s="57"/>
      <c r="J33" s="57"/>
    </row>
    <row r="34" spans="2:10">
      <c r="B34" s="48" t="s">
        <v>180</v>
      </c>
      <c r="D34" s="79"/>
      <c r="E34" s="89"/>
      <c r="F34" s="89"/>
      <c r="G34" s="89"/>
      <c r="H34" s="81"/>
      <c r="I34" s="58"/>
      <c r="J34" s="59"/>
    </row>
    <row r="35" spans="2:10">
      <c r="B35" s="87" t="s">
        <v>181</v>
      </c>
      <c r="C35" s="88"/>
      <c r="D35" s="82"/>
      <c r="E35" s="83"/>
      <c r="F35" s="83"/>
      <c r="G35" s="83"/>
      <c r="H35" s="84"/>
      <c r="I35" s="60"/>
      <c r="J35" s="57"/>
    </row>
    <row r="36" spans="2:10">
      <c r="B36" s="49">
        <v>9002</v>
      </c>
      <c r="C36" s="50"/>
      <c r="D36" s="70" t="s">
        <v>137</v>
      </c>
      <c r="E36" s="71"/>
      <c r="F36" s="71"/>
      <c r="G36" s="71"/>
      <c r="H36" s="72"/>
      <c r="I36" s="57"/>
      <c r="J36" s="57"/>
    </row>
    <row r="37" spans="2:10">
      <c r="B37" s="51" t="s">
        <v>134</v>
      </c>
      <c r="C37" s="50"/>
      <c r="D37" s="82"/>
      <c r="E37" s="83"/>
      <c r="F37" s="83"/>
      <c r="G37" s="83"/>
      <c r="H37" s="84"/>
      <c r="I37" s="57"/>
      <c r="J37" s="57"/>
    </row>
    <row r="38" spans="2:10">
      <c r="B38" s="46">
        <v>9003</v>
      </c>
      <c r="C38" s="47"/>
      <c r="D38" s="85" t="s">
        <v>182</v>
      </c>
      <c r="E38" s="86"/>
      <c r="F38" s="86"/>
      <c r="G38" s="86"/>
      <c r="H38" s="86"/>
      <c r="I38" s="57"/>
      <c r="J38" s="57"/>
    </row>
    <row r="39" spans="2:10">
      <c r="B39" s="52" t="s">
        <v>183</v>
      </c>
      <c r="D39" s="86"/>
      <c r="E39" s="86"/>
      <c r="F39" s="86"/>
      <c r="G39" s="86"/>
      <c r="H39" s="86"/>
      <c r="I39" s="58"/>
      <c r="J39" s="59"/>
    </row>
    <row r="40" spans="2:10">
      <c r="B40" s="87" t="s">
        <v>181</v>
      </c>
      <c r="C40" s="88"/>
      <c r="D40" s="86"/>
      <c r="E40" s="86"/>
      <c r="F40" s="86"/>
      <c r="G40" s="86"/>
      <c r="H40" s="86"/>
      <c r="I40" s="60"/>
      <c r="J40" s="57"/>
    </row>
    <row r="41" spans="2:10">
      <c r="B41" s="49">
        <v>9004</v>
      </c>
      <c r="C41" s="53"/>
      <c r="D41" s="70" t="s">
        <v>138</v>
      </c>
      <c r="E41" s="71"/>
      <c r="F41" s="71"/>
      <c r="G41" s="71"/>
      <c r="H41" s="72"/>
      <c r="I41" s="57"/>
      <c r="J41" s="57"/>
    </row>
    <row r="42" spans="2:10">
      <c r="B42" s="51" t="s">
        <v>183</v>
      </c>
      <c r="C42" s="53"/>
      <c r="D42" s="79"/>
      <c r="E42" s="89"/>
      <c r="F42" s="89"/>
      <c r="G42" s="89"/>
      <c r="H42" s="81"/>
      <c r="I42" s="57"/>
      <c r="J42" s="57"/>
    </row>
    <row r="43" spans="2:10">
      <c r="B43" s="87" t="s">
        <v>184</v>
      </c>
      <c r="C43" s="88"/>
      <c r="D43" s="82"/>
      <c r="E43" s="83"/>
      <c r="F43" s="83"/>
      <c r="G43" s="83"/>
      <c r="H43" s="84"/>
      <c r="I43" s="57"/>
      <c r="J43" s="57"/>
    </row>
    <row r="44" spans="2:10">
      <c r="B44" s="46">
        <v>9005</v>
      </c>
      <c r="C44" s="47"/>
      <c r="D44" s="70" t="s">
        <v>185</v>
      </c>
      <c r="E44" s="71"/>
      <c r="F44" s="71"/>
      <c r="G44" s="71"/>
      <c r="H44" s="72"/>
    </row>
    <row r="45" spans="2:10">
      <c r="B45" s="52" t="s">
        <v>186</v>
      </c>
      <c r="D45" s="79"/>
      <c r="E45" s="80"/>
      <c r="F45" s="80"/>
      <c r="G45" s="80"/>
      <c r="H45" s="81"/>
    </row>
    <row r="46" spans="2:10">
      <c r="B46" s="54" t="s">
        <v>187</v>
      </c>
      <c r="C46" s="55"/>
      <c r="D46" s="82"/>
      <c r="E46" s="83"/>
      <c r="F46" s="83"/>
      <c r="G46" s="83"/>
      <c r="H46" s="84"/>
    </row>
    <row r="47" spans="2:10">
      <c r="B47" s="46">
        <v>9007</v>
      </c>
      <c r="C47" s="47"/>
      <c r="D47" s="70" t="s">
        <v>188</v>
      </c>
      <c r="E47" s="71"/>
      <c r="F47" s="71"/>
      <c r="G47" s="71"/>
      <c r="H47" s="72"/>
    </row>
    <row r="48" spans="2:10">
      <c r="B48" s="54" t="s">
        <v>73</v>
      </c>
      <c r="C48" s="55"/>
      <c r="D48" s="82"/>
      <c r="E48" s="83"/>
      <c r="F48" s="83"/>
      <c r="G48" s="83"/>
      <c r="H48" s="84"/>
    </row>
    <row r="49" spans="2:8">
      <c r="B49" s="46">
        <v>9008</v>
      </c>
      <c r="C49" s="47"/>
      <c r="D49" s="70" t="s">
        <v>189</v>
      </c>
      <c r="E49" s="71"/>
      <c r="F49" s="71"/>
      <c r="G49" s="71"/>
      <c r="H49" s="72"/>
    </row>
    <row r="50" spans="2:8">
      <c r="B50" s="54" t="s">
        <v>74</v>
      </c>
      <c r="C50" s="55"/>
      <c r="D50" s="82"/>
      <c r="E50" s="83"/>
      <c r="F50" s="83"/>
      <c r="G50" s="83"/>
      <c r="H50" s="84"/>
    </row>
    <row r="51" spans="2:8">
      <c r="B51" s="46">
        <v>9010</v>
      </c>
      <c r="C51" s="47"/>
      <c r="D51" s="70" t="s">
        <v>190</v>
      </c>
      <c r="E51" s="71"/>
      <c r="F51" s="71"/>
      <c r="G51" s="71"/>
      <c r="H51" s="72"/>
    </row>
    <row r="52" spans="2:8">
      <c r="B52" s="54" t="s">
        <v>75</v>
      </c>
      <c r="C52" s="55"/>
      <c r="D52" s="82"/>
      <c r="E52" s="83"/>
      <c r="F52" s="83"/>
      <c r="G52" s="83"/>
      <c r="H52" s="84"/>
    </row>
    <row r="53" spans="2:8">
      <c r="B53" s="46">
        <v>9013</v>
      </c>
      <c r="C53" s="47"/>
      <c r="D53" s="70" t="s">
        <v>191</v>
      </c>
      <c r="E53" s="71"/>
      <c r="F53" s="71"/>
      <c r="G53" s="71"/>
      <c r="H53" s="72"/>
    </row>
    <row r="54" spans="2:8">
      <c r="B54" s="54" t="s">
        <v>76</v>
      </c>
      <c r="C54" s="55"/>
      <c r="D54" s="82"/>
      <c r="E54" s="83"/>
      <c r="F54" s="83"/>
      <c r="G54" s="83"/>
      <c r="H54" s="84"/>
    </row>
    <row r="55" spans="2:8">
      <c r="B55" s="46">
        <v>9014</v>
      </c>
      <c r="C55" s="47"/>
      <c r="D55" s="70" t="s">
        <v>77</v>
      </c>
      <c r="E55" s="71"/>
      <c r="F55" s="71"/>
      <c r="G55" s="71"/>
      <c r="H55" s="72"/>
    </row>
    <row r="56" spans="2:8">
      <c r="B56" s="56" t="s">
        <v>77</v>
      </c>
      <c r="C56" s="55"/>
      <c r="D56" s="73"/>
      <c r="E56" s="74"/>
      <c r="F56" s="74"/>
      <c r="G56" s="74"/>
      <c r="H56" s="75"/>
    </row>
    <row r="57" spans="2:8">
      <c r="B57" s="46">
        <v>9015</v>
      </c>
      <c r="C57" s="47"/>
      <c r="D57" s="70" t="s">
        <v>192</v>
      </c>
      <c r="E57" s="71"/>
      <c r="F57" s="71"/>
      <c r="G57" s="71"/>
      <c r="H57" s="72"/>
    </row>
    <row r="58" spans="2:8">
      <c r="B58" s="56" t="s">
        <v>78</v>
      </c>
      <c r="C58" s="55"/>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4"/>
  <sheetViews>
    <sheetView showGridLines="0" tabSelected="1" topLeftCell="D39" zoomScale="70" zoomScaleNormal="70" workbookViewId="0">
      <selection activeCell="L52" sqref="L5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2" width="11.42578125" style="1"/>
    <col min="13" max="13" width="39.85546875" style="66" customWidth="1"/>
    <col min="14"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Nuttachat</v>
      </c>
      <c r="G3" s="29"/>
      <c r="I3" s="3"/>
      <c r="J3" s="33"/>
      <c r="K3" s="33"/>
      <c r="L3" s="33"/>
    </row>
    <row r="4" spans="1:15" ht="19.5" customHeight="1">
      <c r="D4" s="3" t="s">
        <v>68</v>
      </c>
      <c r="E4" s="25"/>
      <c r="F4" s="32" t="str">
        <f>'Information-General Settings'!D5</f>
        <v>Viroonhausava</v>
      </c>
      <c r="G4" s="29"/>
      <c r="I4" s="3"/>
      <c r="J4" s="33"/>
      <c r="K4" s="33"/>
      <c r="L4" s="33"/>
    </row>
    <row r="5" spans="1:15" ht="19.5" customHeight="1">
      <c r="D5" s="132" t="s">
        <v>67</v>
      </c>
      <c r="E5" s="133"/>
      <c r="F5" s="32" t="str">
        <f>'Information-General Settings'!D6</f>
        <v>TIME072</v>
      </c>
      <c r="G5" s="29"/>
      <c r="I5" s="3"/>
      <c r="J5" s="33"/>
      <c r="K5" s="33"/>
      <c r="L5" s="33"/>
    </row>
    <row r="6" spans="1:15" ht="19.5" customHeight="1" thickBot="1">
      <c r="E6" s="3"/>
      <c r="F6" s="3"/>
      <c r="G6" s="3"/>
      <c r="H6" s="4"/>
      <c r="J6" s="134"/>
      <c r="K6" s="134"/>
      <c r="L6" s="134"/>
    </row>
    <row r="7" spans="1:15" ht="12.75" customHeight="1">
      <c r="B7" s="1">
        <f>MONTH(E9)</f>
        <v>6</v>
      </c>
      <c r="C7" s="113"/>
      <c r="D7" s="115">
        <v>43983</v>
      </c>
      <c r="E7" s="116"/>
      <c r="F7" s="119" t="s">
        <v>6</v>
      </c>
      <c r="G7" s="119" t="s">
        <v>15</v>
      </c>
      <c r="H7" s="122" t="s">
        <v>5</v>
      </c>
      <c r="I7" s="123"/>
      <c r="J7" s="126" t="s">
        <v>3</v>
      </c>
      <c r="K7" s="135" t="s">
        <v>10</v>
      </c>
      <c r="L7" s="126" t="s">
        <v>4</v>
      </c>
    </row>
    <row r="8" spans="1:15" ht="23.25" customHeight="1" thickBot="1">
      <c r="C8" s="114"/>
      <c r="D8" s="117"/>
      <c r="E8" s="118"/>
      <c r="F8" s="120"/>
      <c r="G8" s="121"/>
      <c r="H8" s="124"/>
      <c r="I8" s="125"/>
      <c r="J8" s="127"/>
      <c r="K8" s="136"/>
      <c r="L8" s="127"/>
    </row>
    <row r="9" spans="1:15" ht="29.1" customHeight="1" thickBot="1">
      <c r="A9" s="5">
        <f t="shared" ref="A9:A49" si="0">IF(OR(C9="f",C9="u",C9="F",C9="U"),"",IF(OR(B9=1,B9=2,B9=3,B9=4,B9=5),1,""))</f>
        <v>1</v>
      </c>
      <c r="B9" s="6">
        <f t="shared" ref="B9:B48" si="1">WEEKDAY(E9,2)</f>
        <v>1</v>
      </c>
      <c r="C9" s="7"/>
      <c r="D9" s="8" t="str">
        <f>IF(B9=1,"Mo",IF(B9=2,"Tue",IF(B9=3,"Wed",IF(B9=4,"Thu",IF(B9=5,"Fri",IF(B9=6,"Sat",IF(B9=7,"Sun","")))))))</f>
        <v>Mo</v>
      </c>
      <c r="E9" s="9">
        <f>+D7</f>
        <v>43983</v>
      </c>
      <c r="F9" s="14" t="s">
        <v>23</v>
      </c>
      <c r="G9" s="14">
        <v>9001</v>
      </c>
      <c r="H9" s="112" t="s">
        <v>197</v>
      </c>
      <c r="I9" s="112"/>
      <c r="J9" s="14" t="s">
        <v>69</v>
      </c>
      <c r="K9" s="10"/>
      <c r="L9" s="11">
        <v>8</v>
      </c>
      <c r="M9" s="66" t="s">
        <v>199</v>
      </c>
    </row>
    <row r="10" spans="1:15" ht="29.1" customHeight="1" thickBot="1">
      <c r="A10" s="5"/>
      <c r="B10" s="6"/>
      <c r="C10" s="61"/>
      <c r="D10" s="65" t="s">
        <v>196</v>
      </c>
      <c r="E10" s="62">
        <v>43983</v>
      </c>
      <c r="F10" s="63" t="s">
        <v>21</v>
      </c>
      <c r="G10" s="14">
        <v>9001</v>
      </c>
      <c r="H10" s="112" t="s">
        <v>198</v>
      </c>
      <c r="I10" s="112"/>
      <c r="J10" s="14" t="s">
        <v>69</v>
      </c>
      <c r="K10" s="63"/>
      <c r="L10" s="64">
        <v>3</v>
      </c>
    </row>
    <row r="11" spans="1:15" ht="29.1" customHeight="1" thickBot="1">
      <c r="A11" s="5">
        <f t="shared" si="0"/>
        <v>1</v>
      </c>
      <c r="B11" s="6">
        <f t="shared" si="1"/>
        <v>2</v>
      </c>
      <c r="C11" s="12"/>
      <c r="D11" s="8" t="str">
        <f>IF(B11=1,"Mo",IF(B11=2,"Tue",IF(B11=3,"Wed",IF(B11=4,"Thu",IF(B11=5,"Fri",IF(B11=6,"Sat",IF(B11=7,"Sun","")))))))</f>
        <v>Tue</v>
      </c>
      <c r="E11" s="13">
        <f>+E9+1</f>
        <v>43984</v>
      </c>
      <c r="F11" s="14" t="s">
        <v>59</v>
      </c>
      <c r="G11" s="14">
        <v>9001</v>
      </c>
      <c r="H11" s="112" t="s">
        <v>206</v>
      </c>
      <c r="I11" s="112"/>
      <c r="J11" s="14" t="s">
        <v>201</v>
      </c>
      <c r="K11" s="14"/>
      <c r="L11" s="15">
        <v>6</v>
      </c>
      <c r="M11" s="66" t="s">
        <v>207</v>
      </c>
      <c r="N11" s="6" t="s">
        <v>70</v>
      </c>
      <c r="O11" s="2">
        <f>COUNTIF($G$9:$G$51, 9001)</f>
        <v>36</v>
      </c>
    </row>
    <row r="12" spans="1:15" ht="29.1" customHeight="1" thickBot="1">
      <c r="A12" s="5"/>
      <c r="B12" s="6"/>
      <c r="C12" s="12"/>
      <c r="D12" s="65" t="s">
        <v>200</v>
      </c>
      <c r="E12" s="13">
        <v>43984</v>
      </c>
      <c r="F12" s="14" t="s">
        <v>23</v>
      </c>
      <c r="G12" s="14">
        <v>9001</v>
      </c>
      <c r="H12" s="112" t="s">
        <v>210</v>
      </c>
      <c r="I12" s="112"/>
      <c r="J12" s="14" t="s">
        <v>69</v>
      </c>
      <c r="K12" s="14"/>
      <c r="L12" s="15">
        <v>4</v>
      </c>
      <c r="M12" s="66" t="s">
        <v>202</v>
      </c>
      <c r="N12" s="6" t="s">
        <v>12</v>
      </c>
      <c r="O12" s="2">
        <f>COUNTIF($G$9:$G$51,9003)+COUNTIF($G$9:$G$51,9004)</f>
        <v>0</v>
      </c>
    </row>
    <row r="13" spans="1:15" ht="29.1" customHeight="1" thickBot="1">
      <c r="A13" s="5">
        <f t="shared" si="0"/>
        <v>1</v>
      </c>
      <c r="B13" s="6">
        <f t="shared" si="1"/>
        <v>3</v>
      </c>
      <c r="C13" s="12"/>
      <c r="D13" s="8" t="str">
        <f>IF(B13=1,"Mo",IF(B13=2,"Tue",IF(B13=3,"Wed",IF(B13=4,"Thu",IF(B13=5,"Fri",IF(B13=6,"Sat",IF(B13=7,"Sun","")))))))</f>
        <v>Wed</v>
      </c>
      <c r="E13" s="13">
        <f>+E11+1</f>
        <v>43985</v>
      </c>
      <c r="F13" s="14"/>
      <c r="G13" s="14"/>
      <c r="H13" s="128" t="s">
        <v>175</v>
      </c>
      <c r="I13" s="128"/>
      <c r="J13" s="14"/>
      <c r="K13" s="14"/>
      <c r="L13" s="15"/>
      <c r="N13" s="1" t="s">
        <v>13</v>
      </c>
      <c r="O13" s="2">
        <f>COUNTIF($G$9:$G$51, 9005)</f>
        <v>0</v>
      </c>
    </row>
    <row r="14" spans="1:15" ht="29.1" customHeight="1" thickBot="1">
      <c r="A14" s="5">
        <f t="shared" si="0"/>
        <v>1</v>
      </c>
      <c r="B14" s="6">
        <f t="shared" si="1"/>
        <v>4</v>
      </c>
      <c r="C14" s="12"/>
      <c r="D14" s="8" t="str">
        <f t="shared" ref="D14:D49" si="2">IF(B14=1,"Mo",IF(B14=2,"Tue",IF(B14=3,"Wed",IF(B14=4,"Thu",IF(B14=5,"Fri",IF(B14=6,"Sat",IF(B14=7,"Sun","")))))))</f>
        <v>Thu</v>
      </c>
      <c r="E14" s="13">
        <f t="shared" ref="E14:E48" si="3">+E13+1</f>
        <v>43986</v>
      </c>
      <c r="F14" s="63" t="s">
        <v>21</v>
      </c>
      <c r="G14" s="14">
        <v>9001</v>
      </c>
      <c r="H14" s="112" t="s">
        <v>204</v>
      </c>
      <c r="I14" s="112"/>
      <c r="J14" s="14" t="s">
        <v>69</v>
      </c>
      <c r="K14" s="14"/>
      <c r="L14" s="15">
        <v>3</v>
      </c>
    </row>
    <row r="15" spans="1:15" ht="29.1" customHeight="1" thickBot="1">
      <c r="A15" s="5"/>
      <c r="B15" s="6"/>
      <c r="C15" s="12"/>
      <c r="D15" s="65" t="s">
        <v>203</v>
      </c>
      <c r="E15" s="13">
        <v>43986</v>
      </c>
      <c r="F15" s="14" t="s">
        <v>23</v>
      </c>
      <c r="G15" s="14">
        <v>9001</v>
      </c>
      <c r="H15" s="112" t="s">
        <v>212</v>
      </c>
      <c r="I15" s="112"/>
      <c r="J15" s="14" t="s">
        <v>205</v>
      </c>
      <c r="K15" s="14"/>
      <c r="L15" s="15">
        <v>6</v>
      </c>
      <c r="O15" s="2"/>
    </row>
    <row r="16" spans="1:15" ht="29.1" customHeight="1" thickBot="1">
      <c r="A16" s="5">
        <f t="shared" si="0"/>
        <v>1</v>
      </c>
      <c r="B16" s="6">
        <f t="shared" si="1"/>
        <v>5</v>
      </c>
      <c r="C16" s="12"/>
      <c r="D16" s="8" t="str">
        <f t="shared" si="2"/>
        <v>Fri</v>
      </c>
      <c r="E16" s="13">
        <f>+E14+1</f>
        <v>43987</v>
      </c>
      <c r="F16" s="14" t="s">
        <v>23</v>
      </c>
      <c r="G16" s="14">
        <v>9001</v>
      </c>
      <c r="H16" s="112" t="s">
        <v>209</v>
      </c>
      <c r="I16" s="112"/>
      <c r="J16" s="14" t="s">
        <v>69</v>
      </c>
      <c r="K16" s="14"/>
      <c r="L16" s="15">
        <v>8</v>
      </c>
      <c r="M16" s="66" t="s">
        <v>208</v>
      </c>
    </row>
    <row r="17" spans="1:13" ht="29.1" customHeight="1" thickBot="1">
      <c r="A17" s="5" t="str">
        <f t="shared" si="0"/>
        <v/>
      </c>
      <c r="B17" s="6">
        <f t="shared" si="1"/>
        <v>6</v>
      </c>
      <c r="C17" s="12"/>
      <c r="D17" s="8" t="str">
        <f t="shared" si="2"/>
        <v>Sat</v>
      </c>
      <c r="E17" s="13">
        <f>+E16+1</f>
        <v>43988</v>
      </c>
      <c r="F17" s="14"/>
      <c r="G17" s="14"/>
      <c r="H17" s="112"/>
      <c r="I17" s="112"/>
      <c r="J17" s="14"/>
      <c r="K17" s="14"/>
      <c r="L17" s="15"/>
    </row>
    <row r="18" spans="1:13" ht="29.1" customHeight="1" thickBot="1">
      <c r="A18" s="5" t="str">
        <f t="shared" si="0"/>
        <v/>
      </c>
      <c r="B18" s="6">
        <f t="shared" si="1"/>
        <v>7</v>
      </c>
      <c r="C18" s="12"/>
      <c r="D18" s="8" t="str">
        <f t="shared" si="2"/>
        <v>Sun</v>
      </c>
      <c r="E18" s="13">
        <f t="shared" si="3"/>
        <v>43989</v>
      </c>
      <c r="F18" s="63" t="s">
        <v>21</v>
      </c>
      <c r="G18" s="14">
        <v>9001</v>
      </c>
      <c r="H18" s="112" t="s">
        <v>214</v>
      </c>
      <c r="I18" s="112"/>
      <c r="J18" s="14" t="s">
        <v>215</v>
      </c>
      <c r="K18" s="14"/>
      <c r="L18" s="15">
        <v>8</v>
      </c>
    </row>
    <row r="19" spans="1:13" ht="29.1" customHeight="1" thickBot="1">
      <c r="A19" s="5">
        <f t="shared" si="0"/>
        <v>1</v>
      </c>
      <c r="B19" s="6">
        <f t="shared" si="1"/>
        <v>1</v>
      </c>
      <c r="C19" s="12"/>
      <c r="D19" s="8" t="str">
        <f>IF(B19=1,"Mo",IF(B19=2,"Tue",IF(B19=3,"Wed",IF(B19=4,"Thu",IF(B19=5,"Fri",IF(B19=6,"Sat",IF(B19=7,"Sun","")))))))</f>
        <v>Mo</v>
      </c>
      <c r="E19" s="13">
        <f t="shared" si="3"/>
        <v>43990</v>
      </c>
      <c r="F19" s="63" t="s">
        <v>21</v>
      </c>
      <c r="G19" s="14">
        <v>9001</v>
      </c>
      <c r="H19" s="112" t="s">
        <v>213</v>
      </c>
      <c r="I19" s="112"/>
      <c r="J19" s="14" t="s">
        <v>211</v>
      </c>
      <c r="K19" s="14"/>
      <c r="L19" s="15">
        <v>5</v>
      </c>
      <c r="M19" s="66" t="s">
        <v>216</v>
      </c>
    </row>
    <row r="20" spans="1:13" ht="29.1" customHeight="1" thickBot="1">
      <c r="A20" s="5"/>
      <c r="B20" s="6"/>
      <c r="C20" s="12"/>
      <c r="D20" s="65" t="s">
        <v>196</v>
      </c>
      <c r="E20" s="13">
        <v>43990</v>
      </c>
      <c r="F20" s="14" t="s">
        <v>23</v>
      </c>
      <c r="G20" s="14">
        <v>9001</v>
      </c>
      <c r="H20" s="112" t="s">
        <v>210</v>
      </c>
      <c r="I20" s="112"/>
      <c r="J20" s="14" t="s">
        <v>69</v>
      </c>
      <c r="K20" s="14"/>
      <c r="L20" s="15">
        <v>8</v>
      </c>
    </row>
    <row r="21" spans="1:13" ht="29.1" customHeight="1" thickBot="1">
      <c r="A21" s="5">
        <f t="shared" si="0"/>
        <v>1</v>
      </c>
      <c r="B21" s="6">
        <f t="shared" si="1"/>
        <v>2</v>
      </c>
      <c r="C21" s="12"/>
      <c r="D21" s="8" t="str">
        <f>IF(B21=1,"Mo",IF(B21=2,"Tue",IF(B21=3,"Wed",IF(B21=4,"Thu",IF(B21=5,"Fri",IF(B21=6,"Sat",IF(B21=7,"Sun","")))))))</f>
        <v>Tue</v>
      </c>
      <c r="E21" s="13">
        <f>+E19+1</f>
        <v>43991</v>
      </c>
      <c r="F21" s="14" t="s">
        <v>23</v>
      </c>
      <c r="G21" s="14">
        <v>9001</v>
      </c>
      <c r="H21" s="112" t="s">
        <v>217</v>
      </c>
      <c r="I21" s="112"/>
      <c r="J21" s="14" t="s">
        <v>69</v>
      </c>
      <c r="K21" s="14"/>
      <c r="L21" s="15">
        <v>10</v>
      </c>
    </row>
    <row r="22" spans="1:13" ht="29.1" customHeight="1" thickBot="1">
      <c r="A22" s="5">
        <f t="shared" si="0"/>
        <v>1</v>
      </c>
      <c r="B22" s="6">
        <f t="shared" si="1"/>
        <v>3</v>
      </c>
      <c r="C22" s="12"/>
      <c r="D22" s="8" t="str">
        <f>IF(B22=1,"Mo",IF(B22=2,"Tue",IF(B22=3,"Wed",IF(B22=4,"Thu",IF(B22=5,"Fri",IF(B22=6,"Sat",IF(B22=7,"Sun","")))))))</f>
        <v>Wed</v>
      </c>
      <c r="E22" s="13">
        <f t="shared" si="3"/>
        <v>43992</v>
      </c>
      <c r="F22" s="14" t="s">
        <v>23</v>
      </c>
      <c r="G22" s="14">
        <v>9001</v>
      </c>
      <c r="H22" s="112" t="s">
        <v>220</v>
      </c>
      <c r="I22" s="112"/>
      <c r="J22" s="14" t="s">
        <v>205</v>
      </c>
      <c r="K22" s="14"/>
      <c r="L22" s="15">
        <v>8</v>
      </c>
    </row>
    <row r="23" spans="1:13" ht="29.1" customHeight="1" thickBot="1">
      <c r="A23" s="5"/>
      <c r="B23" s="6"/>
      <c r="C23" s="12"/>
      <c r="D23" s="65" t="s">
        <v>218</v>
      </c>
      <c r="E23" s="13">
        <v>43992</v>
      </c>
      <c r="F23" s="63" t="s">
        <v>21</v>
      </c>
      <c r="G23" s="14">
        <v>9001</v>
      </c>
      <c r="H23" s="112" t="s">
        <v>219</v>
      </c>
      <c r="I23" s="112"/>
      <c r="J23" s="14" t="s">
        <v>69</v>
      </c>
      <c r="K23" s="14"/>
      <c r="L23" s="15">
        <v>4</v>
      </c>
    </row>
    <row r="24" spans="1:13" ht="29.1" customHeight="1" thickBot="1">
      <c r="A24" s="5">
        <f t="shared" si="0"/>
        <v>1</v>
      </c>
      <c r="B24" s="6">
        <f t="shared" si="1"/>
        <v>4</v>
      </c>
      <c r="C24" s="12"/>
      <c r="D24" s="8" t="str">
        <f t="shared" si="2"/>
        <v>Thu</v>
      </c>
      <c r="E24" s="13">
        <f>+E22+1</f>
        <v>43993</v>
      </c>
      <c r="F24" s="63" t="s">
        <v>21</v>
      </c>
      <c r="G24" s="14">
        <v>9001</v>
      </c>
      <c r="H24" s="112" t="s">
        <v>219</v>
      </c>
      <c r="I24" s="112"/>
      <c r="J24" s="14" t="s">
        <v>69</v>
      </c>
      <c r="K24" s="14"/>
      <c r="L24" s="15">
        <v>6</v>
      </c>
    </row>
    <row r="25" spans="1:13" ht="29.1" customHeight="1" thickBot="1">
      <c r="A25" s="5"/>
      <c r="B25" s="6"/>
      <c r="C25" s="12"/>
      <c r="D25" s="65" t="s">
        <v>203</v>
      </c>
      <c r="E25" s="13">
        <v>43993</v>
      </c>
      <c r="F25" s="14" t="s">
        <v>59</v>
      </c>
      <c r="G25" s="14">
        <v>9001</v>
      </c>
      <c r="H25" s="112" t="s">
        <v>222</v>
      </c>
      <c r="I25" s="112"/>
      <c r="J25" s="14" t="s">
        <v>69</v>
      </c>
      <c r="K25" s="14"/>
      <c r="L25" s="15">
        <v>6</v>
      </c>
    </row>
    <row r="26" spans="1:13" ht="29.1" customHeight="1" thickBot="1">
      <c r="A26" s="5">
        <f t="shared" si="0"/>
        <v>1</v>
      </c>
      <c r="B26" s="6">
        <f t="shared" si="1"/>
        <v>5</v>
      </c>
      <c r="C26" s="12"/>
      <c r="D26" s="8" t="str">
        <f t="shared" si="2"/>
        <v>Fri</v>
      </c>
      <c r="E26" s="13">
        <f>+E24+1</f>
        <v>43994</v>
      </c>
      <c r="F26" s="14" t="s">
        <v>59</v>
      </c>
      <c r="G26" s="14">
        <v>9001</v>
      </c>
      <c r="H26" s="112" t="s">
        <v>221</v>
      </c>
      <c r="I26" s="112"/>
      <c r="J26" s="14" t="s">
        <v>69</v>
      </c>
      <c r="K26" s="14"/>
      <c r="L26" s="15">
        <v>12</v>
      </c>
      <c r="M26" s="66" t="s">
        <v>223</v>
      </c>
    </row>
    <row r="27" spans="1:13" ht="29.1" customHeight="1" thickBot="1">
      <c r="A27" s="5" t="str">
        <f t="shared" si="0"/>
        <v/>
      </c>
      <c r="B27" s="6">
        <f t="shared" si="1"/>
        <v>6</v>
      </c>
      <c r="C27" s="12"/>
      <c r="D27" s="8" t="str">
        <f t="shared" si="2"/>
        <v>Sat</v>
      </c>
      <c r="E27" s="13">
        <f t="shared" si="3"/>
        <v>43995</v>
      </c>
      <c r="F27" s="14"/>
      <c r="G27" s="14"/>
      <c r="H27" s="112"/>
      <c r="I27" s="112"/>
      <c r="J27" s="14"/>
      <c r="K27" s="14"/>
      <c r="L27" s="15"/>
    </row>
    <row r="28" spans="1:13" ht="29.1" customHeight="1" thickBot="1">
      <c r="A28" s="5" t="str">
        <f t="shared" si="0"/>
        <v/>
      </c>
      <c r="B28" s="6">
        <f t="shared" si="1"/>
        <v>7</v>
      </c>
      <c r="C28" s="12"/>
      <c r="D28" s="8" t="str">
        <f t="shared" si="2"/>
        <v>Sun</v>
      </c>
      <c r="E28" s="13">
        <f t="shared" si="3"/>
        <v>43996</v>
      </c>
      <c r="F28" s="14"/>
      <c r="G28" s="14"/>
      <c r="H28" s="112"/>
      <c r="I28" s="112"/>
      <c r="J28" s="14"/>
      <c r="K28" s="14"/>
      <c r="L28" s="15"/>
    </row>
    <row r="29" spans="1:13" ht="29.1" customHeight="1" thickBot="1">
      <c r="A29" s="5">
        <f t="shared" si="0"/>
        <v>1</v>
      </c>
      <c r="B29" s="6">
        <f t="shared" si="1"/>
        <v>1</v>
      </c>
      <c r="C29" s="12"/>
      <c r="D29" s="8" t="str">
        <f t="shared" si="2"/>
        <v>Mo</v>
      </c>
      <c r="E29" s="13">
        <f t="shared" si="3"/>
        <v>43997</v>
      </c>
      <c r="F29" s="14" t="s">
        <v>59</v>
      </c>
      <c r="G29" s="14">
        <v>9001</v>
      </c>
      <c r="H29" s="112" t="s">
        <v>224</v>
      </c>
      <c r="I29" s="112"/>
      <c r="J29" s="14" t="s">
        <v>69</v>
      </c>
      <c r="K29" s="14"/>
      <c r="L29" s="15">
        <v>12</v>
      </c>
    </row>
    <row r="30" spans="1:13" ht="29.1" customHeight="1" thickBot="1">
      <c r="A30" s="5">
        <f t="shared" si="0"/>
        <v>1</v>
      </c>
      <c r="B30" s="6">
        <f t="shared" si="1"/>
        <v>2</v>
      </c>
      <c r="C30" s="12"/>
      <c r="D30" s="8" t="str">
        <f t="shared" si="2"/>
        <v>Tue</v>
      </c>
      <c r="E30" s="13">
        <f t="shared" si="3"/>
        <v>43998</v>
      </c>
      <c r="F30" s="14" t="s">
        <v>59</v>
      </c>
      <c r="G30" s="14">
        <v>9001</v>
      </c>
      <c r="H30" s="112" t="s">
        <v>225</v>
      </c>
      <c r="I30" s="112"/>
      <c r="J30" s="14" t="s">
        <v>69</v>
      </c>
      <c r="K30" s="14"/>
      <c r="L30" s="15">
        <v>8</v>
      </c>
    </row>
    <row r="31" spans="1:13" ht="29.1" customHeight="1" thickBot="1">
      <c r="A31" s="5"/>
      <c r="B31" s="6"/>
      <c r="C31" s="12"/>
      <c r="D31" s="65" t="s">
        <v>200</v>
      </c>
      <c r="E31" s="13">
        <v>43998</v>
      </c>
      <c r="F31" s="63" t="s">
        <v>21</v>
      </c>
      <c r="G31" s="14">
        <v>9001</v>
      </c>
      <c r="H31" s="112" t="s">
        <v>226</v>
      </c>
      <c r="I31" s="112"/>
      <c r="J31" s="14" t="s">
        <v>69</v>
      </c>
      <c r="K31" s="14"/>
      <c r="L31" s="15">
        <v>4</v>
      </c>
    </row>
    <row r="32" spans="1:13" ht="28.5" customHeight="1" thickBot="1">
      <c r="A32" s="5">
        <f t="shared" si="0"/>
        <v>1</v>
      </c>
      <c r="B32" s="6">
        <f t="shared" si="1"/>
        <v>3</v>
      </c>
      <c r="C32" s="12"/>
      <c r="D32" s="8" t="str">
        <f t="shared" si="2"/>
        <v>Wed</v>
      </c>
      <c r="E32" s="13">
        <f>+E30+1</f>
        <v>43999</v>
      </c>
      <c r="F32" s="63" t="s">
        <v>21</v>
      </c>
      <c r="G32" s="14">
        <v>9001</v>
      </c>
      <c r="H32" s="112" t="s">
        <v>227</v>
      </c>
      <c r="I32" s="112"/>
      <c r="J32" s="14" t="s">
        <v>211</v>
      </c>
      <c r="K32" s="14"/>
      <c r="L32" s="15">
        <v>4</v>
      </c>
    </row>
    <row r="33" spans="1:13" ht="28.5" customHeight="1" thickBot="1">
      <c r="A33" s="5"/>
      <c r="B33" s="6"/>
      <c r="C33" s="12"/>
      <c r="D33" s="65" t="s">
        <v>218</v>
      </c>
      <c r="E33" s="13">
        <v>43999</v>
      </c>
      <c r="F33" s="14" t="s">
        <v>59</v>
      </c>
      <c r="G33" s="14">
        <v>9001</v>
      </c>
      <c r="H33" s="112" t="s">
        <v>228</v>
      </c>
      <c r="I33" s="112"/>
      <c r="J33" s="14" t="s">
        <v>69</v>
      </c>
      <c r="K33" s="14"/>
      <c r="L33" s="15">
        <v>4</v>
      </c>
    </row>
    <row r="34" spans="1:13" ht="29.1" customHeight="1" thickBot="1">
      <c r="A34" s="5">
        <f t="shared" si="0"/>
        <v>1</v>
      </c>
      <c r="B34" s="6">
        <f t="shared" si="1"/>
        <v>4</v>
      </c>
      <c r="C34" s="12"/>
      <c r="D34" s="8" t="str">
        <f t="shared" si="2"/>
        <v>Thu</v>
      </c>
      <c r="E34" s="13">
        <f>+E32+1</f>
        <v>44000</v>
      </c>
      <c r="F34" s="14" t="s">
        <v>23</v>
      </c>
      <c r="G34" s="14">
        <v>9001</v>
      </c>
      <c r="H34" s="112" t="s">
        <v>230</v>
      </c>
      <c r="I34" s="112"/>
      <c r="J34" s="14" t="s">
        <v>205</v>
      </c>
      <c r="K34" s="14"/>
      <c r="L34" s="15">
        <v>2</v>
      </c>
    </row>
    <row r="35" spans="1:13" ht="29.1" customHeight="1" thickBot="1">
      <c r="A35" s="5"/>
      <c r="B35" s="6"/>
      <c r="C35" s="12"/>
      <c r="D35" s="65" t="s">
        <v>203</v>
      </c>
      <c r="E35" s="13">
        <v>44000</v>
      </c>
      <c r="F35" s="14" t="s">
        <v>59</v>
      </c>
      <c r="G35" s="14">
        <v>9001</v>
      </c>
      <c r="H35" s="112" t="s">
        <v>228</v>
      </c>
      <c r="I35" s="112"/>
      <c r="J35" s="14" t="s">
        <v>69</v>
      </c>
      <c r="K35" s="14"/>
      <c r="L35" s="15">
        <v>8</v>
      </c>
    </row>
    <row r="36" spans="1:13" ht="28.5" customHeight="1" thickBot="1">
      <c r="A36" s="5">
        <f t="shared" si="0"/>
        <v>1</v>
      </c>
      <c r="B36" s="6">
        <f t="shared" si="1"/>
        <v>5</v>
      </c>
      <c r="C36" s="12"/>
      <c r="D36" s="8" t="str">
        <f t="shared" si="2"/>
        <v>Fri</v>
      </c>
      <c r="E36" s="13">
        <f>+E34+1</f>
        <v>44001</v>
      </c>
      <c r="F36" s="14" t="s">
        <v>59</v>
      </c>
      <c r="G36" s="14">
        <v>9001</v>
      </c>
      <c r="H36" s="112" t="s">
        <v>228</v>
      </c>
      <c r="I36" s="112"/>
      <c r="J36" s="14" t="s">
        <v>69</v>
      </c>
      <c r="K36" s="14"/>
      <c r="L36" s="15">
        <v>6</v>
      </c>
    </row>
    <row r="37" spans="1:13" ht="28.5" customHeight="1" thickBot="1">
      <c r="A37" s="5"/>
      <c r="B37" s="6"/>
      <c r="C37" s="12"/>
      <c r="D37" s="65" t="s">
        <v>229</v>
      </c>
      <c r="E37" s="13">
        <v>44001</v>
      </c>
      <c r="F37" s="63" t="s">
        <v>21</v>
      </c>
      <c r="G37" s="14">
        <v>9001</v>
      </c>
      <c r="H37" s="112" t="s">
        <v>231</v>
      </c>
      <c r="I37" s="112"/>
      <c r="J37" s="14" t="s">
        <v>69</v>
      </c>
      <c r="K37" s="14"/>
      <c r="L37" s="15">
        <v>8</v>
      </c>
    </row>
    <row r="38" spans="1:13" ht="29.1" customHeight="1" thickBot="1">
      <c r="A38" s="5" t="str">
        <f t="shared" si="0"/>
        <v/>
      </c>
      <c r="B38" s="6">
        <f t="shared" si="1"/>
        <v>6</v>
      </c>
      <c r="C38" s="12"/>
      <c r="D38" s="8" t="str">
        <f t="shared" si="2"/>
        <v>Sat</v>
      </c>
      <c r="E38" s="13">
        <f>+E36+1</f>
        <v>44002</v>
      </c>
      <c r="F38" s="63" t="s">
        <v>21</v>
      </c>
      <c r="G38" s="14">
        <v>9001</v>
      </c>
      <c r="H38" s="112" t="s">
        <v>231</v>
      </c>
      <c r="I38" s="112"/>
      <c r="J38" s="14" t="s">
        <v>215</v>
      </c>
      <c r="K38" s="14"/>
      <c r="L38" s="15">
        <v>6</v>
      </c>
    </row>
    <row r="39" spans="1:13" ht="29.1" customHeight="1" thickBot="1">
      <c r="A39" s="5" t="str">
        <f t="shared" si="0"/>
        <v/>
      </c>
      <c r="B39" s="6">
        <f t="shared" si="1"/>
        <v>7</v>
      </c>
      <c r="C39" s="12"/>
      <c r="D39" s="8" t="str">
        <f t="shared" si="2"/>
        <v>Sun</v>
      </c>
      <c r="E39" s="13">
        <f t="shared" si="3"/>
        <v>44003</v>
      </c>
      <c r="F39" s="14"/>
      <c r="G39" s="14"/>
      <c r="H39" s="112"/>
      <c r="I39" s="112"/>
      <c r="J39" s="14"/>
      <c r="K39" s="14"/>
      <c r="L39" s="15"/>
    </row>
    <row r="40" spans="1:13" ht="29.1" customHeight="1" thickBot="1">
      <c r="A40" s="5">
        <f t="shared" si="0"/>
        <v>1</v>
      </c>
      <c r="B40" s="6">
        <f t="shared" si="1"/>
        <v>1</v>
      </c>
      <c r="C40" s="12"/>
      <c r="D40" s="8" t="str">
        <f t="shared" si="2"/>
        <v>Mo</v>
      </c>
      <c r="E40" s="13">
        <f t="shared" si="3"/>
        <v>44004</v>
      </c>
      <c r="F40" s="14" t="s">
        <v>23</v>
      </c>
      <c r="G40" s="14">
        <v>9001</v>
      </c>
      <c r="H40" s="112" t="s">
        <v>232</v>
      </c>
      <c r="I40" s="112"/>
      <c r="J40" s="14" t="s">
        <v>239</v>
      </c>
      <c r="K40" s="14"/>
      <c r="L40" s="15">
        <v>4</v>
      </c>
    </row>
    <row r="41" spans="1:13" ht="29.1" customHeight="1" thickBot="1">
      <c r="A41" s="5"/>
      <c r="B41" s="6"/>
      <c r="C41" s="12"/>
      <c r="D41" s="65" t="s">
        <v>196</v>
      </c>
      <c r="E41" s="13">
        <v>44004</v>
      </c>
      <c r="F41" s="14" t="s">
        <v>59</v>
      </c>
      <c r="G41" s="14">
        <v>9001</v>
      </c>
      <c r="H41" s="112" t="s">
        <v>228</v>
      </c>
      <c r="I41" s="112"/>
      <c r="J41" s="14" t="s">
        <v>69</v>
      </c>
      <c r="K41" s="14"/>
      <c r="L41" s="15">
        <v>8</v>
      </c>
      <c r="M41" s="66" t="s">
        <v>233</v>
      </c>
    </row>
    <row r="42" spans="1:13" ht="29.1" customHeight="1" thickBot="1">
      <c r="A42" s="5">
        <f t="shared" si="0"/>
        <v>1</v>
      </c>
      <c r="B42" s="6">
        <f t="shared" si="1"/>
        <v>2</v>
      </c>
      <c r="C42" s="12"/>
      <c r="D42" s="8" t="str">
        <f t="shared" si="2"/>
        <v>Tue</v>
      </c>
      <c r="E42" s="13">
        <f>+E40+1</f>
        <v>44005</v>
      </c>
      <c r="F42" s="14" t="s">
        <v>59</v>
      </c>
      <c r="G42" s="14">
        <v>9001</v>
      </c>
      <c r="H42" s="112" t="s">
        <v>234</v>
      </c>
      <c r="I42" s="112"/>
      <c r="J42" s="14" t="s">
        <v>69</v>
      </c>
      <c r="K42" s="14"/>
      <c r="L42" s="15">
        <v>4</v>
      </c>
      <c r="M42" s="66" t="s">
        <v>236</v>
      </c>
    </row>
    <row r="43" spans="1:13" ht="29.1" customHeight="1" thickBot="1">
      <c r="A43" s="5"/>
      <c r="B43" s="6"/>
      <c r="C43" s="12"/>
      <c r="D43" s="65" t="s">
        <v>200</v>
      </c>
      <c r="E43" s="13">
        <v>44005</v>
      </c>
      <c r="F43" s="63" t="s">
        <v>21</v>
      </c>
      <c r="G43" s="14">
        <v>9001</v>
      </c>
      <c r="H43" s="112" t="s">
        <v>237</v>
      </c>
      <c r="I43" s="112"/>
      <c r="J43" s="14" t="s">
        <v>69</v>
      </c>
      <c r="K43" s="14"/>
      <c r="L43" s="15">
        <v>6</v>
      </c>
      <c r="M43" s="66" t="s">
        <v>235</v>
      </c>
    </row>
    <row r="44" spans="1:13" ht="29.1" customHeight="1" thickBot="1">
      <c r="A44" s="5">
        <f t="shared" si="0"/>
        <v>1</v>
      </c>
      <c r="B44" s="6">
        <f t="shared" si="1"/>
        <v>3</v>
      </c>
      <c r="C44" s="12"/>
      <c r="D44" s="8" t="str">
        <f t="shared" si="2"/>
        <v>Wed</v>
      </c>
      <c r="E44" s="13">
        <f>+E42+1</f>
        <v>44006</v>
      </c>
      <c r="F44" s="14" t="s">
        <v>23</v>
      </c>
      <c r="G44" s="14">
        <v>9001</v>
      </c>
      <c r="H44" s="112" t="s">
        <v>238</v>
      </c>
      <c r="I44" s="112"/>
      <c r="J44" s="14" t="s">
        <v>205</v>
      </c>
      <c r="K44" s="14"/>
      <c r="L44" s="15">
        <v>10</v>
      </c>
      <c r="M44" s="66" t="s">
        <v>240</v>
      </c>
    </row>
    <row r="45" spans="1:13" ht="29.1" customHeight="1" thickBot="1">
      <c r="A45" s="5">
        <f t="shared" si="0"/>
        <v>1</v>
      </c>
      <c r="B45" s="6">
        <f t="shared" si="1"/>
        <v>4</v>
      </c>
      <c r="C45" s="12"/>
      <c r="D45" s="8" t="str">
        <f t="shared" si="2"/>
        <v>Thu</v>
      </c>
      <c r="E45" s="13">
        <f t="shared" si="3"/>
        <v>44007</v>
      </c>
      <c r="F45" s="63" t="s">
        <v>21</v>
      </c>
      <c r="G45" s="14">
        <v>9001</v>
      </c>
      <c r="H45" s="112" t="s">
        <v>241</v>
      </c>
      <c r="I45" s="112"/>
      <c r="J45" s="14" t="s">
        <v>69</v>
      </c>
      <c r="K45" s="14"/>
      <c r="L45" s="15">
        <v>11</v>
      </c>
    </row>
    <row r="46" spans="1:13" ht="29.1" customHeight="1" thickBot="1">
      <c r="A46" s="5">
        <f t="shared" si="0"/>
        <v>1</v>
      </c>
      <c r="B46" s="6">
        <f t="shared" si="1"/>
        <v>5</v>
      </c>
      <c r="C46" s="12"/>
      <c r="D46" s="8" t="str">
        <f t="shared" si="2"/>
        <v>Fri</v>
      </c>
      <c r="E46" s="13">
        <f t="shared" si="3"/>
        <v>44008</v>
      </c>
      <c r="F46" s="63" t="s">
        <v>21</v>
      </c>
      <c r="G46" s="14">
        <v>9001</v>
      </c>
      <c r="H46" s="112" t="s">
        <v>242</v>
      </c>
      <c r="I46" s="112"/>
      <c r="J46" s="14" t="s">
        <v>69</v>
      </c>
      <c r="K46" s="14"/>
      <c r="L46" s="15">
        <v>10</v>
      </c>
    </row>
    <row r="47" spans="1:13" ht="29.1" customHeight="1" thickBot="1">
      <c r="A47" s="5" t="str">
        <f t="shared" si="0"/>
        <v/>
      </c>
      <c r="B47" s="6">
        <f t="shared" si="1"/>
        <v>6</v>
      </c>
      <c r="C47" s="12"/>
      <c r="D47" s="8" t="str">
        <f t="shared" si="2"/>
        <v>Sat</v>
      </c>
      <c r="E47" s="13">
        <f t="shared" si="3"/>
        <v>44009</v>
      </c>
      <c r="F47" s="14"/>
      <c r="G47" s="14"/>
      <c r="H47" s="112"/>
      <c r="I47" s="112"/>
      <c r="J47" s="14"/>
      <c r="K47" s="14"/>
      <c r="L47" s="15"/>
    </row>
    <row r="48" spans="1:13" ht="29.1" customHeight="1" thickBot="1">
      <c r="A48" s="5" t="str">
        <f t="shared" si="0"/>
        <v/>
      </c>
      <c r="B48" s="6">
        <f t="shared" si="1"/>
        <v>7</v>
      </c>
      <c r="C48" s="12"/>
      <c r="D48" s="8" t="str">
        <f t="shared" si="2"/>
        <v>Sun</v>
      </c>
      <c r="E48" s="13">
        <f t="shared" si="3"/>
        <v>44010</v>
      </c>
      <c r="F48" s="14"/>
      <c r="G48" s="14"/>
      <c r="H48" s="112"/>
      <c r="I48" s="112"/>
      <c r="J48" s="14"/>
      <c r="K48" s="14"/>
      <c r="L48" s="15"/>
    </row>
    <row r="49" spans="1:12" ht="29.1" customHeight="1" thickBot="1">
      <c r="A49" s="5">
        <f t="shared" si="0"/>
        <v>1</v>
      </c>
      <c r="B49" s="6">
        <f>WEEKDAY(E48+1,2)</f>
        <v>1</v>
      </c>
      <c r="C49" s="12"/>
      <c r="D49" s="8" t="str">
        <f t="shared" si="2"/>
        <v>Mo</v>
      </c>
      <c r="E49" s="16">
        <f>IF(MONTH(E48+1)&gt;MONTH(E48),"",E48+1)</f>
        <v>44011</v>
      </c>
      <c r="F49" s="63" t="s">
        <v>21</v>
      </c>
      <c r="G49" s="14">
        <v>9001</v>
      </c>
      <c r="H49" s="112" t="s">
        <v>243</v>
      </c>
      <c r="I49" s="112"/>
      <c r="J49" s="14" t="s">
        <v>211</v>
      </c>
      <c r="K49" s="14"/>
      <c r="L49" s="15">
        <v>6</v>
      </c>
    </row>
    <row r="50" spans="1:12" ht="29.1" customHeight="1" thickBot="1">
      <c r="A50" s="5"/>
      <c r="B50" s="6"/>
      <c r="C50" s="12"/>
      <c r="D50" s="65" t="s">
        <v>196</v>
      </c>
      <c r="E50" s="16">
        <v>44011</v>
      </c>
      <c r="F50" s="14" t="s">
        <v>23</v>
      </c>
      <c r="G50" s="14">
        <v>9001</v>
      </c>
      <c r="H50" s="112" t="s">
        <v>244</v>
      </c>
      <c r="I50" s="112"/>
      <c r="J50" s="14" t="s">
        <v>69</v>
      </c>
      <c r="K50" s="14"/>
      <c r="L50" s="15">
        <v>4</v>
      </c>
    </row>
    <row r="51" spans="1:12" ht="29.1" customHeight="1" thickBot="1">
      <c r="A51" s="5">
        <f t="shared" ref="A51" si="4">IF(OR(C51="f",C51="u",C51="F",C51="U"),"",IF(OR(B51=1,B51=2,B51=3,B51=4,B51=5),1,""))</f>
        <v>1</v>
      </c>
      <c r="B51" s="6">
        <f>WEEKDAY(E49+1,2)</f>
        <v>2</v>
      </c>
      <c r="C51" s="12"/>
      <c r="D51" s="8" t="str">
        <f t="shared" ref="D51" si="5">IF(B51=1,"Mo",IF(B51=2,"Tue",IF(B51=3,"Wed",IF(B51=4,"Thu",IF(B51=5,"Fri",IF(B51=6,"Sat",IF(B51=7,"Sun","")))))))</f>
        <v>Tue</v>
      </c>
      <c r="E51" s="16">
        <f>IF(MONTH(E49+1)&gt;MONTH(E49),"",E49+1)</f>
        <v>44012</v>
      </c>
      <c r="F51" s="14" t="s">
        <v>23</v>
      </c>
      <c r="G51" s="14">
        <v>9001</v>
      </c>
      <c r="H51" s="112" t="s">
        <v>245</v>
      </c>
      <c r="I51" s="112"/>
      <c r="J51" s="14" t="s">
        <v>205</v>
      </c>
      <c r="K51" s="14"/>
      <c r="L51" s="15">
        <v>4</v>
      </c>
    </row>
    <row r="52" spans="1:12" ht="29.1" customHeight="1" thickBot="1">
      <c r="A52" s="67"/>
      <c r="B52" s="68"/>
      <c r="C52" s="69"/>
      <c r="D52" s="65" t="s">
        <v>200</v>
      </c>
      <c r="E52" s="16">
        <v>44012</v>
      </c>
      <c r="F52" s="63" t="s">
        <v>21</v>
      </c>
      <c r="G52" s="14">
        <v>9001</v>
      </c>
      <c r="H52" s="112" t="s">
        <v>246</v>
      </c>
      <c r="I52" s="112"/>
      <c r="J52" s="14" t="s">
        <v>69</v>
      </c>
      <c r="K52" s="14"/>
      <c r="L52" s="15">
        <v>6</v>
      </c>
    </row>
    <row r="53" spans="1:12" ht="30" customHeight="1" thickBot="1">
      <c r="D53" s="17"/>
      <c r="E53" s="19"/>
      <c r="F53" s="38"/>
      <c r="G53" s="39"/>
      <c r="H53" s="40"/>
      <c r="I53" s="37" t="s">
        <v>1</v>
      </c>
      <c r="J53" s="21"/>
      <c r="K53" s="18"/>
      <c r="L53" s="22">
        <f>SUM(L9:L52)</f>
        <v>240</v>
      </c>
    </row>
    <row r="54" spans="1:12" ht="30" customHeight="1" thickBot="1">
      <c r="D54" s="17"/>
      <c r="E54" s="18"/>
      <c r="F54" s="30"/>
      <c r="G54" s="30"/>
      <c r="H54" s="30"/>
      <c r="I54" s="20" t="s">
        <v>2</v>
      </c>
      <c r="J54" s="21"/>
      <c r="K54" s="18"/>
      <c r="L54" s="22">
        <f>SUM(L53/8)</f>
        <v>30</v>
      </c>
    </row>
  </sheetData>
  <mergeCells count="55">
    <mergeCell ref="H50:I50"/>
    <mergeCell ref="H52:I52"/>
    <mergeCell ref="H49:I49"/>
    <mergeCell ref="H26:I26"/>
    <mergeCell ref="H14:I14"/>
    <mergeCell ref="H40:I40"/>
    <mergeCell ref="H42:I42"/>
    <mergeCell ref="H28:I28"/>
    <mergeCell ref="H29:I29"/>
    <mergeCell ref="H45:I45"/>
    <mergeCell ref="H30:I30"/>
    <mergeCell ref="H32:I32"/>
    <mergeCell ref="H37:I37"/>
    <mergeCell ref="H20:I20"/>
    <mergeCell ref="H23:I23"/>
    <mergeCell ref="H33:I33"/>
    <mergeCell ref="H35:I35"/>
    <mergeCell ref="H43:I43"/>
    <mergeCell ref="D1:L1"/>
    <mergeCell ref="H46:I46"/>
    <mergeCell ref="H47:I47"/>
    <mergeCell ref="H11:I11"/>
    <mergeCell ref="D5:E5"/>
    <mergeCell ref="H39:I39"/>
    <mergeCell ref="H31:I31"/>
    <mergeCell ref="H38:I38"/>
    <mergeCell ref="H12:I12"/>
    <mergeCell ref="J6:L6"/>
    <mergeCell ref="H21:I21"/>
    <mergeCell ref="H22:I22"/>
    <mergeCell ref="J7:J8"/>
    <mergeCell ref="K7:K8"/>
    <mergeCell ref="H7:I8"/>
    <mergeCell ref="H16:I16"/>
    <mergeCell ref="L7:L8"/>
    <mergeCell ref="H13:I13"/>
    <mergeCell ref="H10:I10"/>
    <mergeCell ref="H9:I9"/>
    <mergeCell ref="H15:I15"/>
    <mergeCell ref="H25:I25"/>
    <mergeCell ref="H51:I51"/>
    <mergeCell ref="C7:C8"/>
    <mergeCell ref="D7:E8"/>
    <mergeCell ref="F7:F8"/>
    <mergeCell ref="G7:G8"/>
    <mergeCell ref="H27:I27"/>
    <mergeCell ref="H24:I24"/>
    <mergeCell ref="H17:I17"/>
    <mergeCell ref="H18:I18"/>
    <mergeCell ref="H19:I19"/>
    <mergeCell ref="H34:I34"/>
    <mergeCell ref="H44:I44"/>
    <mergeCell ref="H36:I36"/>
    <mergeCell ref="H41:I41"/>
    <mergeCell ref="H48:I48"/>
  </mergeCells>
  <phoneticPr fontId="0" type="noConversion"/>
  <conditionalFormatting sqref="C9:C50">
    <cfRule type="expression" dxfId="240" priority="2309" stopIfTrue="1">
      <formula>IF($A9=1,B9,)</formula>
    </cfRule>
    <cfRule type="expression" dxfId="239" priority="2310" stopIfTrue="1">
      <formula>IF($A9="",B9,)</formula>
    </cfRule>
  </conditionalFormatting>
  <conditionalFormatting sqref="E9:E10">
    <cfRule type="expression" dxfId="238" priority="2311" stopIfTrue="1">
      <formula>IF($A9="",B9,"")</formula>
    </cfRule>
  </conditionalFormatting>
  <conditionalFormatting sqref="E11:E50">
    <cfRule type="expression" dxfId="237" priority="2312" stopIfTrue="1">
      <formula>IF($A11&lt;&gt;1,B11,"")</formula>
    </cfRule>
  </conditionalFormatting>
  <conditionalFormatting sqref="D9:D50">
    <cfRule type="expression" dxfId="236" priority="2313" stopIfTrue="1">
      <formula>IF($A9="",B9,)</formula>
    </cfRule>
  </conditionalFormatting>
  <conditionalFormatting sqref="G11 G17 G27:G28 G39 G47:G48">
    <cfRule type="expression" dxfId="235" priority="2314" stopIfTrue="1">
      <formula>#REF!="Freelancer"</formula>
    </cfRule>
    <cfRule type="expression" dxfId="234" priority="2315" stopIfTrue="1">
      <formula>#REF!="DTC Int. Staff"</formula>
    </cfRule>
  </conditionalFormatting>
  <conditionalFormatting sqref="G48 G28 G39">
    <cfRule type="expression" dxfId="233" priority="2307" stopIfTrue="1">
      <formula>$F$5="Freelancer"</formula>
    </cfRule>
    <cfRule type="expression" dxfId="232" priority="2308" stopIfTrue="1">
      <formula>$F$5="DTC Int. Staff"</formula>
    </cfRule>
  </conditionalFormatting>
  <conditionalFormatting sqref="G11">
    <cfRule type="expression" dxfId="231" priority="257" stopIfTrue="1">
      <formula>#REF!="Freelancer"</formula>
    </cfRule>
    <cfRule type="expression" dxfId="230" priority="258" stopIfTrue="1">
      <formula>#REF!="DTC Int. Staff"</formula>
    </cfRule>
  </conditionalFormatting>
  <conditionalFormatting sqref="G11">
    <cfRule type="expression" dxfId="229" priority="255" stopIfTrue="1">
      <formula>$F$5="Freelancer"</formula>
    </cfRule>
    <cfRule type="expression" dxfId="228" priority="256" stopIfTrue="1">
      <formula>$F$5="DTC Int. Staff"</formula>
    </cfRule>
  </conditionalFormatting>
  <conditionalFormatting sqref="G13">
    <cfRule type="expression" dxfId="227" priority="253" stopIfTrue="1">
      <formula>#REF!="Freelancer"</formula>
    </cfRule>
    <cfRule type="expression" dxfId="226" priority="254" stopIfTrue="1">
      <formula>#REF!="DTC Int. Staff"</formula>
    </cfRule>
  </conditionalFormatting>
  <conditionalFormatting sqref="G13">
    <cfRule type="expression" dxfId="225" priority="251" stopIfTrue="1">
      <formula>$F$5="Freelancer"</formula>
    </cfRule>
    <cfRule type="expression" dxfId="224" priority="252" stopIfTrue="1">
      <formula>$F$5="DTC Int. Staff"</formula>
    </cfRule>
  </conditionalFormatting>
  <conditionalFormatting sqref="C51">
    <cfRule type="expression" dxfId="223" priority="247" stopIfTrue="1">
      <formula>IF($A51=1,B51,)</formula>
    </cfRule>
    <cfRule type="expression" dxfId="222" priority="248" stopIfTrue="1">
      <formula>IF($A51="",B51,)</formula>
    </cfRule>
  </conditionalFormatting>
  <conditionalFormatting sqref="E51">
    <cfRule type="expression" dxfId="221" priority="249" stopIfTrue="1">
      <formula>IF($A51&lt;&gt;1,B51,"")</formula>
    </cfRule>
  </conditionalFormatting>
  <conditionalFormatting sqref="D51">
    <cfRule type="expression" dxfId="220" priority="250" stopIfTrue="1">
      <formula>IF($A51="",B51,)</formula>
    </cfRule>
  </conditionalFormatting>
  <conditionalFormatting sqref="G10">
    <cfRule type="expression" dxfId="219" priority="227" stopIfTrue="1">
      <formula>$F$5="Freelancer"</formula>
    </cfRule>
    <cfRule type="expression" dxfId="218" priority="228" stopIfTrue="1">
      <formula>$F$5="DTC Int. Staff"</formula>
    </cfRule>
  </conditionalFormatting>
  <conditionalFormatting sqref="G9">
    <cfRule type="expression" dxfId="217" priority="237" stopIfTrue="1">
      <formula>#REF!="Freelancer"</formula>
    </cfRule>
    <cfRule type="expression" dxfId="216" priority="238" stopIfTrue="1">
      <formula>#REF!="DTC Int. Staff"</formula>
    </cfRule>
  </conditionalFormatting>
  <conditionalFormatting sqref="G9">
    <cfRule type="expression" dxfId="215" priority="235" stopIfTrue="1">
      <formula>#REF!="Freelancer"</formula>
    </cfRule>
    <cfRule type="expression" dxfId="214" priority="236" stopIfTrue="1">
      <formula>#REF!="DTC Int. Staff"</formula>
    </cfRule>
  </conditionalFormatting>
  <conditionalFormatting sqref="G9">
    <cfRule type="expression" dxfId="213" priority="233" stopIfTrue="1">
      <formula>$F$5="Freelancer"</formula>
    </cfRule>
    <cfRule type="expression" dxfId="212" priority="234" stopIfTrue="1">
      <formula>$F$5="DTC Int. Staff"</formula>
    </cfRule>
  </conditionalFormatting>
  <conditionalFormatting sqref="G10">
    <cfRule type="expression" dxfId="211" priority="231" stopIfTrue="1">
      <formula>#REF!="Freelancer"</formula>
    </cfRule>
    <cfRule type="expression" dxfId="210" priority="232" stopIfTrue="1">
      <formula>#REF!="DTC Int. Staff"</formula>
    </cfRule>
  </conditionalFormatting>
  <conditionalFormatting sqref="G10">
    <cfRule type="expression" dxfId="209" priority="229" stopIfTrue="1">
      <formula>#REF!="Freelancer"</formula>
    </cfRule>
    <cfRule type="expression" dxfId="208" priority="230" stopIfTrue="1">
      <formula>#REF!="DTC Int. Staff"</formula>
    </cfRule>
  </conditionalFormatting>
  <conditionalFormatting sqref="G12">
    <cfRule type="expression" dxfId="207" priority="225" stopIfTrue="1">
      <formula>#REF!="Freelancer"</formula>
    </cfRule>
    <cfRule type="expression" dxfId="206" priority="226" stopIfTrue="1">
      <formula>#REF!="DTC Int. Staff"</formula>
    </cfRule>
  </conditionalFormatting>
  <conditionalFormatting sqref="G12">
    <cfRule type="expression" dxfId="205" priority="223" stopIfTrue="1">
      <formula>#REF!="Freelancer"</formula>
    </cfRule>
    <cfRule type="expression" dxfId="204" priority="224" stopIfTrue="1">
      <formula>#REF!="DTC Int. Staff"</formula>
    </cfRule>
  </conditionalFormatting>
  <conditionalFormatting sqref="G12">
    <cfRule type="expression" dxfId="203" priority="221" stopIfTrue="1">
      <formula>$F$5="Freelancer"</formula>
    </cfRule>
    <cfRule type="expression" dxfId="202" priority="222" stopIfTrue="1">
      <formula>$F$5="DTC Int. Staff"</formula>
    </cfRule>
  </conditionalFormatting>
  <conditionalFormatting sqref="G14">
    <cfRule type="expression" dxfId="201" priority="215" stopIfTrue="1">
      <formula>$F$5="Freelancer"</formula>
    </cfRule>
    <cfRule type="expression" dxfId="200" priority="216" stopIfTrue="1">
      <formula>$F$5="DTC Int. Staff"</formula>
    </cfRule>
  </conditionalFormatting>
  <conditionalFormatting sqref="G14">
    <cfRule type="expression" dxfId="199" priority="219" stopIfTrue="1">
      <formula>#REF!="Freelancer"</formula>
    </cfRule>
    <cfRule type="expression" dxfId="198" priority="220" stopIfTrue="1">
      <formula>#REF!="DTC Int. Staff"</formula>
    </cfRule>
  </conditionalFormatting>
  <conditionalFormatting sqref="G14">
    <cfRule type="expression" dxfId="197" priority="217" stopIfTrue="1">
      <formula>#REF!="Freelancer"</formula>
    </cfRule>
    <cfRule type="expression" dxfId="196" priority="218" stopIfTrue="1">
      <formula>#REF!="DTC Int. Staff"</formula>
    </cfRule>
  </conditionalFormatting>
  <conditionalFormatting sqref="G15">
    <cfRule type="expression" dxfId="195" priority="213" stopIfTrue="1">
      <formula>#REF!="Freelancer"</formula>
    </cfRule>
    <cfRule type="expression" dxfId="194" priority="214" stopIfTrue="1">
      <formula>#REF!="DTC Int. Staff"</formula>
    </cfRule>
  </conditionalFormatting>
  <conditionalFormatting sqref="G15">
    <cfRule type="expression" dxfId="193" priority="211" stopIfTrue="1">
      <formula>#REF!="Freelancer"</formula>
    </cfRule>
    <cfRule type="expression" dxfId="192" priority="212" stopIfTrue="1">
      <formula>#REF!="DTC Int. Staff"</formula>
    </cfRule>
  </conditionalFormatting>
  <conditionalFormatting sqref="G15">
    <cfRule type="expression" dxfId="191" priority="209" stopIfTrue="1">
      <formula>$F$5="Freelancer"</formula>
    </cfRule>
    <cfRule type="expression" dxfId="190" priority="210" stopIfTrue="1">
      <formula>$F$5="DTC Int. Staff"</formula>
    </cfRule>
  </conditionalFormatting>
  <conditionalFormatting sqref="G16">
    <cfRule type="expression" dxfId="189" priority="201" stopIfTrue="1">
      <formula>#REF!="Freelancer"</formula>
    </cfRule>
    <cfRule type="expression" dxfId="188" priority="202" stopIfTrue="1">
      <formula>#REF!="DTC Int. Staff"</formula>
    </cfRule>
  </conditionalFormatting>
  <conditionalFormatting sqref="G16">
    <cfRule type="expression" dxfId="187" priority="199" stopIfTrue="1">
      <formula>#REF!="Freelancer"</formula>
    </cfRule>
    <cfRule type="expression" dxfId="186" priority="200" stopIfTrue="1">
      <formula>#REF!="DTC Int. Staff"</formula>
    </cfRule>
  </conditionalFormatting>
  <conditionalFormatting sqref="G16">
    <cfRule type="expression" dxfId="185" priority="197" stopIfTrue="1">
      <formula>$F$5="Freelancer"</formula>
    </cfRule>
    <cfRule type="expression" dxfId="184" priority="198" stopIfTrue="1">
      <formula>$F$5="DTC Int. Staff"</formula>
    </cfRule>
  </conditionalFormatting>
  <conditionalFormatting sqref="G20">
    <cfRule type="expression" dxfId="183" priority="185" stopIfTrue="1">
      <formula>$F$5="Freelancer"</formula>
    </cfRule>
    <cfRule type="expression" dxfId="182" priority="186" stopIfTrue="1">
      <formula>$F$5="DTC Int. Staff"</formula>
    </cfRule>
  </conditionalFormatting>
  <conditionalFormatting sqref="G20">
    <cfRule type="expression" dxfId="181" priority="187" stopIfTrue="1">
      <formula>#REF!="Freelancer"</formula>
    </cfRule>
    <cfRule type="expression" dxfId="180" priority="188" stopIfTrue="1">
      <formula>#REF!="DTC Int. Staff"</formula>
    </cfRule>
  </conditionalFormatting>
  <conditionalFormatting sqref="G20">
    <cfRule type="expression" dxfId="179" priority="189" stopIfTrue="1">
      <formula>#REF!="Freelancer"</formula>
    </cfRule>
    <cfRule type="expression" dxfId="178" priority="190" stopIfTrue="1">
      <formula>#REF!="DTC Int. Staff"</formula>
    </cfRule>
  </conditionalFormatting>
  <conditionalFormatting sqref="G19">
    <cfRule type="expression" dxfId="177" priority="179" stopIfTrue="1">
      <formula>$F$5="Freelancer"</formula>
    </cfRule>
    <cfRule type="expression" dxfId="176" priority="180" stopIfTrue="1">
      <formula>$F$5="DTC Int. Staff"</formula>
    </cfRule>
  </conditionalFormatting>
  <conditionalFormatting sqref="G19">
    <cfRule type="expression" dxfId="175" priority="183" stopIfTrue="1">
      <formula>#REF!="Freelancer"</formula>
    </cfRule>
    <cfRule type="expression" dxfId="174" priority="184" stopIfTrue="1">
      <formula>#REF!="DTC Int. Staff"</formula>
    </cfRule>
  </conditionalFormatting>
  <conditionalFormatting sqref="G19">
    <cfRule type="expression" dxfId="173" priority="181" stopIfTrue="1">
      <formula>#REF!="Freelancer"</formula>
    </cfRule>
    <cfRule type="expression" dxfId="172" priority="182" stopIfTrue="1">
      <formula>#REF!="DTC Int. Staff"</formula>
    </cfRule>
  </conditionalFormatting>
  <conditionalFormatting sqref="G18">
    <cfRule type="expression" dxfId="171" priority="173" stopIfTrue="1">
      <formula>$F$5="Freelancer"</formula>
    </cfRule>
    <cfRule type="expression" dxfId="170" priority="174" stopIfTrue="1">
      <formula>$F$5="DTC Int. Staff"</formula>
    </cfRule>
  </conditionalFormatting>
  <conditionalFormatting sqref="G18">
    <cfRule type="expression" dxfId="169" priority="177" stopIfTrue="1">
      <formula>#REF!="Freelancer"</formula>
    </cfRule>
    <cfRule type="expression" dxfId="168" priority="178" stopIfTrue="1">
      <formula>#REF!="DTC Int. Staff"</formula>
    </cfRule>
  </conditionalFormatting>
  <conditionalFormatting sqref="G18">
    <cfRule type="expression" dxfId="167" priority="175" stopIfTrue="1">
      <formula>#REF!="Freelancer"</formula>
    </cfRule>
    <cfRule type="expression" dxfId="166" priority="176" stopIfTrue="1">
      <formula>#REF!="DTC Int. Staff"</formula>
    </cfRule>
  </conditionalFormatting>
  <conditionalFormatting sqref="G21">
    <cfRule type="expression" dxfId="165" priority="167" stopIfTrue="1">
      <formula>$F$5="Freelancer"</formula>
    </cfRule>
    <cfRule type="expression" dxfId="164" priority="168" stopIfTrue="1">
      <formula>$F$5="DTC Int. Staff"</formula>
    </cfRule>
  </conditionalFormatting>
  <conditionalFormatting sqref="G21">
    <cfRule type="expression" dxfId="163" priority="169" stopIfTrue="1">
      <formula>#REF!="Freelancer"</formula>
    </cfRule>
    <cfRule type="expression" dxfId="162" priority="170" stopIfTrue="1">
      <formula>#REF!="DTC Int. Staff"</formula>
    </cfRule>
  </conditionalFormatting>
  <conditionalFormatting sqref="G21">
    <cfRule type="expression" dxfId="161" priority="171" stopIfTrue="1">
      <formula>#REF!="Freelancer"</formula>
    </cfRule>
    <cfRule type="expression" dxfId="160" priority="172" stopIfTrue="1">
      <formula>#REF!="DTC Int. Staff"</formula>
    </cfRule>
  </conditionalFormatting>
  <conditionalFormatting sqref="G22">
    <cfRule type="expression" dxfId="159" priority="161" stopIfTrue="1">
      <formula>$F$5="Freelancer"</formula>
    </cfRule>
    <cfRule type="expression" dxfId="158" priority="162" stopIfTrue="1">
      <formula>$F$5="DTC Int. Staff"</formula>
    </cfRule>
  </conditionalFormatting>
  <conditionalFormatting sqref="G22">
    <cfRule type="expression" dxfId="157" priority="163" stopIfTrue="1">
      <formula>#REF!="Freelancer"</formula>
    </cfRule>
    <cfRule type="expression" dxfId="156" priority="164" stopIfTrue="1">
      <formula>#REF!="DTC Int. Staff"</formula>
    </cfRule>
  </conditionalFormatting>
  <conditionalFormatting sqref="G22">
    <cfRule type="expression" dxfId="155" priority="165" stopIfTrue="1">
      <formula>#REF!="Freelancer"</formula>
    </cfRule>
    <cfRule type="expression" dxfId="154" priority="166" stopIfTrue="1">
      <formula>#REF!="DTC Int. Staff"</formula>
    </cfRule>
  </conditionalFormatting>
  <conditionalFormatting sqref="G23">
    <cfRule type="expression" dxfId="153" priority="155" stopIfTrue="1">
      <formula>$F$5="Freelancer"</formula>
    </cfRule>
    <cfRule type="expression" dxfId="152" priority="156" stopIfTrue="1">
      <formula>$F$5="DTC Int. Staff"</formula>
    </cfRule>
  </conditionalFormatting>
  <conditionalFormatting sqref="G23">
    <cfRule type="expression" dxfId="151" priority="159" stopIfTrue="1">
      <formula>#REF!="Freelancer"</formula>
    </cfRule>
    <cfRule type="expression" dxfId="150" priority="160" stopIfTrue="1">
      <formula>#REF!="DTC Int. Staff"</formula>
    </cfRule>
  </conditionalFormatting>
  <conditionalFormatting sqref="G23">
    <cfRule type="expression" dxfId="149" priority="157" stopIfTrue="1">
      <formula>#REF!="Freelancer"</formula>
    </cfRule>
    <cfRule type="expression" dxfId="148" priority="158" stopIfTrue="1">
      <formula>#REF!="DTC Int. Staff"</formula>
    </cfRule>
  </conditionalFormatting>
  <conditionalFormatting sqref="G24">
    <cfRule type="expression" dxfId="147" priority="149" stopIfTrue="1">
      <formula>$F$5="Freelancer"</formula>
    </cfRule>
    <cfRule type="expression" dxfId="146" priority="150" stopIfTrue="1">
      <formula>$F$5="DTC Int. Staff"</formula>
    </cfRule>
  </conditionalFormatting>
  <conditionalFormatting sqref="G24">
    <cfRule type="expression" dxfId="145" priority="153" stopIfTrue="1">
      <formula>#REF!="Freelancer"</formula>
    </cfRule>
    <cfRule type="expression" dxfId="144" priority="154" stopIfTrue="1">
      <formula>#REF!="DTC Int. Staff"</formula>
    </cfRule>
  </conditionalFormatting>
  <conditionalFormatting sqref="G24">
    <cfRule type="expression" dxfId="143" priority="151" stopIfTrue="1">
      <formula>#REF!="Freelancer"</formula>
    </cfRule>
    <cfRule type="expression" dxfId="142" priority="152" stopIfTrue="1">
      <formula>#REF!="DTC Int. Staff"</formula>
    </cfRule>
  </conditionalFormatting>
  <conditionalFormatting sqref="G25">
    <cfRule type="expression" dxfId="141" priority="143" stopIfTrue="1">
      <formula>$F$5="Freelancer"</formula>
    </cfRule>
    <cfRule type="expression" dxfId="140" priority="144" stopIfTrue="1">
      <formula>$F$5="DTC Int. Staff"</formula>
    </cfRule>
  </conditionalFormatting>
  <conditionalFormatting sqref="G25">
    <cfRule type="expression" dxfId="139" priority="147" stopIfTrue="1">
      <formula>#REF!="Freelancer"</formula>
    </cfRule>
    <cfRule type="expression" dxfId="138" priority="148" stopIfTrue="1">
      <formula>#REF!="DTC Int. Staff"</formula>
    </cfRule>
  </conditionalFormatting>
  <conditionalFormatting sqref="G25">
    <cfRule type="expression" dxfId="137" priority="145" stopIfTrue="1">
      <formula>#REF!="Freelancer"</formula>
    </cfRule>
    <cfRule type="expression" dxfId="136" priority="146" stopIfTrue="1">
      <formula>#REF!="DTC Int. Staff"</formula>
    </cfRule>
  </conditionalFormatting>
  <conditionalFormatting sqref="G26">
    <cfRule type="expression" dxfId="135" priority="137" stopIfTrue="1">
      <formula>$F$5="Freelancer"</formula>
    </cfRule>
    <cfRule type="expression" dxfId="134" priority="138" stopIfTrue="1">
      <formula>$F$5="DTC Int. Staff"</formula>
    </cfRule>
  </conditionalFormatting>
  <conditionalFormatting sqref="G26">
    <cfRule type="expression" dxfId="133" priority="141" stopIfTrue="1">
      <formula>#REF!="Freelancer"</formula>
    </cfRule>
    <cfRule type="expression" dxfId="132" priority="142" stopIfTrue="1">
      <formula>#REF!="DTC Int. Staff"</formula>
    </cfRule>
  </conditionalFormatting>
  <conditionalFormatting sqref="G26">
    <cfRule type="expression" dxfId="131" priority="139" stopIfTrue="1">
      <formula>#REF!="Freelancer"</formula>
    </cfRule>
    <cfRule type="expression" dxfId="130" priority="140" stopIfTrue="1">
      <formula>#REF!="DTC Int. Staff"</formula>
    </cfRule>
  </conditionalFormatting>
  <conditionalFormatting sqref="G29">
    <cfRule type="expression" dxfId="129" priority="131" stopIfTrue="1">
      <formula>$F$5="Freelancer"</formula>
    </cfRule>
    <cfRule type="expression" dxfId="128" priority="132" stopIfTrue="1">
      <formula>$F$5="DTC Int. Staff"</formula>
    </cfRule>
  </conditionalFormatting>
  <conditionalFormatting sqref="G29">
    <cfRule type="expression" dxfId="127" priority="135" stopIfTrue="1">
      <formula>#REF!="Freelancer"</formula>
    </cfRule>
    <cfRule type="expression" dxfId="126" priority="136" stopIfTrue="1">
      <formula>#REF!="DTC Int. Staff"</formula>
    </cfRule>
  </conditionalFormatting>
  <conditionalFormatting sqref="G29">
    <cfRule type="expression" dxfId="125" priority="133" stopIfTrue="1">
      <formula>#REF!="Freelancer"</formula>
    </cfRule>
    <cfRule type="expression" dxfId="124" priority="134" stopIfTrue="1">
      <formula>#REF!="DTC Int. Staff"</formula>
    </cfRule>
  </conditionalFormatting>
  <conditionalFormatting sqref="G30">
    <cfRule type="expression" dxfId="123" priority="125" stopIfTrue="1">
      <formula>$F$5="Freelancer"</formula>
    </cfRule>
    <cfRule type="expression" dxfId="122" priority="126" stopIfTrue="1">
      <formula>$F$5="DTC Int. Staff"</formula>
    </cfRule>
  </conditionalFormatting>
  <conditionalFormatting sqref="G30">
    <cfRule type="expression" dxfId="121" priority="129" stopIfTrue="1">
      <formula>#REF!="Freelancer"</formula>
    </cfRule>
    <cfRule type="expression" dxfId="120" priority="130" stopIfTrue="1">
      <formula>#REF!="DTC Int. Staff"</formula>
    </cfRule>
  </conditionalFormatting>
  <conditionalFormatting sqref="G30">
    <cfRule type="expression" dxfId="119" priority="127" stopIfTrue="1">
      <formula>#REF!="Freelancer"</formula>
    </cfRule>
    <cfRule type="expression" dxfId="118" priority="128" stopIfTrue="1">
      <formula>#REF!="DTC Int. Staff"</formula>
    </cfRule>
  </conditionalFormatting>
  <conditionalFormatting sqref="G31">
    <cfRule type="expression" dxfId="117" priority="119" stopIfTrue="1">
      <formula>$F$5="Freelancer"</formula>
    </cfRule>
    <cfRule type="expression" dxfId="116" priority="120" stopIfTrue="1">
      <formula>$F$5="DTC Int. Staff"</formula>
    </cfRule>
  </conditionalFormatting>
  <conditionalFormatting sqref="G31">
    <cfRule type="expression" dxfId="115" priority="123" stopIfTrue="1">
      <formula>#REF!="Freelancer"</formula>
    </cfRule>
    <cfRule type="expression" dxfId="114" priority="124" stopIfTrue="1">
      <formula>#REF!="DTC Int. Staff"</formula>
    </cfRule>
  </conditionalFormatting>
  <conditionalFormatting sqref="G31">
    <cfRule type="expression" dxfId="113" priority="121" stopIfTrue="1">
      <formula>#REF!="Freelancer"</formula>
    </cfRule>
    <cfRule type="expression" dxfId="112" priority="122" stopIfTrue="1">
      <formula>#REF!="DTC Int. Staff"</formula>
    </cfRule>
  </conditionalFormatting>
  <conditionalFormatting sqref="G32">
    <cfRule type="expression" dxfId="111" priority="113" stopIfTrue="1">
      <formula>$F$5="Freelancer"</formula>
    </cfRule>
    <cfRule type="expression" dxfId="110" priority="114" stopIfTrue="1">
      <formula>$F$5="DTC Int. Staff"</formula>
    </cfRule>
  </conditionalFormatting>
  <conditionalFormatting sqref="G32">
    <cfRule type="expression" dxfId="109" priority="117" stopIfTrue="1">
      <formula>#REF!="Freelancer"</formula>
    </cfRule>
    <cfRule type="expression" dxfId="108" priority="118" stopIfTrue="1">
      <formula>#REF!="DTC Int. Staff"</formula>
    </cfRule>
  </conditionalFormatting>
  <conditionalFormatting sqref="G32">
    <cfRule type="expression" dxfId="107" priority="115" stopIfTrue="1">
      <formula>#REF!="Freelancer"</formula>
    </cfRule>
    <cfRule type="expression" dxfId="106" priority="116" stopIfTrue="1">
      <formula>#REF!="DTC Int. Staff"</formula>
    </cfRule>
  </conditionalFormatting>
  <conditionalFormatting sqref="G33">
    <cfRule type="expression" dxfId="105" priority="107" stopIfTrue="1">
      <formula>$F$5="Freelancer"</formula>
    </cfRule>
    <cfRule type="expression" dxfId="104" priority="108" stopIfTrue="1">
      <formula>$F$5="DTC Int. Staff"</formula>
    </cfRule>
  </conditionalFormatting>
  <conditionalFormatting sqref="G33">
    <cfRule type="expression" dxfId="103" priority="111" stopIfTrue="1">
      <formula>#REF!="Freelancer"</formula>
    </cfRule>
    <cfRule type="expression" dxfId="102" priority="112" stopIfTrue="1">
      <formula>#REF!="DTC Int. Staff"</formula>
    </cfRule>
  </conditionalFormatting>
  <conditionalFormatting sqref="G33">
    <cfRule type="expression" dxfId="101" priority="109" stopIfTrue="1">
      <formula>#REF!="Freelancer"</formula>
    </cfRule>
    <cfRule type="expression" dxfId="100" priority="110" stopIfTrue="1">
      <formula>#REF!="DTC Int. Staff"</formula>
    </cfRule>
  </conditionalFormatting>
  <conditionalFormatting sqref="G34">
    <cfRule type="expression" dxfId="99" priority="101" stopIfTrue="1">
      <formula>$F$5="Freelancer"</formula>
    </cfRule>
    <cfRule type="expression" dxfId="98" priority="102" stopIfTrue="1">
      <formula>$F$5="DTC Int. Staff"</formula>
    </cfRule>
  </conditionalFormatting>
  <conditionalFormatting sqref="G34">
    <cfRule type="expression" dxfId="97" priority="103" stopIfTrue="1">
      <formula>#REF!="Freelancer"</formula>
    </cfRule>
    <cfRule type="expression" dxfId="96" priority="104" stopIfTrue="1">
      <formula>#REF!="DTC Int. Staff"</formula>
    </cfRule>
  </conditionalFormatting>
  <conditionalFormatting sqref="G34">
    <cfRule type="expression" dxfId="95" priority="105" stopIfTrue="1">
      <formula>#REF!="Freelancer"</formula>
    </cfRule>
    <cfRule type="expression" dxfId="94" priority="106" stopIfTrue="1">
      <formula>#REF!="DTC Int. Staff"</formula>
    </cfRule>
  </conditionalFormatting>
  <conditionalFormatting sqref="G35">
    <cfRule type="expression" dxfId="93" priority="95" stopIfTrue="1">
      <formula>$F$5="Freelancer"</formula>
    </cfRule>
    <cfRule type="expression" dxfId="92" priority="96" stopIfTrue="1">
      <formula>$F$5="DTC Int. Staff"</formula>
    </cfRule>
  </conditionalFormatting>
  <conditionalFormatting sqref="G35">
    <cfRule type="expression" dxfId="91" priority="99" stopIfTrue="1">
      <formula>#REF!="Freelancer"</formula>
    </cfRule>
    <cfRule type="expression" dxfId="90" priority="100" stopIfTrue="1">
      <formula>#REF!="DTC Int. Staff"</formula>
    </cfRule>
  </conditionalFormatting>
  <conditionalFormatting sqref="G35">
    <cfRule type="expression" dxfId="89" priority="97" stopIfTrue="1">
      <formula>#REF!="Freelancer"</formula>
    </cfRule>
    <cfRule type="expression" dxfId="88" priority="98" stopIfTrue="1">
      <formula>#REF!="DTC Int. Staff"</formula>
    </cfRule>
  </conditionalFormatting>
  <conditionalFormatting sqref="G36">
    <cfRule type="expression" dxfId="87" priority="89" stopIfTrue="1">
      <formula>$F$5="Freelancer"</formula>
    </cfRule>
    <cfRule type="expression" dxfId="86" priority="90" stopIfTrue="1">
      <formula>$F$5="DTC Int. Staff"</formula>
    </cfRule>
  </conditionalFormatting>
  <conditionalFormatting sqref="G36">
    <cfRule type="expression" dxfId="85" priority="93" stopIfTrue="1">
      <formula>#REF!="Freelancer"</formula>
    </cfRule>
    <cfRule type="expression" dxfId="84" priority="94" stopIfTrue="1">
      <formula>#REF!="DTC Int. Staff"</formula>
    </cfRule>
  </conditionalFormatting>
  <conditionalFormatting sqref="G36">
    <cfRule type="expression" dxfId="83" priority="91" stopIfTrue="1">
      <formula>#REF!="Freelancer"</formula>
    </cfRule>
    <cfRule type="expression" dxfId="82" priority="92" stopIfTrue="1">
      <formula>#REF!="DTC Int. Staff"</formula>
    </cfRule>
  </conditionalFormatting>
  <conditionalFormatting sqref="G37">
    <cfRule type="expression" dxfId="81" priority="83" stopIfTrue="1">
      <formula>$F$5="Freelancer"</formula>
    </cfRule>
    <cfRule type="expression" dxfId="80" priority="84" stopIfTrue="1">
      <formula>$F$5="DTC Int. Staff"</formula>
    </cfRule>
  </conditionalFormatting>
  <conditionalFormatting sqref="G37">
    <cfRule type="expression" dxfId="79" priority="87" stopIfTrue="1">
      <formula>#REF!="Freelancer"</formula>
    </cfRule>
    <cfRule type="expression" dxfId="78" priority="88" stopIfTrue="1">
      <formula>#REF!="DTC Int. Staff"</formula>
    </cfRule>
  </conditionalFormatting>
  <conditionalFormatting sqref="G37">
    <cfRule type="expression" dxfId="77" priority="85" stopIfTrue="1">
      <formula>#REF!="Freelancer"</formula>
    </cfRule>
    <cfRule type="expression" dxfId="76" priority="86" stopIfTrue="1">
      <formula>#REF!="DTC Int. Staff"</formula>
    </cfRule>
  </conditionalFormatting>
  <conditionalFormatting sqref="G38">
    <cfRule type="expression" dxfId="75" priority="77" stopIfTrue="1">
      <formula>$F$5="Freelancer"</formula>
    </cfRule>
    <cfRule type="expression" dxfId="74" priority="78" stopIfTrue="1">
      <formula>$F$5="DTC Int. Staff"</formula>
    </cfRule>
  </conditionalFormatting>
  <conditionalFormatting sqref="G38">
    <cfRule type="expression" dxfId="73" priority="81" stopIfTrue="1">
      <formula>#REF!="Freelancer"</formula>
    </cfRule>
    <cfRule type="expression" dxfId="72" priority="82" stopIfTrue="1">
      <formula>#REF!="DTC Int. Staff"</formula>
    </cfRule>
  </conditionalFormatting>
  <conditionalFormatting sqref="G38">
    <cfRule type="expression" dxfId="71" priority="79" stopIfTrue="1">
      <formula>#REF!="Freelancer"</formula>
    </cfRule>
    <cfRule type="expression" dxfId="70" priority="80" stopIfTrue="1">
      <formula>#REF!="DTC Int. Staff"</formula>
    </cfRule>
  </conditionalFormatting>
  <conditionalFormatting sqref="G40">
    <cfRule type="expression" dxfId="69" priority="65" stopIfTrue="1">
      <formula>$F$5="Freelancer"</formula>
    </cfRule>
    <cfRule type="expression" dxfId="68" priority="66" stopIfTrue="1">
      <formula>$F$5="DTC Int. Staff"</formula>
    </cfRule>
  </conditionalFormatting>
  <conditionalFormatting sqref="G40">
    <cfRule type="expression" dxfId="67" priority="67" stopIfTrue="1">
      <formula>#REF!="Freelancer"</formula>
    </cfRule>
    <cfRule type="expression" dxfId="66" priority="68" stopIfTrue="1">
      <formula>#REF!="DTC Int. Staff"</formula>
    </cfRule>
  </conditionalFormatting>
  <conditionalFormatting sqref="G40">
    <cfRule type="expression" dxfId="65" priority="69" stopIfTrue="1">
      <formula>#REF!="Freelancer"</formula>
    </cfRule>
    <cfRule type="expression" dxfId="64" priority="70" stopIfTrue="1">
      <formula>#REF!="DTC Int. Staff"</formula>
    </cfRule>
  </conditionalFormatting>
  <conditionalFormatting sqref="G41">
    <cfRule type="expression" dxfId="63" priority="59" stopIfTrue="1">
      <formula>$F$5="Freelancer"</formula>
    </cfRule>
    <cfRule type="expression" dxfId="62" priority="60" stopIfTrue="1">
      <formula>$F$5="DTC Int. Staff"</formula>
    </cfRule>
  </conditionalFormatting>
  <conditionalFormatting sqref="G41">
    <cfRule type="expression" dxfId="61" priority="63" stopIfTrue="1">
      <formula>#REF!="Freelancer"</formula>
    </cfRule>
    <cfRule type="expression" dxfId="60" priority="64" stopIfTrue="1">
      <formula>#REF!="DTC Int. Staff"</formula>
    </cfRule>
  </conditionalFormatting>
  <conditionalFormatting sqref="G41">
    <cfRule type="expression" dxfId="59" priority="61" stopIfTrue="1">
      <formula>#REF!="Freelancer"</formula>
    </cfRule>
    <cfRule type="expression" dxfId="58" priority="62" stopIfTrue="1">
      <formula>#REF!="DTC Int. Staff"</formula>
    </cfRule>
  </conditionalFormatting>
  <conditionalFormatting sqref="G42">
    <cfRule type="expression" dxfId="57" priority="53" stopIfTrue="1">
      <formula>$F$5="Freelancer"</formula>
    </cfRule>
    <cfRule type="expression" dxfId="56" priority="54" stopIfTrue="1">
      <formula>$F$5="DTC Int. Staff"</formula>
    </cfRule>
  </conditionalFormatting>
  <conditionalFormatting sqref="G42">
    <cfRule type="expression" dxfId="55" priority="57" stopIfTrue="1">
      <formula>#REF!="Freelancer"</formula>
    </cfRule>
    <cfRule type="expression" dxfId="54" priority="58" stopIfTrue="1">
      <formula>#REF!="DTC Int. Staff"</formula>
    </cfRule>
  </conditionalFormatting>
  <conditionalFormatting sqref="G42">
    <cfRule type="expression" dxfId="53" priority="55" stopIfTrue="1">
      <formula>#REF!="Freelancer"</formula>
    </cfRule>
    <cfRule type="expression" dxfId="52" priority="56" stopIfTrue="1">
      <formula>#REF!="DTC Int. Staff"</formula>
    </cfRule>
  </conditionalFormatting>
  <conditionalFormatting sqref="G43">
    <cfRule type="expression" dxfId="51" priority="47" stopIfTrue="1">
      <formula>$F$5="Freelancer"</formula>
    </cfRule>
    <cfRule type="expression" dxfId="50" priority="48" stopIfTrue="1">
      <formula>$F$5="DTC Int. Staff"</formula>
    </cfRule>
  </conditionalFormatting>
  <conditionalFormatting sqref="G43">
    <cfRule type="expression" dxfId="49" priority="51" stopIfTrue="1">
      <formula>#REF!="Freelancer"</formula>
    </cfRule>
    <cfRule type="expression" dxfId="48" priority="52" stopIfTrue="1">
      <formula>#REF!="DTC Int. Staff"</formula>
    </cfRule>
  </conditionalFormatting>
  <conditionalFormatting sqref="G43">
    <cfRule type="expression" dxfId="47" priority="49" stopIfTrue="1">
      <formula>#REF!="Freelancer"</formula>
    </cfRule>
    <cfRule type="expression" dxfId="46" priority="50" stopIfTrue="1">
      <formula>#REF!="DTC Int. Staff"</formula>
    </cfRule>
  </conditionalFormatting>
  <conditionalFormatting sqref="G44">
    <cfRule type="expression" dxfId="45" priority="41" stopIfTrue="1">
      <formula>$F$5="Freelancer"</formula>
    </cfRule>
    <cfRule type="expression" dxfId="44" priority="42" stopIfTrue="1">
      <formula>$F$5="DTC Int. Staff"</formula>
    </cfRule>
  </conditionalFormatting>
  <conditionalFormatting sqref="G44">
    <cfRule type="expression" dxfId="43" priority="43" stopIfTrue="1">
      <formula>#REF!="Freelancer"</formula>
    </cfRule>
    <cfRule type="expression" dxfId="42" priority="44" stopIfTrue="1">
      <formula>#REF!="DTC Int. Staff"</formula>
    </cfRule>
  </conditionalFormatting>
  <conditionalFormatting sqref="G44">
    <cfRule type="expression" dxfId="41" priority="45" stopIfTrue="1">
      <formula>#REF!="Freelancer"</formula>
    </cfRule>
    <cfRule type="expression" dxfId="40" priority="46" stopIfTrue="1">
      <formula>#REF!="DTC Int. Staff"</formula>
    </cfRule>
  </conditionalFormatting>
  <conditionalFormatting sqref="G45">
    <cfRule type="expression" dxfId="39" priority="35" stopIfTrue="1">
      <formula>$F$5="Freelancer"</formula>
    </cfRule>
    <cfRule type="expression" dxfId="38" priority="36" stopIfTrue="1">
      <formula>$F$5="DTC Int. Staff"</formula>
    </cfRule>
  </conditionalFormatting>
  <conditionalFormatting sqref="G45">
    <cfRule type="expression" dxfId="37" priority="39" stopIfTrue="1">
      <formula>#REF!="Freelancer"</formula>
    </cfRule>
    <cfRule type="expression" dxfId="36" priority="40" stopIfTrue="1">
      <formula>#REF!="DTC Int. Staff"</formula>
    </cfRule>
  </conditionalFormatting>
  <conditionalFormatting sqref="G45">
    <cfRule type="expression" dxfId="35" priority="37" stopIfTrue="1">
      <formula>#REF!="Freelancer"</formula>
    </cfRule>
    <cfRule type="expression" dxfId="34" priority="38" stopIfTrue="1">
      <formula>#REF!="DTC Int. Staff"</formula>
    </cfRule>
  </conditionalFormatting>
  <conditionalFormatting sqref="G46">
    <cfRule type="expression" dxfId="33" priority="29" stopIfTrue="1">
      <formula>$F$5="Freelancer"</formula>
    </cfRule>
    <cfRule type="expression" dxfId="32" priority="30" stopIfTrue="1">
      <formula>$F$5="DTC Int. Staff"</formula>
    </cfRule>
  </conditionalFormatting>
  <conditionalFormatting sqref="G46">
    <cfRule type="expression" dxfId="31" priority="33" stopIfTrue="1">
      <formula>#REF!="Freelancer"</formula>
    </cfRule>
    <cfRule type="expression" dxfId="30" priority="34" stopIfTrue="1">
      <formula>#REF!="DTC Int. Staff"</formula>
    </cfRule>
  </conditionalFormatting>
  <conditionalFormatting sqref="G46">
    <cfRule type="expression" dxfId="29" priority="31" stopIfTrue="1">
      <formula>#REF!="Freelancer"</formula>
    </cfRule>
    <cfRule type="expression" dxfId="28" priority="32" stopIfTrue="1">
      <formula>#REF!="DTC Int. Staff"</formula>
    </cfRule>
  </conditionalFormatting>
  <conditionalFormatting sqref="C52">
    <cfRule type="expression" dxfId="27" priority="25" stopIfTrue="1">
      <formula>IF($A52=1,B52,)</formula>
    </cfRule>
    <cfRule type="expression" dxfId="26" priority="26" stopIfTrue="1">
      <formula>IF($A52="",B52,)</formula>
    </cfRule>
  </conditionalFormatting>
  <conditionalFormatting sqref="E52">
    <cfRule type="expression" dxfId="25" priority="27" stopIfTrue="1">
      <formula>IF($A52&lt;&gt;1,B52,"")</formula>
    </cfRule>
  </conditionalFormatting>
  <conditionalFormatting sqref="D52">
    <cfRule type="expression" dxfId="24" priority="28" stopIfTrue="1">
      <formula>IF($A52="",B52,)</formula>
    </cfRule>
  </conditionalFormatting>
  <conditionalFormatting sqref="G49">
    <cfRule type="expression" dxfId="23" priority="19" stopIfTrue="1">
      <formula>$F$5="Freelancer"</formula>
    </cfRule>
    <cfRule type="expression" dxfId="22" priority="20" stopIfTrue="1">
      <formula>$F$5="DTC Int. Staff"</formula>
    </cfRule>
  </conditionalFormatting>
  <conditionalFormatting sqref="G49">
    <cfRule type="expression" dxfId="21" priority="23" stopIfTrue="1">
      <formula>#REF!="Freelancer"</formula>
    </cfRule>
    <cfRule type="expression" dxfId="20" priority="24" stopIfTrue="1">
      <formula>#REF!="DTC Int. Staff"</formula>
    </cfRule>
  </conditionalFormatting>
  <conditionalFormatting sqref="G49">
    <cfRule type="expression" dxfId="19" priority="21" stopIfTrue="1">
      <formula>#REF!="Freelancer"</formula>
    </cfRule>
    <cfRule type="expression" dxfId="18" priority="22" stopIfTrue="1">
      <formula>#REF!="DTC Int. Staff"</formula>
    </cfRule>
  </conditionalFormatting>
  <conditionalFormatting sqref="G50">
    <cfRule type="expression" dxfId="17" priority="13" stopIfTrue="1">
      <formula>$F$5="Freelancer"</formula>
    </cfRule>
    <cfRule type="expression" dxfId="16" priority="14" stopIfTrue="1">
      <formula>$F$5="DTC Int. Staff"</formula>
    </cfRule>
  </conditionalFormatting>
  <conditionalFormatting sqref="G50">
    <cfRule type="expression" dxfId="15" priority="15" stopIfTrue="1">
      <formula>#REF!="Freelancer"</formula>
    </cfRule>
    <cfRule type="expression" dxfId="14" priority="16" stopIfTrue="1">
      <formula>#REF!="DTC Int. Staff"</formula>
    </cfRule>
  </conditionalFormatting>
  <conditionalFormatting sqref="G50">
    <cfRule type="expression" dxfId="13" priority="17" stopIfTrue="1">
      <formula>#REF!="Freelancer"</formula>
    </cfRule>
    <cfRule type="expression" dxfId="12" priority="18" stopIfTrue="1">
      <formula>#REF!="DTC Int. Staff"</formula>
    </cfRule>
  </conditionalFormatting>
  <conditionalFormatting sqref="G51">
    <cfRule type="expression" dxfId="11" priority="7" stopIfTrue="1">
      <formula>$F$5="Freelancer"</formula>
    </cfRule>
    <cfRule type="expression" dxfId="10" priority="8" stopIfTrue="1">
      <formula>$F$5="DTC Int. Staff"</formula>
    </cfRule>
  </conditionalFormatting>
  <conditionalFormatting sqref="G51">
    <cfRule type="expression" dxfId="9" priority="9" stopIfTrue="1">
      <formula>#REF!="Freelancer"</formula>
    </cfRule>
    <cfRule type="expression" dxfId="8" priority="10" stopIfTrue="1">
      <formula>#REF!="DTC Int. Staff"</formula>
    </cfRule>
  </conditionalFormatting>
  <conditionalFormatting sqref="G51">
    <cfRule type="expression" dxfId="7" priority="11" stopIfTrue="1">
      <formula>#REF!="Freelancer"</formula>
    </cfRule>
    <cfRule type="expression" dxfId="6" priority="12" stopIfTrue="1">
      <formula>#REF!="DTC Int. Staff"</formula>
    </cfRule>
  </conditionalFormatting>
  <conditionalFormatting sqref="G52">
    <cfRule type="expression" dxfId="5" priority="1" stopIfTrue="1">
      <formula>$F$5="Freelancer"</formula>
    </cfRule>
    <cfRule type="expression" dxfId="4" priority="2" stopIfTrue="1">
      <formula>$F$5="DTC Int. Staff"</formula>
    </cfRule>
  </conditionalFormatting>
  <conditionalFormatting sqref="G52">
    <cfRule type="expression" dxfId="3" priority="5" stopIfTrue="1">
      <formula>#REF!="Freelancer"</formula>
    </cfRule>
    <cfRule type="expression" dxfId="2" priority="6" stopIfTrue="1">
      <formula>#REF!="DTC Int. Staff"</formula>
    </cfRule>
  </conditionalFormatting>
  <conditionalFormatting sqref="G52">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F9:F52" xr:uid="{00000000-0002-0000-0100-000000000000}">
      <formula1>Project_Number</formula1>
    </dataValidation>
    <dataValidation type="list" allowBlank="1" showInputMessage="1" showErrorMessage="1" sqref="G9:G5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46" workbookViewId="0">
      <selection activeCell="B45" sqref="B45"/>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139</v>
      </c>
      <c r="B2" s="26" t="s">
        <v>140</v>
      </c>
      <c r="D2" s="27">
        <v>9001</v>
      </c>
      <c r="E2" s="26" t="s">
        <v>71</v>
      </c>
    </row>
    <row r="3" spans="1:14">
      <c r="A3" s="45" t="s">
        <v>141</v>
      </c>
      <c r="B3" s="26" t="s">
        <v>142</v>
      </c>
      <c r="D3" s="27">
        <v>9002</v>
      </c>
      <c r="E3" s="26" t="s">
        <v>134</v>
      </c>
    </row>
    <row r="4" spans="1:14">
      <c r="A4" s="45" t="s">
        <v>143</v>
      </c>
      <c r="B4" s="26" t="s">
        <v>144</v>
      </c>
      <c r="D4" s="27">
        <v>9003</v>
      </c>
      <c r="E4" s="26" t="s">
        <v>135</v>
      </c>
    </row>
    <row r="5" spans="1:14">
      <c r="A5" s="45" t="s">
        <v>145</v>
      </c>
      <c r="B5" s="26" t="s">
        <v>146</v>
      </c>
      <c r="D5" s="27">
        <v>9004</v>
      </c>
      <c r="E5" s="26" t="s">
        <v>136</v>
      </c>
    </row>
    <row r="6" spans="1:14">
      <c r="A6" s="45" t="s">
        <v>147</v>
      </c>
      <c r="B6" s="26" t="s">
        <v>148</v>
      </c>
      <c r="D6" s="27">
        <v>9005</v>
      </c>
      <c r="E6" s="26" t="s">
        <v>72</v>
      </c>
    </row>
    <row r="7" spans="1:14">
      <c r="A7" s="45" t="s">
        <v>149</v>
      </c>
      <c r="B7" s="26" t="s">
        <v>150</v>
      </c>
      <c r="D7" s="27">
        <v>9007</v>
      </c>
      <c r="E7" s="26" t="s">
        <v>73</v>
      </c>
    </row>
    <row r="8" spans="1:14">
      <c r="A8" s="45" t="s">
        <v>151</v>
      </c>
      <c r="B8" s="26" t="s">
        <v>152</v>
      </c>
      <c r="D8" s="27">
        <v>9008</v>
      </c>
      <c r="E8" s="26" t="s">
        <v>74</v>
      </c>
    </row>
    <row r="9" spans="1:14">
      <c r="A9" s="45" t="s">
        <v>153</v>
      </c>
      <c r="B9" s="26" t="s">
        <v>154</v>
      </c>
      <c r="D9" s="27">
        <v>9010</v>
      </c>
      <c r="E9" s="26" t="s">
        <v>75</v>
      </c>
    </row>
    <row r="10" spans="1:14">
      <c r="A10" s="45" t="s">
        <v>155</v>
      </c>
      <c r="B10" s="26" t="s">
        <v>156</v>
      </c>
      <c r="D10" s="27">
        <v>9013</v>
      </c>
      <c r="E10" s="26" t="s">
        <v>76</v>
      </c>
    </row>
    <row r="11" spans="1:14">
      <c r="A11" s="45" t="s">
        <v>157</v>
      </c>
      <c r="B11" s="26" t="s">
        <v>158</v>
      </c>
      <c r="D11" s="27">
        <v>9014</v>
      </c>
      <c r="E11" s="26" t="s">
        <v>77</v>
      </c>
    </row>
    <row r="12" spans="1:14">
      <c r="A12" s="45" t="s">
        <v>159</v>
      </c>
      <c r="B12" s="26" t="s">
        <v>160</v>
      </c>
      <c r="D12" s="27">
        <v>9015</v>
      </c>
      <c r="E12" s="26" t="s">
        <v>78</v>
      </c>
    </row>
    <row r="13" spans="1:14">
      <c r="A13" s="45" t="s">
        <v>161</v>
      </c>
      <c r="B13" s="26" t="s">
        <v>162</v>
      </c>
    </row>
    <row r="14" spans="1:14">
      <c r="A14" s="45" t="s">
        <v>163</v>
      </c>
      <c r="B14" s="26" t="s">
        <v>164</v>
      </c>
      <c r="N14" s="34"/>
    </row>
    <row r="15" spans="1:14">
      <c r="A15" s="45" t="s">
        <v>165</v>
      </c>
      <c r="B15" s="26" t="s">
        <v>166</v>
      </c>
    </row>
    <row r="16" spans="1:14">
      <c r="A16" s="45" t="s">
        <v>167</v>
      </c>
      <c r="B16" s="26" t="s">
        <v>168</v>
      </c>
    </row>
    <row r="17" spans="1:14">
      <c r="A17" s="45" t="s">
        <v>169</v>
      </c>
      <c r="B17" s="26" t="s">
        <v>170</v>
      </c>
      <c r="D17" s="27"/>
    </row>
    <row r="18" spans="1:14">
      <c r="A18" s="45" t="s">
        <v>171</v>
      </c>
      <c r="B18" s="26" t="s">
        <v>172</v>
      </c>
      <c r="D18" s="27"/>
    </row>
    <row r="19" spans="1:14">
      <c r="A19" s="45" t="s">
        <v>121</v>
      </c>
      <c r="B19" s="26" t="s">
        <v>122</v>
      </c>
      <c r="D19" s="27"/>
    </row>
    <row r="20" spans="1:14">
      <c r="A20" s="45" t="s">
        <v>119</v>
      </c>
      <c r="B20" s="26" t="s">
        <v>120</v>
      </c>
      <c r="D20" s="27"/>
    </row>
    <row r="21" spans="1:14">
      <c r="A21" s="45" t="s">
        <v>117</v>
      </c>
      <c r="B21" s="26" t="s">
        <v>118</v>
      </c>
      <c r="D21" s="27"/>
    </row>
    <row r="22" spans="1:14">
      <c r="A22" s="45" t="s">
        <v>115</v>
      </c>
      <c r="B22" s="26" t="s">
        <v>116</v>
      </c>
      <c r="D22" s="27"/>
    </row>
    <row r="23" spans="1:14">
      <c r="A23" s="45" t="s">
        <v>113</v>
      </c>
      <c r="B23" s="26" t="s">
        <v>114</v>
      </c>
      <c r="D23" s="27"/>
    </row>
    <row r="24" spans="1:14">
      <c r="A24" s="45" t="s">
        <v>111</v>
      </c>
      <c r="B24" s="26" t="s">
        <v>112</v>
      </c>
      <c r="D24" s="27"/>
    </row>
    <row r="25" spans="1:14">
      <c r="A25" s="45" t="s">
        <v>109</v>
      </c>
      <c r="B25" s="26" t="s">
        <v>110</v>
      </c>
      <c r="D25" s="27"/>
    </row>
    <row r="26" spans="1:14">
      <c r="A26" s="45" t="s">
        <v>107</v>
      </c>
      <c r="B26" s="26" t="s">
        <v>108</v>
      </c>
      <c r="D26" s="27"/>
    </row>
    <row r="27" spans="1:14">
      <c r="A27" s="45" t="s">
        <v>105</v>
      </c>
      <c r="B27" s="26" t="s">
        <v>106</v>
      </c>
    </row>
    <row r="28" spans="1:14">
      <c r="A28" s="45" t="s">
        <v>103</v>
      </c>
      <c r="B28" s="26" t="s">
        <v>104</v>
      </c>
    </row>
    <row r="29" spans="1:14">
      <c r="A29" s="45" t="s">
        <v>101</v>
      </c>
      <c r="B29" s="26" t="s">
        <v>102</v>
      </c>
    </row>
    <row r="30" spans="1:14">
      <c r="A30" s="45" t="s">
        <v>99</v>
      </c>
      <c r="B30" s="26" t="s">
        <v>100</v>
      </c>
    </row>
    <row r="31" spans="1:14">
      <c r="A31" s="45" t="s">
        <v>97</v>
      </c>
      <c r="B31" s="26" t="s">
        <v>98</v>
      </c>
    </row>
    <row r="32" spans="1:14">
      <c r="A32" s="45" t="s">
        <v>95</v>
      </c>
      <c r="B32" s="26" t="s">
        <v>96</v>
      </c>
      <c r="N32" s="34"/>
    </row>
    <row r="33" spans="1:2">
      <c r="A33" s="45" t="s">
        <v>93</v>
      </c>
      <c r="B33" s="26" t="s">
        <v>94</v>
      </c>
    </row>
    <row r="34" spans="1:2">
      <c r="A34" s="45" t="s">
        <v>91</v>
      </c>
      <c r="B34" s="26" t="s">
        <v>92</v>
      </c>
    </row>
    <row r="35" spans="1:2">
      <c r="A35" s="45" t="s">
        <v>89</v>
      </c>
      <c r="B35" s="26" t="s">
        <v>90</v>
      </c>
    </row>
    <row r="36" spans="1:2">
      <c r="A36" s="45" t="s">
        <v>87</v>
      </c>
      <c r="B36" s="26" t="s">
        <v>88</v>
      </c>
    </row>
    <row r="37" spans="1:2">
      <c r="A37" s="45" t="s">
        <v>85</v>
      </c>
      <c r="B37" s="26" t="s">
        <v>86</v>
      </c>
    </row>
    <row r="38" spans="1:2">
      <c r="A38" s="45" t="s">
        <v>123</v>
      </c>
      <c r="B38" s="26" t="s">
        <v>124</v>
      </c>
    </row>
    <row r="39" spans="1:2">
      <c r="A39" s="45" t="s">
        <v>17</v>
      </c>
      <c r="B39" s="26" t="s">
        <v>18</v>
      </c>
    </row>
    <row r="40" spans="1:2">
      <c r="A40" s="45" t="s">
        <v>19</v>
      </c>
      <c r="B40" s="26" t="s">
        <v>20</v>
      </c>
    </row>
    <row r="41" spans="1:2">
      <c r="A41" s="45" t="s">
        <v>173</v>
      </c>
      <c r="B41" s="26" t="s">
        <v>174</v>
      </c>
    </row>
    <row r="42" spans="1:2">
      <c r="A42" s="45" t="s">
        <v>125</v>
      </c>
      <c r="B42" s="26" t="s">
        <v>126</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127</v>
      </c>
      <c r="B51" s="26" t="s">
        <v>128</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129</v>
      </c>
      <c r="B57" s="26" t="s">
        <v>130</v>
      </c>
    </row>
    <row r="58" spans="1:2">
      <c r="A58" s="45" t="s">
        <v>47</v>
      </c>
      <c r="B58" s="26" t="s">
        <v>48</v>
      </c>
    </row>
    <row r="59" spans="1:2">
      <c r="A59" s="45" t="s">
        <v>49</v>
      </c>
      <c r="B59" s="26" t="s">
        <v>50</v>
      </c>
    </row>
    <row r="60" spans="1:2">
      <c r="A60" s="45" t="s">
        <v>131</v>
      </c>
      <c r="B60" s="26" t="s">
        <v>16</v>
      </c>
    </row>
    <row r="61" spans="1:2">
      <c r="A61" s="45" t="s">
        <v>51</v>
      </c>
      <c r="B61" s="26" t="s">
        <v>52</v>
      </c>
    </row>
    <row r="62" spans="1:2">
      <c r="A62" s="45" t="s">
        <v>53</v>
      </c>
      <c r="B62" s="26" t="s">
        <v>54</v>
      </c>
    </row>
    <row r="63" spans="1:2">
      <c r="A63" s="45" t="s">
        <v>132</v>
      </c>
      <c r="B63" s="26" t="s">
        <v>133</v>
      </c>
    </row>
    <row r="64" spans="1:2">
      <c r="A64" s="45" t="s">
        <v>55</v>
      </c>
      <c r="B64" s="26" t="s">
        <v>56</v>
      </c>
    </row>
    <row r="65" spans="1:2">
      <c r="A65" s="45" t="s">
        <v>83</v>
      </c>
      <c r="B65" s="26" t="s">
        <v>84</v>
      </c>
    </row>
    <row r="66" spans="1:2">
      <c r="A66" s="45" t="s">
        <v>57</v>
      </c>
      <c r="B66" s="26" t="s">
        <v>58</v>
      </c>
    </row>
    <row r="67" spans="1:2">
      <c r="A67" s="45" t="s">
        <v>59</v>
      </c>
      <c r="B67" s="26" t="s">
        <v>60</v>
      </c>
    </row>
    <row r="68" spans="1:2">
      <c r="A68" s="45" t="s">
        <v>61</v>
      </c>
      <c r="B68" s="26" t="s">
        <v>62</v>
      </c>
    </row>
    <row r="69" spans="1:2">
      <c r="A69" s="45" t="s">
        <v>81</v>
      </c>
      <c r="B69" s="26" t="s">
        <v>82</v>
      </c>
    </row>
    <row r="70" spans="1:2">
      <c r="A70" s="45" t="s">
        <v>79</v>
      </c>
      <c r="B70" s="26" t="s">
        <v>80</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Nuttachat</cp:lastModifiedBy>
  <dcterms:created xsi:type="dcterms:W3CDTF">2006-02-12T14:53:28Z</dcterms:created>
  <dcterms:modified xsi:type="dcterms:W3CDTF">2020-07-03T14:12:52Z</dcterms:modified>
</cp:coreProperties>
</file>