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1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Think\Downloads\"/>
    </mc:Choice>
  </mc:AlternateContent>
  <xr:revisionPtr revIDLastSave="0" documentId="13_ncr:1_{13D55CB3-3C3F-4CC9-8517-8F2AB317A204}" xr6:coauthVersionLast="45" xr6:coauthVersionMax="45" xr10:uidLastSave="{00000000-0000-0000-0000-000000000000}"/>
  <bookViews>
    <workbookView xWindow="-28920" yWindow="-120" windowWidth="29040" windowHeight="15840" tabRatio="766" activeTab="1" xr2:uid="{00000000-000D-0000-FFFF-FFFF00000000}"/>
  </bookViews>
  <sheets>
    <sheet name="Information-General Settings" sheetId="35" r:id="rId1"/>
    <sheet name="Timesheet" sheetId="34" r:id="rId2"/>
    <sheet name="DropDownLists" sheetId="23" r:id="rId3"/>
  </sheets>
  <definedNames>
    <definedName name="consultant_level">DropDownLists!#REF!</definedName>
    <definedName name="jk">#REF!</definedName>
    <definedName name="Project_Number">DropDownLists!$A$2:$A$194</definedName>
    <definedName name="SAP_Booking_Number">DropDownLists!$D$2:$D$78</definedName>
    <definedName name="Staff_Type">DropDownLists!#REF!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13" i="34" l="1"/>
  <c r="P10" i="34"/>
  <c r="P11" i="34"/>
  <c r="M42" i="34"/>
  <c r="M43" i="34" s="1"/>
  <c r="F5" i="34"/>
  <c r="F4" i="34"/>
  <c r="F3" i="34"/>
  <c r="E9" i="34"/>
  <c r="E11" i="34" s="1"/>
  <c r="B11" i="34" s="1"/>
  <c r="E10" i="34"/>
  <c r="E12" i="34" s="1"/>
  <c r="B7" i="34"/>
  <c r="B9" i="34"/>
  <c r="D9" i="34" s="1"/>
  <c r="A11" i="34" l="1"/>
  <c r="D11" i="34"/>
  <c r="E13" i="34"/>
  <c r="E14" i="34"/>
  <c r="B10" i="34"/>
  <c r="A9" i="34"/>
  <c r="A10" i="34" l="1"/>
  <c r="D10" i="34"/>
  <c r="E15" i="34"/>
  <c r="B13" i="34"/>
  <c r="E16" i="34" l="1"/>
  <c r="B15" i="34"/>
  <c r="D13" i="34"/>
  <c r="A13" i="34"/>
  <c r="A15" i="34" l="1"/>
  <c r="D15" i="34"/>
  <c r="E17" i="34"/>
  <c r="B16" i="34"/>
  <c r="D16" i="34" l="1"/>
  <c r="A16" i="34"/>
  <c r="B17" i="34"/>
  <c r="E18" i="34"/>
  <c r="D17" i="34" l="1"/>
  <c r="A17" i="34"/>
  <c r="B18" i="34"/>
  <c r="E19" i="34"/>
  <c r="E20" i="34" l="1"/>
  <c r="B19" i="34"/>
  <c r="D18" i="34"/>
  <c r="A18" i="34"/>
  <c r="D19" i="34" l="1"/>
  <c r="A19" i="34"/>
  <c r="E21" i="34"/>
  <c r="B20" i="34"/>
  <c r="A20" i="34" l="1"/>
  <c r="D20" i="34"/>
  <c r="E22" i="34"/>
  <c r="B21" i="34"/>
  <c r="D21" i="34" l="1"/>
  <c r="A21" i="34"/>
  <c r="E23" i="34"/>
  <c r="B22" i="34"/>
  <c r="A22" i="34" l="1"/>
  <c r="D22" i="34"/>
  <c r="E24" i="34"/>
  <c r="B23" i="34"/>
  <c r="A23" i="34" l="1"/>
  <c r="D23" i="34"/>
  <c r="B24" i="34"/>
  <c r="E25" i="34"/>
  <c r="E26" i="34" l="1"/>
  <c r="B25" i="34"/>
  <c r="D24" i="34"/>
  <c r="A24" i="34"/>
  <c r="B26" i="34" l="1"/>
  <c r="E27" i="34"/>
  <c r="A25" i="34"/>
  <c r="D25" i="34"/>
  <c r="D26" i="34" l="1"/>
  <c r="A26" i="34"/>
  <c r="E28" i="34"/>
  <c r="B27" i="34"/>
  <c r="A27" i="34" l="1"/>
  <c r="D27" i="34"/>
  <c r="E29" i="34"/>
  <c r="B28" i="34"/>
  <c r="D28" i="34" l="1"/>
  <c r="A28" i="34"/>
  <c r="E30" i="34"/>
  <c r="B29" i="34"/>
  <c r="E31" i="34" l="1"/>
  <c r="B30" i="34"/>
  <c r="D29" i="34"/>
  <c r="A29" i="34"/>
  <c r="B31" i="34" l="1"/>
  <c r="E32" i="34"/>
  <c r="D30" i="34"/>
  <c r="A30" i="34"/>
  <c r="B32" i="34" l="1"/>
  <c r="E33" i="34"/>
  <c r="A31" i="34"/>
  <c r="D31" i="34"/>
  <c r="E34" i="34" l="1"/>
  <c r="B33" i="34"/>
  <c r="D32" i="34"/>
  <c r="A32" i="34"/>
  <c r="D33" i="34" l="1"/>
  <c r="A33" i="34"/>
  <c r="B34" i="34"/>
  <c r="E35" i="34"/>
  <c r="E36" i="34" l="1"/>
  <c r="B35" i="34"/>
  <c r="D34" i="34"/>
  <c r="A34" i="34"/>
  <c r="A35" i="34" l="1"/>
  <c r="D35" i="34"/>
  <c r="E37" i="34"/>
  <c r="B36" i="34"/>
  <c r="D36" i="34" l="1"/>
  <c r="A36" i="34"/>
  <c r="E38" i="34"/>
  <c r="B37" i="34"/>
  <c r="D37" i="34" l="1"/>
  <c r="A37" i="34"/>
  <c r="B38" i="34"/>
  <c r="E39" i="34"/>
  <c r="B39" i="34"/>
  <c r="D39" i="34" l="1"/>
  <c r="A39" i="34"/>
  <c r="E41" i="34"/>
  <c r="B41" i="34"/>
  <c r="A38" i="34"/>
  <c r="D38" i="34"/>
  <c r="D41" i="34" l="1"/>
  <c r="A41" i="34"/>
</calcChain>
</file>

<file path=xl/sharedStrings.xml><?xml version="1.0" encoding="utf-8"?>
<sst xmlns="http://schemas.openxmlformats.org/spreadsheetml/2006/main" count="253" uniqueCount="209">
  <si>
    <t>Name:</t>
  </si>
  <si>
    <t>Sum:</t>
  </si>
  <si>
    <t>Days:</t>
  </si>
  <si>
    <t>Location</t>
  </si>
  <si>
    <t>Hours</t>
  </si>
  <si>
    <t>Task Description</t>
  </si>
  <si>
    <t>Project Number</t>
  </si>
  <si>
    <t>Project Description</t>
  </si>
  <si>
    <t>Description</t>
  </si>
  <si>
    <t>General settings</t>
  </si>
  <si>
    <t>Remarks</t>
  </si>
  <si>
    <t>General Information</t>
  </si>
  <si>
    <t>Name --&gt;</t>
  </si>
  <si>
    <t>BD</t>
  </si>
  <si>
    <t>Admin</t>
  </si>
  <si>
    <t>Timesheet TIME Consulting</t>
  </si>
  <si>
    <t>Account Number</t>
  </si>
  <si>
    <t>DITP E-Commerce</t>
  </si>
  <si>
    <t>TIME-201961</t>
  </si>
  <si>
    <t>NBTC Pure LRIC Model</t>
  </si>
  <si>
    <t>TIME-201960</t>
  </si>
  <si>
    <t>NBTC AS Re-model</t>
  </si>
  <si>
    <t>TIME-201954</t>
  </si>
  <si>
    <t>ONDE Thailand Digital Outlook Ph2</t>
  </si>
  <si>
    <t>TIME-201953</t>
  </si>
  <si>
    <t>OIC IT Master Plan</t>
  </si>
  <si>
    <t>TIME-201951</t>
  </si>
  <si>
    <t>ONDE 5G Policy</t>
  </si>
  <si>
    <t>TIME-201950</t>
  </si>
  <si>
    <t>Marvel Avengers</t>
  </si>
  <si>
    <t>TIME-201949</t>
  </si>
  <si>
    <t>Marvel Consumer</t>
  </si>
  <si>
    <t>TIME-201948</t>
  </si>
  <si>
    <t>Marvel Telecom</t>
  </si>
  <si>
    <t>TIME-201946</t>
  </si>
  <si>
    <t>Marvel TV</t>
  </si>
  <si>
    <t>TIME-201942</t>
  </si>
  <si>
    <t>NBTC Duct Pricing</t>
  </si>
  <si>
    <t>TIME-201936</t>
  </si>
  <si>
    <t>TMA Business Efficiency</t>
  </si>
  <si>
    <t>TIME-201930</t>
  </si>
  <si>
    <t>TE Telkomsel 2300MHz</t>
  </si>
  <si>
    <t>TIME-201929</t>
  </si>
  <si>
    <t>TE Optus Auction 2019</t>
  </si>
  <si>
    <t>TIME-201928</t>
  </si>
  <si>
    <t>TE Singtel Auction 2019</t>
  </si>
  <si>
    <t>TIME-201924</t>
  </si>
  <si>
    <t>TE AWN 5G Auction</t>
  </si>
  <si>
    <t>TIME-201907</t>
  </si>
  <si>
    <t>NBTC Broadcast IC</t>
  </si>
  <si>
    <t>TIME-201901</t>
  </si>
  <si>
    <t>NBTC OTT Subscription 2019</t>
  </si>
  <si>
    <t>TIME-201884</t>
  </si>
  <si>
    <t>NBTC DTT Spectrum Design</t>
  </si>
  <si>
    <t>TIME-201882</t>
  </si>
  <si>
    <t>TCEB Intelligence Center</t>
  </si>
  <si>
    <t>TIME-201875</t>
  </si>
  <si>
    <t>NBTC Radio Broadcasting</t>
  </si>
  <si>
    <t>TIME-201855</t>
  </si>
  <si>
    <t>NBTC Digital TV Policy</t>
  </si>
  <si>
    <t>TIME-201854</t>
  </si>
  <si>
    <t>ONDE Digital Infra Master Plan</t>
  </si>
  <si>
    <t>TIME-201837</t>
  </si>
  <si>
    <t>NBTC Wholesale Access and IC</t>
  </si>
  <si>
    <t>STOU USO Digital Literacy</t>
  </si>
  <si>
    <t>Lastname--&gt;</t>
  </si>
  <si>
    <t>Employee ID--&gt;</t>
  </si>
  <si>
    <t>Employee ID:</t>
  </si>
  <si>
    <t>Lastname:</t>
  </si>
  <si>
    <t>TIME</t>
  </si>
  <si>
    <t>Project</t>
  </si>
  <si>
    <t>Project Work</t>
  </si>
  <si>
    <t>Administration, Business Operation, Support</t>
  </si>
  <si>
    <t>Training, Education</t>
  </si>
  <si>
    <t>Product Development</t>
  </si>
  <si>
    <t>Vacation</t>
  </si>
  <si>
    <t>Sick Leave</t>
  </si>
  <si>
    <t>Compensation Day</t>
  </si>
  <si>
    <t>Other Leave</t>
  </si>
  <si>
    <t>Ovum Kids</t>
  </si>
  <si>
    <t>Market Definition</t>
  </si>
  <si>
    <t>TIME-201865</t>
  </si>
  <si>
    <t>AEC TOT Parner Selected</t>
  </si>
  <si>
    <t>TIME-202001</t>
  </si>
  <si>
    <t>CPAll Next Generation Leader 2020</t>
  </si>
  <si>
    <t>TIME-202002</t>
  </si>
  <si>
    <t>Krungsri VP and SME Transformation</t>
  </si>
  <si>
    <t>TIME-202003</t>
  </si>
  <si>
    <t>TSRI empowerment</t>
  </si>
  <si>
    <t>TIME-202004</t>
  </si>
  <si>
    <t>NIA Valuation 2020</t>
  </si>
  <si>
    <t>TIME-202005</t>
  </si>
  <si>
    <t>MDES Executive Training</t>
  </si>
  <si>
    <t>TIME-202006</t>
  </si>
  <si>
    <t>NBTC Audit Study Project</t>
  </si>
  <si>
    <t>TIME-202007</t>
  </si>
  <si>
    <t>NBTC Co-production 2020</t>
  </si>
  <si>
    <t>TIME-202008</t>
  </si>
  <si>
    <t>EXAT Digital Master Plan</t>
  </si>
  <si>
    <t>TIME-202009</t>
  </si>
  <si>
    <t>TIME Digital Assessment</t>
  </si>
  <si>
    <t>TIME-202010</t>
  </si>
  <si>
    <t>AFP Digital Mindset</t>
  </si>
  <si>
    <t>TIME-202011</t>
  </si>
  <si>
    <t>NBTC OTT Impact</t>
  </si>
  <si>
    <t>TIME-202012</t>
  </si>
  <si>
    <t>MDES Digital Manager</t>
  </si>
  <si>
    <t>TIME-202013</t>
  </si>
  <si>
    <t>Mol Cyber Security</t>
  </si>
  <si>
    <t>TIME-202014</t>
  </si>
  <si>
    <t>Krungsri Digital Mindset Townhall</t>
  </si>
  <si>
    <t>TIME-202015</t>
  </si>
  <si>
    <t>TIME-202016</t>
  </si>
  <si>
    <t>MBK Digital Strategy</t>
  </si>
  <si>
    <t>TIME-202017</t>
  </si>
  <si>
    <t>TIME KM Phase 1</t>
  </si>
  <si>
    <t>TIME-202018</t>
  </si>
  <si>
    <t>TIME Team Event 2020</t>
  </si>
  <si>
    <t>TIME-202020</t>
  </si>
  <si>
    <t>DGA Service Platform Master Plan</t>
  </si>
  <si>
    <t>TIME-201968</t>
  </si>
  <si>
    <t>KTB Digital Transformation</t>
  </si>
  <si>
    <t>TIME-201957</t>
  </si>
  <si>
    <t>NBTC Fund 2020 Projects</t>
  </si>
  <si>
    <t>TIME-201940</t>
  </si>
  <si>
    <t>Mobifone Strategy</t>
  </si>
  <si>
    <t>TIME-201916</t>
  </si>
  <si>
    <t>ThaiOil Digital Transformation</t>
  </si>
  <si>
    <t>TIME-201881</t>
  </si>
  <si>
    <t>TMA MICE Innovation</t>
  </si>
  <si>
    <t>Project Support</t>
  </si>
  <si>
    <t>Business Development (Have Project No.)</t>
  </si>
  <si>
    <t>Business Development (No Project No.)</t>
  </si>
  <si>
    <t>สำหรับคนในทีม Case Team Assistant ไว้ book เวลาลงไป support project</t>
  </si>
  <si>
    <t>BD กรณีไม่มี project number</t>
  </si>
  <si>
    <t>TIME-202037</t>
  </si>
  <si>
    <t>TIME-202036</t>
  </si>
  <si>
    <t>MoTS Indicator Survey</t>
  </si>
  <si>
    <t>TIME-202035</t>
  </si>
  <si>
    <t>Huawei 5G Thailand Insight</t>
  </si>
  <si>
    <t>TIME-202034</t>
  </si>
  <si>
    <t>NBTCAudit Combine63</t>
  </si>
  <si>
    <t>TIME-202033</t>
  </si>
  <si>
    <t>NBTCAudit HRD</t>
  </si>
  <si>
    <t>TIME-202032</t>
  </si>
  <si>
    <t>NBTCAudit Digital TV</t>
  </si>
  <si>
    <t>TIME-202031</t>
  </si>
  <si>
    <t>NBTCAudit 700MHz</t>
  </si>
  <si>
    <t>TIME-202030</t>
  </si>
  <si>
    <t>NBTCAudit TV63</t>
  </si>
  <si>
    <t>TIME-202029</t>
  </si>
  <si>
    <t>NBTCAudit Duct</t>
  </si>
  <si>
    <t>TIME-202028</t>
  </si>
  <si>
    <t>NBTCAudit 5G</t>
  </si>
  <si>
    <t>TIME-202027</t>
  </si>
  <si>
    <t>NBTCAudit Audit Model</t>
  </si>
  <si>
    <t>TIME-202026</t>
  </si>
  <si>
    <t>NBTCAudit Telecom 63</t>
  </si>
  <si>
    <t>TIME-202025</t>
  </si>
  <si>
    <t>TIME-202024</t>
  </si>
  <si>
    <t>NBTC OTT Subscription 2020</t>
  </si>
  <si>
    <t>TIME-202023</t>
  </si>
  <si>
    <t>TIME-202022</t>
  </si>
  <si>
    <t>ONDE MIL2020</t>
  </si>
  <si>
    <t>TIME-202021</t>
  </si>
  <si>
    <t>NBTC MC Audit</t>
  </si>
  <si>
    <t>TIME-201959</t>
  </si>
  <si>
    <t>NBTC Telecom Market Intelligence</t>
  </si>
  <si>
    <t>NBTC Competitiveness and Regulatory Reform</t>
  </si>
  <si>
    <t>TU Digital Plan and Policy Seminar</t>
  </si>
  <si>
    <t>Electrolux Digital Mindset  and Change Mgmt</t>
  </si>
  <si>
    <t>DGA Digital Transformation Program</t>
  </si>
  <si>
    <t xml:space="preserve">TIME-201886 </t>
  </si>
  <si>
    <t xml:space="preserve">TIME-201831 </t>
  </si>
  <si>
    <t xml:space="preserve">TIME-201819 </t>
  </si>
  <si>
    <t xml:space="preserve">TIME-201801 </t>
  </si>
  <si>
    <t>HOME</t>
  </si>
  <si>
    <t>Natchanon</t>
  </si>
  <si>
    <t>Chakranont</t>
  </si>
  <si>
    <t>TIME081</t>
  </si>
  <si>
    <t>มสธ</t>
  </si>
  <si>
    <t>SAICT proposal final update</t>
  </si>
  <si>
    <t>TIME-202054</t>
  </si>
  <si>
    <t>Sick leave</t>
  </si>
  <si>
    <t>Family Trip</t>
  </si>
  <si>
    <t>Queen Suthida's Birthday</t>
  </si>
  <si>
    <t>Assist optus slides on international benchmark eg, USA, Korea and overall presentation</t>
  </si>
  <si>
    <t>Financial Calculation, นัดพบอาจารย์ ปิยฉัตร มสธ ในการแบ่งงาน</t>
  </si>
  <si>
    <t>Prepare financial evidence for Red Teacher</t>
  </si>
  <si>
    <t>Wed</t>
  </si>
  <si>
    <t xml:space="preserve"> Assist optus modeling on automated shuttle bus and biometric for border control forecast</t>
  </si>
  <si>
    <t>Thu</t>
  </si>
  <si>
    <t>Prepare slides for 5 TV projects proposed to ทส.</t>
  </si>
  <si>
    <t>Revise Internal Calculation for Digital TV</t>
  </si>
  <si>
    <t>Revise Internal Calculation for HRD</t>
  </si>
  <si>
    <t>Revise slides for 5 TV projects proposed to ทส.</t>
  </si>
  <si>
    <t>Meeting with Khun Tanakorn (ทส.) for 5 TV projects proposal</t>
  </si>
  <si>
    <t>Conference Call with นส. for discussing on comments, and revide model accordingly</t>
  </si>
  <si>
    <t>Prepare technical and financial proposals</t>
  </si>
  <si>
    <t>Revise DE Fund financial proposal and collect referenced invoices</t>
  </si>
  <si>
    <t>Prepare slide for 5 TV project proposed to ทส.</t>
  </si>
  <si>
    <t>Revise MUX excel model</t>
  </si>
  <si>
    <t xml:space="preserve">Revising refarming 700 MHz excel and word model  </t>
  </si>
  <si>
    <t>Prepare SAICT proposal</t>
  </si>
  <si>
    <t>SAICT proposal update and revise</t>
  </si>
  <si>
    <t>NBTC</t>
  </si>
  <si>
    <t>Revise SAICT proposal</t>
  </si>
  <si>
    <t>Mo</t>
  </si>
  <si>
    <t>Discuss on Siasun project work model and collect resource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</si>
</sst>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0"/>
      <name val="Arial"/>
    </font>
    <font>
      <sz val="10"/>
      <name val="Arial"/>
      <family val="2"/>
    </font>
    <font>
      <b/>
      <sz val="18"/>
      <name val="Arial"/>
      <family val="2"/>
    </font>
    <font>
      <b/>
      <sz val="11"/>
      <name val="MS Sans Serif"/>
      <family val="2"/>
    </font>
    <font>
      <b/>
      <sz val="12"/>
      <name val="MS Sans Serif"/>
      <family val="2"/>
    </font>
    <font>
      <b/>
      <sz val="16"/>
      <name val="MS Sans Serif"/>
      <family val="2"/>
    </font>
    <font>
      <sz val="10"/>
      <name val="MS Sans Serif"/>
      <family val="2"/>
    </font>
    <font>
      <sz val="12"/>
      <name val="MS Sans Serif"/>
      <family val="2"/>
    </font>
    <font>
      <sz val="8"/>
      <name val="Arial"/>
      <family val="2"/>
    </font>
    <font>
      <b/>
      <sz val="8"/>
      <name val="Arial"/>
      <family val="2"/>
    </font>
    <font>
      <b/>
      <sz val="14"/>
      <name val="MS Sans Serif"/>
      <family val="2"/>
    </font>
    <font>
      <sz val="16"/>
      <name val="Arial"/>
      <family val="2"/>
    </font>
    <font>
      <sz val="16"/>
      <color indexed="9"/>
      <name val="Arial"/>
      <family val="2"/>
    </font>
    <font>
      <b/>
      <sz val="16"/>
      <color indexed="9"/>
      <name val="Arial"/>
      <family val="2"/>
    </font>
    <font>
      <sz val="10"/>
      <color rgb="FF000000"/>
      <name val="Arial Unicode MS"/>
      <family val="2"/>
    </font>
    <font>
      <sz val="12"/>
      <name val="MS Sans Serif"/>
      <charset val="222"/>
    </font>
    <font>
      <b/>
      <sz val="12"/>
      <name val="MS Sans Serif"/>
      <charset val="222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22"/>
      </patternFill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</fills>
  <borders count="43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theme="3"/>
      </left>
      <right/>
      <top style="thin">
        <color theme="3"/>
      </top>
      <bottom style="thin">
        <color theme="3"/>
      </bottom>
      <diagonal/>
    </border>
    <border>
      <left/>
      <right style="thin">
        <color theme="3"/>
      </right>
      <top style="thin">
        <color theme="3"/>
      </top>
      <bottom style="thin">
        <color theme="3"/>
      </bottom>
      <diagonal/>
    </border>
    <border>
      <left style="medium">
        <color theme="3"/>
      </left>
      <right/>
      <top style="medium">
        <color theme="3"/>
      </top>
      <bottom style="medium">
        <color theme="3"/>
      </bottom>
      <diagonal/>
    </border>
    <border>
      <left/>
      <right/>
      <top style="medium">
        <color theme="3"/>
      </top>
      <bottom style="medium">
        <color theme="3"/>
      </bottom>
      <diagonal/>
    </border>
    <border>
      <left/>
      <right style="medium">
        <color theme="3"/>
      </right>
      <top style="medium">
        <color theme="3"/>
      </top>
      <bottom style="medium">
        <color theme="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0">
    <xf numFmtId="0" fontId="0" fillId="0" borderId="0" xfId="0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/>
    </xf>
    <xf numFmtId="0" fontId="3" fillId="0" borderId="0" xfId="0" applyFont="1" applyAlignment="1" applyProtection="1">
      <alignment vertical="center"/>
    </xf>
    <xf numFmtId="0" fontId="4" fillId="2" borderId="1" xfId="0" applyFont="1" applyFill="1" applyBorder="1" applyAlignment="1" applyProtection="1">
      <alignment vertical="center"/>
    </xf>
    <xf numFmtId="0" fontId="4" fillId="2" borderId="2" xfId="0" applyFont="1" applyFill="1" applyBorder="1" applyAlignment="1" applyProtection="1">
      <alignment vertical="center"/>
    </xf>
    <xf numFmtId="0" fontId="0" fillId="0" borderId="0" xfId="0" applyNumberFormat="1" applyFill="1" applyBorder="1" applyAlignment="1" applyProtection="1">
      <alignment vertical="center"/>
      <protection locked="0"/>
    </xf>
    <xf numFmtId="0" fontId="1" fillId="0" borderId="0" xfId="0" applyFont="1" applyAlignment="1" applyProtection="1">
      <alignment vertical="center"/>
      <protection locked="0"/>
    </xf>
    <xf numFmtId="20" fontId="0" fillId="3" borderId="3" xfId="0" applyNumberFormat="1" applyFill="1" applyBorder="1" applyAlignment="1" applyProtection="1">
      <alignment horizontal="center" vertical="center"/>
      <protection locked="0"/>
    </xf>
    <xf numFmtId="20" fontId="6" fillId="0" borderId="4" xfId="0" applyNumberFormat="1" applyFont="1" applyFill="1" applyBorder="1" applyAlignment="1" applyProtection="1">
      <alignment horizontal="center" vertical="center"/>
    </xf>
    <xf numFmtId="14" fontId="6" fillId="0" borderId="5" xfId="0" applyNumberFormat="1" applyFont="1" applyFill="1" applyBorder="1" applyAlignment="1" applyProtection="1">
      <alignment horizontal="center" vertical="center"/>
    </xf>
    <xf numFmtId="0" fontId="7" fillId="0" borderId="6" xfId="0" applyFont="1" applyBorder="1" applyAlignment="1" applyProtection="1">
      <alignment vertical="center"/>
      <protection locked="0"/>
    </xf>
    <xf numFmtId="0" fontId="7" fillId="0" borderId="7" xfId="0" applyFont="1" applyBorder="1" applyAlignment="1" applyProtection="1">
      <alignment horizontal="center" vertical="center"/>
      <protection locked="0"/>
    </xf>
    <xf numFmtId="20" fontId="0" fillId="3" borderId="8" xfId="0" applyNumberFormat="1" applyFill="1" applyBorder="1" applyAlignment="1" applyProtection="1">
      <alignment horizontal="center" vertical="center"/>
      <protection locked="0"/>
    </xf>
    <xf numFmtId="14" fontId="6" fillId="0" borderId="9" xfId="0" applyNumberFormat="1" applyFont="1" applyFill="1" applyBorder="1" applyAlignment="1" applyProtection="1">
      <alignment horizontal="center" vertical="center"/>
    </xf>
    <xf numFmtId="0" fontId="7" fillId="0" borderId="10" xfId="0" applyFont="1" applyBorder="1" applyAlignment="1" applyProtection="1">
      <alignment vertical="center"/>
      <protection locked="0"/>
    </xf>
    <xf numFmtId="0" fontId="7" fillId="0" borderId="11" xfId="0" applyFont="1" applyBorder="1" applyAlignment="1" applyProtection="1">
      <alignment horizontal="center" vertical="center"/>
      <protection locked="0"/>
    </xf>
    <xf numFmtId="2" fontId="7" fillId="0" borderId="11" xfId="0" applyNumberFormat="1" applyFont="1" applyBorder="1" applyAlignment="1" applyProtection="1">
      <alignment horizontal="center" vertical="center"/>
      <protection locked="0"/>
    </xf>
    <xf numFmtId="14" fontId="6" fillId="0" borderId="12" xfId="0" applyNumberFormat="1" applyFont="1" applyFill="1" applyBorder="1" applyAlignment="1" applyProtection="1">
      <alignment horizontal="center" vertical="center"/>
    </xf>
    <xf numFmtId="0" fontId="6" fillId="0" borderId="14" xfId="0" applyFont="1" applyBorder="1" applyAlignment="1" applyProtection="1">
      <alignment vertical="center"/>
    </xf>
    <xf numFmtId="0" fontId="6" fillId="0" borderId="15" xfId="0" applyFont="1" applyBorder="1" applyAlignment="1" applyProtection="1">
      <alignment vertical="center"/>
    </xf>
    <xf numFmtId="0" fontId="6" fillId="0" borderId="16" xfId="0" applyFont="1" applyBorder="1" applyAlignment="1" applyProtection="1">
      <alignment vertical="center"/>
    </xf>
    <xf numFmtId="0" fontId="4" fillId="0" borderId="17" xfId="0" applyFont="1" applyBorder="1" applyAlignment="1" applyProtection="1">
      <alignment vertical="center"/>
    </xf>
    <xf numFmtId="0" fontId="6" fillId="0" borderId="17" xfId="0" applyFont="1" applyBorder="1" applyAlignment="1" applyProtection="1">
      <alignment vertical="center"/>
    </xf>
    <xf numFmtId="2" fontId="4" fillId="0" borderId="15" xfId="0" applyNumberFormat="1" applyFont="1" applyBorder="1" applyAlignment="1" applyProtection="1">
      <alignment horizontal="center" vertical="center"/>
    </xf>
    <xf numFmtId="0" fontId="3" fillId="0" borderId="18" xfId="0" applyFont="1" applyBorder="1" applyAlignment="1" applyProtection="1">
      <alignment vertical="center"/>
    </xf>
    <xf numFmtId="0" fontId="3" fillId="0" borderId="10" xfId="0" applyFont="1" applyBorder="1" applyAlignment="1" applyProtection="1">
      <alignment vertical="center"/>
    </xf>
    <xf numFmtId="0" fontId="3" fillId="0" borderId="19" xfId="0" applyFont="1" applyBorder="1" applyAlignment="1" applyProtection="1">
      <alignment vertic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4" fillId="0" borderId="0" xfId="0" applyFont="1" applyBorder="1" applyAlignment="1" applyProtection="1">
      <alignment horizontal="left" vertical="center"/>
    </xf>
    <xf numFmtId="0" fontId="6" fillId="0" borderId="2" xfId="0" applyFont="1" applyBorder="1" applyAlignment="1" applyProtection="1">
      <alignment vertical="center"/>
    </xf>
    <xf numFmtId="0" fontId="2" fillId="0" borderId="0" xfId="0" applyFont="1" applyAlignment="1" applyProtection="1">
      <alignment horizontal="center" vertical="center"/>
    </xf>
    <xf numFmtId="0" fontId="0" fillId="0" borderId="0" xfId="0" applyFill="1" applyAlignment="1"/>
    <xf numFmtId="0" fontId="0" fillId="0" borderId="0" xfId="0" applyFill="1" applyBorder="1" applyAlignment="1"/>
    <xf numFmtId="0" fontId="7" fillId="0" borderId="23" xfId="0" applyFont="1" applyBorder="1" applyAlignment="1" applyProtection="1">
      <alignment horizontal="left" vertical="center"/>
    </xf>
    <xf numFmtId="0" fontId="4" fillId="0" borderId="0" xfId="0" applyFont="1" applyAlignment="1" applyProtection="1">
      <alignment vertical="center"/>
    </xf>
    <xf numFmtId="14" fontId="0" fillId="0" borderId="0" xfId="0" applyNumberFormat="1"/>
    <xf numFmtId="0" fontId="9" fillId="0" borderId="30" xfId="0" applyFont="1" applyBorder="1" applyAlignment="1">
      <alignment horizontal="center"/>
    </xf>
    <xf numFmtId="0" fontId="8" fillId="0" borderId="13" xfId="0" applyFont="1" applyBorder="1"/>
    <xf numFmtId="0" fontId="4" fillId="0" borderId="15" xfId="0" applyFont="1" applyBorder="1" applyAlignment="1" applyProtection="1">
      <alignment vertical="center"/>
    </xf>
    <xf numFmtId="0" fontId="6" fillId="0" borderId="36" xfId="0" applyFont="1" applyBorder="1" applyAlignment="1" applyProtection="1">
      <alignment vertical="center"/>
    </xf>
    <xf numFmtId="0" fontId="6" fillId="0" borderId="37" xfId="0" applyFont="1" applyBorder="1" applyAlignment="1" applyProtection="1">
      <alignment vertical="center"/>
    </xf>
    <xf numFmtId="0" fontId="6" fillId="0" borderId="38" xfId="0" applyFont="1" applyBorder="1" applyAlignment="1" applyProtection="1">
      <alignment vertical="center"/>
    </xf>
    <xf numFmtId="0" fontId="11" fillId="0" borderId="0" xfId="0" applyFont="1" applyFill="1" applyBorder="1" applyAlignment="1">
      <alignment vertical="center" wrapText="1"/>
    </xf>
    <xf numFmtId="0" fontId="0" fillId="0" borderId="0" xfId="0" applyFill="1" applyBorder="1" applyAlignment="1">
      <alignment wrapText="1"/>
    </xf>
    <xf numFmtId="0" fontId="0" fillId="0" borderId="0" xfId="0" applyFill="1" applyAlignment="1">
      <alignment wrapText="1"/>
    </xf>
    <xf numFmtId="0" fontId="0" fillId="0" borderId="0" xfId="0" applyAlignment="1">
      <alignment wrapText="1"/>
    </xf>
    <xf numFmtId="0" fontId="9" fillId="0" borderId="39" xfId="0" applyFont="1" applyBorder="1" applyAlignment="1">
      <alignment horizontal="left" wrapText="1"/>
    </xf>
    <xf numFmtId="0" fontId="8" fillId="0" borderId="40" xfId="0" applyFont="1" applyBorder="1" applyAlignment="1">
      <alignment wrapText="1"/>
    </xf>
    <xf numFmtId="0" fontId="0" fillId="0" borderId="40" xfId="0" applyBorder="1" applyAlignment="1">
      <alignment wrapText="1"/>
    </xf>
    <xf numFmtId="0" fontId="0" fillId="0" borderId="41" xfId="0" applyBorder="1" applyAlignment="1">
      <alignment wrapText="1"/>
    </xf>
    <xf numFmtId="0" fontId="1" fillId="0" borderId="39" xfId="0" applyFont="1" applyBorder="1" applyAlignment="1">
      <alignment wrapText="1"/>
    </xf>
    <xf numFmtId="0" fontId="14" fillId="0" borderId="0" xfId="0" applyFont="1" applyAlignment="1">
      <alignment vertical="center"/>
    </xf>
    <xf numFmtId="0" fontId="14" fillId="5" borderId="0" xfId="0" applyFont="1" applyFill="1" applyAlignment="1">
      <alignment vertical="center"/>
    </xf>
    <xf numFmtId="0" fontId="8" fillId="5" borderId="0" xfId="0" applyFont="1" applyFill="1"/>
    <xf numFmtId="0" fontId="7" fillId="0" borderId="10" xfId="0" applyFont="1" applyBorder="1" applyAlignment="1" applyProtection="1">
      <alignment vertical="center" wrapText="1"/>
      <protection locked="0"/>
    </xf>
    <xf numFmtId="0" fontId="7" fillId="0" borderId="10" xfId="0" quotePrefix="1" applyFont="1" applyBorder="1" applyAlignment="1" applyProtection="1">
      <alignment vertical="center" wrapText="1"/>
      <protection locked="0"/>
    </xf>
    <xf numFmtId="0" fontId="7" fillId="0" borderId="42" xfId="0" applyFont="1" applyBorder="1" applyAlignment="1" applyProtection="1">
      <alignment horizontal="center" vertical="center"/>
      <protection locked="0"/>
    </xf>
    <xf numFmtId="0" fontId="15" fillId="0" borderId="0" xfId="0" quotePrefix="1" applyFont="1" applyBorder="1" applyAlignment="1" applyProtection="1">
      <alignment vertical="center" wrapText="1"/>
      <protection locked="0"/>
    </xf>
    <xf numFmtId="0" fontId="4" fillId="0" borderId="0" xfId="0" applyFont="1" applyBorder="1" applyAlignment="1" applyProtection="1">
      <alignment vertical="center" wrapText="1"/>
      <protection locked="0"/>
    </xf>
    <xf numFmtId="0" fontId="1" fillId="0" borderId="18" xfId="0" applyFont="1" applyFill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1" fillId="0" borderId="26" xfId="0" applyFont="1" applyFill="1" applyBorder="1" applyAlignment="1">
      <alignment horizontal="center"/>
    </xf>
    <xf numFmtId="0" fontId="12" fillId="4" borderId="27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12" fillId="4" borderId="22" xfId="0" applyFont="1" applyFill="1" applyBorder="1" applyAlignment="1">
      <alignment horizontal="center" vertical="center"/>
    </xf>
    <xf numFmtId="0" fontId="12" fillId="4" borderId="20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0" fontId="12" fillId="4" borderId="21" xfId="0" applyFont="1" applyFill="1" applyBorder="1" applyAlignment="1">
      <alignment horizontal="center" vertical="center"/>
    </xf>
    <xf numFmtId="0" fontId="13" fillId="4" borderId="27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13" fillId="4" borderId="22" xfId="0" applyFont="1" applyFill="1" applyBorder="1" applyAlignment="1">
      <alignment horizontal="center" vertical="center"/>
    </xf>
    <xf numFmtId="0" fontId="13" fillId="4" borderId="20" xfId="0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13" fillId="4" borderId="21" xfId="0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/>
    </xf>
    <xf numFmtId="0" fontId="1" fillId="0" borderId="25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2" fillId="0" borderId="14" xfId="0" applyFont="1" applyBorder="1" applyAlignment="1" applyProtection="1">
      <alignment horizontal="center" vertical="center"/>
    </xf>
    <xf numFmtId="0" fontId="2" fillId="0" borderId="16" xfId="0" applyFont="1" applyBorder="1" applyAlignment="1" applyProtection="1">
      <alignment horizontal="center" vertical="center"/>
    </xf>
    <xf numFmtId="0" fontId="2" fillId="0" borderId="15" xfId="0" applyFont="1" applyBorder="1" applyAlignment="1" applyProtection="1">
      <alignment horizontal="center" vertical="center"/>
    </xf>
    <xf numFmtId="0" fontId="7" fillId="0" borderId="10" xfId="0" applyFont="1" applyBorder="1" applyAlignment="1" applyProtection="1">
      <alignment vertical="center" wrapText="1"/>
      <protection locked="0"/>
    </xf>
    <xf numFmtId="0" fontId="7" fillId="0" borderId="10" xfId="0" quotePrefix="1" applyFont="1" applyBorder="1" applyAlignment="1" applyProtection="1">
      <alignment vertical="center" wrapText="1"/>
      <protection locked="0"/>
    </xf>
    <xf numFmtId="0" fontId="15" fillId="0" borderId="34" xfId="0" quotePrefix="1" applyFont="1" applyBorder="1" applyAlignment="1" applyProtection="1">
      <alignment vertical="center" wrapText="1"/>
      <protection locked="0"/>
    </xf>
    <xf numFmtId="0" fontId="4" fillId="0" borderId="35" xfId="0" applyFont="1" applyBorder="1" applyAlignment="1" applyProtection="1">
      <alignment vertical="center" wrapText="1"/>
      <protection locked="0"/>
    </xf>
    <xf numFmtId="0" fontId="3" fillId="0" borderId="18" xfId="0" applyFont="1" applyBorder="1" applyAlignment="1" applyProtection="1">
      <alignment horizontal="left" vertical="center"/>
    </xf>
    <xf numFmtId="0" fontId="3" fillId="0" borderId="26" xfId="0" applyFont="1" applyBorder="1" applyAlignment="1" applyProtection="1">
      <alignment horizontal="left" vertical="center"/>
    </xf>
    <xf numFmtId="0" fontId="4" fillId="0" borderId="0" xfId="0" applyFont="1" applyAlignment="1" applyProtection="1">
      <alignment horizontal="left" vertical="center"/>
    </xf>
    <xf numFmtId="0" fontId="7" fillId="0" borderId="32" xfId="0" applyFont="1" applyBorder="1" applyAlignment="1" applyProtection="1">
      <alignment vertical="center" wrapText="1"/>
      <protection locked="0"/>
    </xf>
    <xf numFmtId="0" fontId="4" fillId="2" borderId="30" xfId="0" applyFont="1" applyFill="1" applyBorder="1" applyAlignment="1" applyProtection="1">
      <alignment horizontal="center" vertical="center"/>
    </xf>
    <xf numFmtId="0" fontId="4" fillId="2" borderId="31" xfId="0" applyFont="1" applyFill="1" applyBorder="1" applyAlignment="1" applyProtection="1">
      <alignment horizontal="center" vertical="center"/>
    </xf>
    <xf numFmtId="0" fontId="4" fillId="2" borderId="30" xfId="0" applyFont="1" applyFill="1" applyBorder="1" applyAlignment="1" applyProtection="1">
      <alignment horizontal="center" vertical="center" wrapText="1"/>
    </xf>
    <xf numFmtId="0" fontId="4" fillId="2" borderId="31" xfId="0" applyFont="1" applyFill="1" applyBorder="1" applyAlignment="1" applyProtection="1">
      <alignment horizontal="center" vertical="center" wrapText="1"/>
    </xf>
    <xf numFmtId="0" fontId="4" fillId="2" borderId="27" xfId="0" applyFont="1" applyFill="1" applyBorder="1" applyAlignment="1" applyProtection="1">
      <alignment horizontal="center" vertical="center"/>
    </xf>
    <xf numFmtId="0" fontId="4" fillId="2" borderId="1" xfId="0" applyFont="1" applyFill="1" applyBorder="1" applyAlignment="1" applyProtection="1">
      <alignment horizontal="center" vertical="center"/>
    </xf>
    <xf numFmtId="0" fontId="4" fillId="2" borderId="20" xfId="0" applyFont="1" applyFill="1" applyBorder="1" applyAlignment="1" applyProtection="1">
      <alignment horizontal="center" vertical="center"/>
    </xf>
    <xf numFmtId="0" fontId="4" fillId="2" borderId="2" xfId="0" applyFont="1" applyFill="1" applyBorder="1" applyAlignment="1" applyProtection="1">
      <alignment horizontal="center" vertical="center"/>
    </xf>
    <xf numFmtId="0" fontId="0" fillId="0" borderId="28" xfId="0" applyFill="1" applyBorder="1" applyAlignment="1" applyProtection="1">
      <alignment horizontal="center" vertical="center" textRotation="90" wrapText="1"/>
      <protection locked="0"/>
    </xf>
    <xf numFmtId="0" fontId="0" fillId="0" borderId="29" xfId="0" applyFill="1" applyBorder="1" applyAlignment="1" applyProtection="1">
      <alignment horizontal="center" vertical="center" textRotation="90" wrapText="1"/>
      <protection locked="0"/>
    </xf>
    <xf numFmtId="17" fontId="5" fillId="2" borderId="27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2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0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1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30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31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13" xfId="0" applyNumberFormat="1" applyFont="1" applyFill="1" applyBorder="1" applyAlignment="1" applyProtection="1">
      <alignment horizontal="center" vertical="center" wrapText="1"/>
      <protection locked="0"/>
    </xf>
    <xf numFmtId="0" fontId="7" fillId="0" borderId="33" xfId="0" applyFont="1" applyBorder="1" applyAlignment="1" applyProtection="1">
      <alignment vertical="center" wrapText="1"/>
      <protection locked="0"/>
    </xf>
    <xf numFmtId="0" fontId="16" fillId="0" borderId="10" xfId="0" applyFont="1" applyBorder="1" applyAlignment="1" applyProtection="1">
      <alignment vertical="center" wrapText="1"/>
      <protection locked="0"/>
    </xf>
  </cellXfs>
  <cellStyles count="1">
    <cellStyle name="Normal" xfId="0" builtinId="0"/>
  </cellStyles>
  <dxfs count="275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</xdr:row>
      <xdr:rowOff>0</xdr:rowOff>
    </xdr:from>
    <xdr:to>
      <xdr:col>8</xdr:col>
      <xdr:colOff>0</xdr:colOff>
      <xdr:row>28</xdr:row>
      <xdr:rowOff>76200</xdr:rowOff>
    </xdr:to>
    <xdr:sp macro="" textlink="">
      <xdr:nvSpPr>
        <xdr:cNvPr id="1026" name="Text Box 2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ChangeArrowheads="1"/>
        </xdr:cNvSpPr>
      </xdr:nvSpPr>
      <xdr:spPr bwMode="auto">
        <a:xfrm>
          <a:off x="200025" y="1866900"/>
          <a:ext cx="5962650" cy="3190875"/>
        </a:xfrm>
        <a:prstGeom prst="rect">
          <a:avLst/>
        </a:prstGeom>
        <a:noFill/>
        <a:ln w="15875">
          <a:solidFill>
            <a:srgbClr val="000080"/>
          </a:solidFill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The objective of this sheet is to:</a:t>
          </a: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to standardize the information flow regarding work related activities.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to establish a consistent data basis for several applications like cost accounting and reporting.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User Information General: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Please send your completed time sheet on the last workday of the month to the BO Portal.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Should a project </a:t>
          </a: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not</a:t>
          </a: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 be available in the according drop down list, please add it on the sheet "DropDownLists"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Additional Information TIME Consulting Staff: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Additional to the billable project days, please quote also all other work related activities. You find the legend beneath this box. 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</xdr:col>
      <xdr:colOff>962025</xdr:colOff>
      <xdr:row>26</xdr:row>
      <xdr:rowOff>85725</xdr:rowOff>
    </xdr:from>
    <xdr:to>
      <xdr:col>3</xdr:col>
      <xdr:colOff>238125</xdr:colOff>
      <xdr:row>28</xdr:row>
      <xdr:rowOff>57150</xdr:rowOff>
    </xdr:to>
    <xdr:sp macro="" textlink="">
      <xdr:nvSpPr>
        <xdr:cNvPr id="1032" name="AutoShape 8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>
          <a:spLocks noChangeArrowheads="1"/>
        </xdr:cNvSpPr>
      </xdr:nvSpPr>
      <xdr:spPr bwMode="auto">
        <a:xfrm>
          <a:off x="2286000" y="4743450"/>
          <a:ext cx="304800" cy="295275"/>
        </a:xfrm>
        <a:prstGeom prst="downArrow">
          <a:avLst>
            <a:gd name="adj1" fmla="val 50000"/>
            <a:gd name="adj2" fmla="val 25000"/>
          </a:avLst>
        </a:prstGeom>
        <a:solidFill>
          <a:srgbClr val="00337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6</xdr:col>
      <xdr:colOff>708024</xdr:colOff>
      <xdr:row>25</xdr:row>
      <xdr:rowOff>16745</xdr:rowOff>
    </xdr:from>
    <xdr:to>
      <xdr:col>8</xdr:col>
      <xdr:colOff>53975</xdr:colOff>
      <xdr:row>28</xdr:row>
      <xdr:rowOff>9893</xdr:rowOff>
    </xdr:to>
    <xdr:pic>
      <xdr:nvPicPr>
        <xdr:cNvPr id="4" name="รูปภาพ 3">
          <a:extLst>
            <a:ext uri="{FF2B5EF4-FFF2-40B4-BE49-F238E27FC236}">
              <a16:creationId xmlns:a16="http://schemas.microsoft.com/office/drawing/2014/main" id="{13A0AA88-3266-4137-AA7E-83DA04967D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65774" y="4160120"/>
          <a:ext cx="946151" cy="475748"/>
        </a:xfrm>
        <a:prstGeom prst="rect">
          <a:avLst/>
        </a:prstGeom>
      </xdr:spPr>
    </xdr:pic>
    <xdr:clientData/>
  </xdr:twoCellAnchor>
  <xdr:twoCellAnchor editAs="oneCell">
    <xdr:from>
      <xdr:col>0</xdr:col>
      <xdr:colOff>209549</xdr:colOff>
      <xdr:row>29</xdr:row>
      <xdr:rowOff>9525</xdr:rowOff>
    </xdr:from>
    <xdr:to>
      <xdr:col>8</xdr:col>
      <xdr:colOff>9524</xdr:colOff>
      <xdr:row>64</xdr:row>
      <xdr:rowOff>124794</xdr:rowOff>
    </xdr:to>
    <xdr:pic>
      <xdr:nvPicPr>
        <xdr:cNvPr id="5" name="รูปภาพ 4">
          <a:extLst>
            <a:ext uri="{FF2B5EF4-FFF2-40B4-BE49-F238E27FC236}">
              <a16:creationId xmlns:a16="http://schemas.microsoft.com/office/drawing/2014/main" id="{EB0A1207-5E3F-407D-A7C3-3C6252DE8E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49" y="4800600"/>
          <a:ext cx="6257925" cy="58747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784225</xdr:colOff>
      <xdr:row>0</xdr:row>
      <xdr:rowOff>177800</xdr:rowOff>
    </xdr:from>
    <xdr:to>
      <xdr:col>13</xdr:col>
      <xdr:colOff>28576</xdr:colOff>
      <xdr:row>0</xdr:row>
      <xdr:rowOff>637673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3D722602-8741-4DD3-90D2-32B8591D62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04825" y="177800"/>
          <a:ext cx="949326" cy="463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43"/>
  <sheetViews>
    <sheetView showGridLines="0" workbookViewId="0">
      <selection activeCell="H7" sqref="H7"/>
    </sheetView>
  </sheetViews>
  <sheetFormatPr defaultColWidth="11.453125" defaultRowHeight="12.5"/>
  <cols>
    <col min="1" max="1" width="3" customWidth="1"/>
    <col min="2" max="2" width="16.81640625" customWidth="1"/>
    <col min="3" max="3" width="15.453125" customWidth="1"/>
    <col min="9" max="9" width="16.81640625" style="48" customWidth="1"/>
    <col min="10" max="10" width="57.54296875" style="48" customWidth="1"/>
  </cols>
  <sheetData>
    <row r="1" spans="2:10" ht="13.5" customHeight="1" thickBot="1">
      <c r="I1" s="45"/>
      <c r="J1" s="45"/>
    </row>
    <row r="2" spans="2:10" ht="16.5" customHeight="1">
      <c r="B2" s="71" t="s">
        <v>9</v>
      </c>
      <c r="C2" s="72"/>
      <c r="D2" s="72"/>
      <c r="E2" s="72"/>
      <c r="F2" s="72"/>
      <c r="G2" s="72"/>
      <c r="H2" s="73"/>
      <c r="I2" s="45"/>
      <c r="J2" s="45"/>
    </row>
    <row r="3" spans="2:10" ht="13" thickBot="1">
      <c r="B3" s="74"/>
      <c r="C3" s="75"/>
      <c r="D3" s="75"/>
      <c r="E3" s="75"/>
      <c r="F3" s="75"/>
      <c r="G3" s="75"/>
      <c r="H3" s="76"/>
      <c r="I3" s="46"/>
      <c r="J3" s="46"/>
    </row>
    <row r="4" spans="2:10">
      <c r="B4" s="77" t="s">
        <v>12</v>
      </c>
      <c r="C4" s="78"/>
      <c r="D4" s="77" t="s">
        <v>177</v>
      </c>
      <c r="E4" s="79"/>
      <c r="F4" s="79"/>
      <c r="G4" s="79"/>
      <c r="H4" s="78"/>
      <c r="I4" s="47"/>
      <c r="J4" s="47"/>
    </row>
    <row r="5" spans="2:10">
      <c r="B5" s="62" t="s">
        <v>65</v>
      </c>
      <c r="C5" s="64"/>
      <c r="D5" s="62" t="s">
        <v>178</v>
      </c>
      <c r="E5" s="63"/>
      <c r="F5" s="63"/>
      <c r="G5" s="63"/>
      <c r="H5" s="64"/>
      <c r="I5" s="47"/>
      <c r="J5" s="47"/>
    </row>
    <row r="6" spans="2:10">
      <c r="B6" s="62" t="s">
        <v>66</v>
      </c>
      <c r="C6" s="64"/>
      <c r="D6" s="62" t="s">
        <v>179</v>
      </c>
      <c r="E6" s="63"/>
      <c r="F6" s="63"/>
      <c r="G6" s="63"/>
      <c r="H6" s="64"/>
      <c r="I6" s="47"/>
      <c r="J6" s="47"/>
    </row>
    <row r="7" spans="2:10" ht="13" thickBot="1">
      <c r="I7" s="47"/>
      <c r="J7" s="47"/>
    </row>
    <row r="8" spans="2:10">
      <c r="B8" s="65" t="s">
        <v>11</v>
      </c>
      <c r="C8" s="66"/>
      <c r="D8" s="66"/>
      <c r="E8" s="66"/>
      <c r="F8" s="66"/>
      <c r="G8" s="66"/>
      <c r="H8" s="67"/>
      <c r="I8" s="47"/>
      <c r="J8" s="47"/>
    </row>
    <row r="9" spans="2:10" ht="13" thickBot="1">
      <c r="B9" s="68"/>
      <c r="C9" s="69"/>
      <c r="D9" s="69"/>
      <c r="E9" s="69"/>
      <c r="F9" s="69"/>
      <c r="G9" s="69"/>
      <c r="H9" s="70"/>
      <c r="I9" s="47"/>
      <c r="J9" s="47"/>
    </row>
    <row r="10" spans="2:10">
      <c r="B10" s="35"/>
      <c r="C10" s="35"/>
      <c r="D10" s="35"/>
      <c r="E10" s="35"/>
      <c r="F10" s="35"/>
      <c r="G10" s="35"/>
      <c r="H10" s="35"/>
      <c r="I10" s="47"/>
      <c r="J10" s="47"/>
    </row>
    <row r="11" spans="2:10">
      <c r="B11" s="35"/>
      <c r="C11" s="35"/>
      <c r="D11" s="35"/>
      <c r="E11" s="35"/>
      <c r="F11" s="35"/>
      <c r="G11" s="35"/>
      <c r="H11" s="35"/>
      <c r="I11" s="47"/>
      <c r="J11" s="47"/>
    </row>
    <row r="12" spans="2:10">
      <c r="B12" s="35"/>
      <c r="C12" s="35"/>
      <c r="D12" s="35"/>
      <c r="E12" s="35"/>
      <c r="F12" s="35"/>
      <c r="G12" s="35"/>
      <c r="H12" s="35"/>
      <c r="I12" s="47"/>
      <c r="J12" s="47"/>
    </row>
    <row r="13" spans="2:10">
      <c r="B13" s="35"/>
      <c r="C13" s="35"/>
      <c r="D13" s="35"/>
      <c r="E13" s="35"/>
      <c r="F13" s="35"/>
      <c r="G13" s="35"/>
      <c r="H13" s="35"/>
      <c r="I13" s="47"/>
      <c r="J13" s="47"/>
    </row>
    <row r="14" spans="2:10">
      <c r="B14" s="35"/>
      <c r="C14" s="35"/>
      <c r="D14" s="35"/>
      <c r="E14" s="35"/>
      <c r="F14" s="35"/>
      <c r="G14" s="35"/>
      <c r="H14" s="35"/>
      <c r="I14" s="47"/>
      <c r="J14" s="47"/>
    </row>
    <row r="15" spans="2:10">
      <c r="B15" s="35"/>
      <c r="C15" s="35"/>
      <c r="D15" s="35"/>
      <c r="E15" s="35"/>
      <c r="F15" s="35"/>
      <c r="G15" s="35"/>
      <c r="H15" s="35"/>
      <c r="I15" s="47"/>
      <c r="J15" s="47"/>
    </row>
    <row r="16" spans="2:10">
      <c r="B16" s="35"/>
      <c r="C16" s="35"/>
      <c r="D16" s="35"/>
      <c r="E16" s="35"/>
      <c r="F16" s="35"/>
      <c r="G16" s="35"/>
      <c r="H16" s="35"/>
      <c r="I16" s="47"/>
      <c r="J16" s="47"/>
    </row>
    <row r="17" spans="2:10">
      <c r="B17" s="35"/>
      <c r="C17" s="35"/>
      <c r="D17" s="35"/>
      <c r="E17" s="35"/>
      <c r="F17" s="35"/>
      <c r="G17" s="35"/>
      <c r="H17" s="35"/>
      <c r="I17" s="47"/>
      <c r="J17" s="47"/>
    </row>
    <row r="18" spans="2:10" ht="15.75" customHeight="1">
      <c r="B18" s="35"/>
      <c r="C18" s="35"/>
      <c r="D18" s="35"/>
      <c r="E18" s="35"/>
      <c r="F18" s="35"/>
      <c r="G18" s="35"/>
      <c r="H18" s="35"/>
      <c r="I18" s="47"/>
      <c r="J18" s="47"/>
    </row>
    <row r="19" spans="2:10">
      <c r="B19" s="35"/>
      <c r="C19" s="35"/>
      <c r="D19" s="35"/>
      <c r="E19" s="35"/>
      <c r="F19" s="35"/>
      <c r="G19" s="35"/>
      <c r="H19" s="35"/>
      <c r="I19" s="47"/>
      <c r="J19" s="47"/>
    </row>
    <row r="20" spans="2:10">
      <c r="B20" s="35"/>
      <c r="C20" s="35"/>
      <c r="D20" s="35"/>
      <c r="E20" s="35"/>
      <c r="F20" s="35"/>
      <c r="G20" s="35"/>
      <c r="H20" s="35"/>
      <c r="I20" s="47"/>
      <c r="J20" s="47"/>
    </row>
    <row r="21" spans="2:10">
      <c r="B21" s="35"/>
      <c r="C21" s="35"/>
      <c r="D21" s="35"/>
      <c r="E21" s="35"/>
      <c r="F21" s="35"/>
      <c r="G21" s="35"/>
      <c r="H21" s="35"/>
      <c r="I21" s="47"/>
      <c r="J21" s="47"/>
    </row>
    <row r="22" spans="2:10">
      <c r="B22" s="35"/>
      <c r="C22" s="35"/>
      <c r="D22" s="35"/>
      <c r="E22" s="35"/>
      <c r="F22" s="35"/>
      <c r="G22" s="35"/>
      <c r="H22" s="35"/>
      <c r="I22" s="47"/>
      <c r="J22" s="47"/>
    </row>
    <row r="23" spans="2:10">
      <c r="B23" s="35"/>
      <c r="C23" s="35"/>
      <c r="D23" s="35"/>
      <c r="E23" s="35"/>
      <c r="F23" s="35"/>
      <c r="G23" s="35"/>
      <c r="H23" s="35"/>
      <c r="I23" s="47"/>
      <c r="J23" s="47"/>
    </row>
    <row r="24" spans="2:10">
      <c r="B24" s="35"/>
      <c r="C24" s="35"/>
      <c r="D24" s="35"/>
      <c r="E24" s="35"/>
      <c r="F24" s="35"/>
      <c r="G24" s="35"/>
      <c r="H24" s="35"/>
      <c r="I24" s="47"/>
      <c r="J24" s="47"/>
    </row>
    <row r="25" spans="2:10">
      <c r="B25" s="35"/>
      <c r="C25" s="35"/>
      <c r="D25" s="35"/>
      <c r="E25" s="35"/>
      <c r="F25" s="35"/>
      <c r="G25" s="35"/>
      <c r="H25" s="35"/>
      <c r="I25" s="47"/>
      <c r="J25" s="47"/>
    </row>
    <row r="26" spans="2:10">
      <c r="B26" s="34"/>
      <c r="C26" s="34"/>
      <c r="D26" s="34"/>
      <c r="E26" s="34"/>
      <c r="F26" s="34"/>
      <c r="G26" s="34"/>
      <c r="H26" s="34"/>
      <c r="I26" s="47"/>
      <c r="J26" s="47"/>
    </row>
    <row r="27" spans="2:10">
      <c r="B27" s="34"/>
      <c r="C27" s="34"/>
      <c r="D27" s="34"/>
      <c r="E27" s="34"/>
      <c r="F27" s="34"/>
      <c r="G27" s="34"/>
      <c r="H27" s="34"/>
      <c r="I27" s="47"/>
      <c r="J27" s="47"/>
    </row>
    <row r="28" spans="2:10">
      <c r="B28" s="34"/>
      <c r="C28" s="34"/>
      <c r="D28" s="34"/>
      <c r="E28" s="34"/>
      <c r="F28" s="34"/>
      <c r="G28" s="34"/>
      <c r="H28" s="34"/>
      <c r="I28" s="47"/>
      <c r="J28" s="47"/>
    </row>
    <row r="29" spans="2:10">
      <c r="B29" s="34"/>
      <c r="C29" s="34"/>
      <c r="D29" s="34"/>
      <c r="E29" s="34"/>
      <c r="F29" s="34"/>
      <c r="G29" s="34"/>
      <c r="H29" s="34"/>
      <c r="I29" s="47"/>
      <c r="J29" s="47"/>
    </row>
    <row r="34" spans="9:10" ht="25">
      <c r="I34" s="49">
        <v>9002</v>
      </c>
      <c r="J34" s="53" t="s">
        <v>133</v>
      </c>
    </row>
    <row r="35" spans="9:10">
      <c r="I35" s="50" t="s">
        <v>130</v>
      </c>
      <c r="J35" s="51"/>
    </row>
    <row r="36" spans="9:10">
      <c r="I36" s="51"/>
      <c r="J36" s="51"/>
    </row>
    <row r="37" spans="9:10">
      <c r="I37" s="51"/>
      <c r="J37" s="51"/>
    </row>
    <row r="38" spans="9:10">
      <c r="I38" s="52"/>
      <c r="J38" s="52"/>
    </row>
    <row r="39" spans="9:10">
      <c r="I39" s="49">
        <v>9004</v>
      </c>
      <c r="J39" s="53" t="s">
        <v>134</v>
      </c>
    </row>
    <row r="40" spans="9:10" ht="20.5">
      <c r="I40" s="50" t="s">
        <v>132</v>
      </c>
      <c r="J40" s="51"/>
    </row>
    <row r="41" spans="9:10">
      <c r="I41" s="51"/>
      <c r="J41" s="51"/>
    </row>
    <row r="42" spans="9:10">
      <c r="I42" s="51"/>
      <c r="J42" s="51"/>
    </row>
    <row r="43" spans="9:10">
      <c r="I43" s="52"/>
      <c r="J43" s="52"/>
    </row>
  </sheetData>
  <mergeCells count="8">
    <mergeCell ref="D6:H6"/>
    <mergeCell ref="B8:H9"/>
    <mergeCell ref="B2:H3"/>
    <mergeCell ref="B4:C4"/>
    <mergeCell ref="B5:C5"/>
    <mergeCell ref="B6:C6"/>
    <mergeCell ref="D4:H4"/>
    <mergeCell ref="D5:H5"/>
  </mergeCells>
  <phoneticPr fontId="8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P43"/>
  <sheetViews>
    <sheetView showGridLines="0" tabSelected="1" topLeftCell="D1" zoomScale="70" zoomScaleNormal="70" workbookViewId="0">
      <selection activeCell="H26" sqref="H26:I26"/>
    </sheetView>
  </sheetViews>
  <sheetFormatPr defaultColWidth="11.453125" defaultRowHeight="12.5"/>
  <cols>
    <col min="1" max="1" width="2.453125" style="1" hidden="1" customWidth="1"/>
    <col min="2" max="2" width="3.1796875" style="1" hidden="1" customWidth="1"/>
    <col min="3" max="3" width="3.54296875" style="1" hidden="1" customWidth="1"/>
    <col min="4" max="4" width="5.1796875" style="1" customWidth="1"/>
    <col min="5" max="5" width="17" style="1" customWidth="1"/>
    <col min="6" max="6" width="21.26953125" style="1" customWidth="1"/>
    <col min="7" max="7" width="19.453125" style="1" customWidth="1"/>
    <col min="8" max="8" width="73.81640625" style="1" customWidth="1"/>
    <col min="9" max="9" width="28" style="1" customWidth="1"/>
    <col min="10" max="10" width="11.453125" style="1" hidden="1" customWidth="1"/>
    <col min="11" max="12" width="13" style="1" customWidth="1"/>
    <col min="13" max="16384" width="11.453125" style="1"/>
  </cols>
  <sheetData>
    <row r="1" spans="1:16" ht="51.75" customHeight="1" thickBot="1">
      <c r="D1" s="80" t="s">
        <v>15</v>
      </c>
      <c r="E1" s="81"/>
      <c r="F1" s="81"/>
      <c r="G1" s="81"/>
      <c r="H1" s="81"/>
      <c r="I1" s="81"/>
      <c r="J1" s="81"/>
      <c r="K1" s="81"/>
      <c r="L1" s="81"/>
      <c r="M1" s="82"/>
    </row>
    <row r="2" spans="1:16" ht="13.5" customHeight="1">
      <c r="D2" s="33"/>
      <c r="E2" s="33"/>
      <c r="F2" s="33"/>
      <c r="G2" s="33"/>
      <c r="H2" s="33"/>
      <c r="I2" s="33"/>
      <c r="J2" s="33"/>
      <c r="K2" s="33"/>
      <c r="L2" s="33"/>
      <c r="M2" s="2"/>
    </row>
    <row r="3" spans="1:16" ht="19.5" customHeight="1">
      <c r="D3" s="25" t="s">
        <v>0</v>
      </c>
      <c r="E3" s="26"/>
      <c r="F3" s="36" t="str">
        <f>'Information-General Settings'!D4</f>
        <v>Natchanon</v>
      </c>
      <c r="G3" s="31"/>
      <c r="I3" s="3"/>
      <c r="J3" s="3"/>
      <c r="K3" s="37"/>
      <c r="L3" s="37"/>
      <c r="M3" s="37"/>
    </row>
    <row r="4" spans="1:16" ht="19.5" customHeight="1">
      <c r="D4" s="3" t="s">
        <v>68</v>
      </c>
      <c r="E4" s="27"/>
      <c r="F4" s="36" t="str">
        <f>'Information-General Settings'!D5</f>
        <v>Chakranont</v>
      </c>
      <c r="G4" s="31"/>
      <c r="I4" s="3"/>
      <c r="J4" s="3"/>
      <c r="K4" s="37"/>
      <c r="L4" s="37"/>
      <c r="M4" s="37"/>
    </row>
    <row r="5" spans="1:16" ht="19.5" customHeight="1" thickBot="1">
      <c r="D5" s="87" t="s">
        <v>67</v>
      </c>
      <c r="E5" s="88"/>
      <c r="F5" s="36" t="str">
        <f>'Information-General Settings'!D6</f>
        <v>TIME081</v>
      </c>
      <c r="G5" s="31"/>
      <c r="I5" s="3"/>
      <c r="J5" s="3"/>
      <c r="K5" s="37"/>
      <c r="L5" s="37"/>
      <c r="M5" s="37"/>
    </row>
    <row r="6" spans="1:16" ht="19.5" customHeight="1" thickBot="1">
      <c r="E6" s="3"/>
      <c r="F6" s="12" t="s">
        <v>142</v>
      </c>
      <c r="G6" s="3"/>
      <c r="H6" s="83" t="s">
        <v>194</v>
      </c>
      <c r="I6" s="83"/>
      <c r="J6" s="3"/>
      <c r="K6" s="89"/>
      <c r="L6" s="89"/>
      <c r="M6" s="89"/>
    </row>
    <row r="7" spans="1:16" ht="12.75" customHeight="1">
      <c r="B7" s="1">
        <f>MONTH(E9)</f>
        <v>6</v>
      </c>
      <c r="C7" s="99"/>
      <c r="D7" s="101">
        <v>43983</v>
      </c>
      <c r="E7" s="102"/>
      <c r="F7" s="105" t="s">
        <v>6</v>
      </c>
      <c r="G7" s="105" t="s">
        <v>16</v>
      </c>
      <c r="H7" s="95" t="s">
        <v>5</v>
      </c>
      <c r="I7" s="96"/>
      <c r="J7" s="4"/>
      <c r="K7" s="91" t="s">
        <v>3</v>
      </c>
      <c r="L7" s="93" t="s">
        <v>10</v>
      </c>
      <c r="M7" s="91" t="s">
        <v>4</v>
      </c>
    </row>
    <row r="8" spans="1:16" ht="23.25" customHeight="1" thickBot="1">
      <c r="C8" s="100"/>
      <c r="D8" s="103"/>
      <c r="E8" s="104"/>
      <c r="F8" s="106"/>
      <c r="G8" s="107"/>
      <c r="H8" s="97"/>
      <c r="I8" s="98"/>
      <c r="J8" s="5"/>
      <c r="K8" s="92"/>
      <c r="L8" s="94"/>
      <c r="M8" s="92"/>
    </row>
    <row r="9" spans="1:16" ht="29.15" customHeight="1" thickBot="1">
      <c r="A9" s="6">
        <f t="shared" ref="A9:A39" si="0">IF(OR(C9="f",C9="u",C9="F",C9="U"),"",IF(OR(B9=1,B9=2,B9=3,B9=4,B9=5),1,""))</f>
        <v>1</v>
      </c>
      <c r="B9" s="7">
        <f t="shared" ref="B9:B38" si="1">WEEKDAY(E9,2)</f>
        <v>1</v>
      </c>
      <c r="C9" s="8"/>
      <c r="D9" s="9" t="str">
        <f>IF(B9=1,"Mo",IF(B9=2,"Tue",IF(B9=3,"Wed",IF(B9=4,"Thu",IF(B9=5,"Fri",IF(B9=6,"Sat",IF(B9=7,"Sun","")))))))</f>
        <v>Mo</v>
      </c>
      <c r="E9" s="10">
        <f>+D7</f>
        <v>43983</v>
      </c>
      <c r="F9" s="12" t="s">
        <v>34</v>
      </c>
      <c r="G9" s="16">
        <v>9001</v>
      </c>
      <c r="H9" s="84" t="s">
        <v>188</v>
      </c>
      <c r="I9" s="83"/>
      <c r="J9" s="11"/>
      <c r="K9" s="16" t="s">
        <v>69</v>
      </c>
      <c r="L9" s="12"/>
      <c r="M9" s="17">
        <v>8</v>
      </c>
    </row>
    <row r="10" spans="1:16" ht="29.15" customHeight="1" thickBot="1">
      <c r="A10" s="6">
        <f t="shared" si="0"/>
        <v>1</v>
      </c>
      <c r="B10" s="7">
        <f t="shared" si="1"/>
        <v>2</v>
      </c>
      <c r="C10" s="13"/>
      <c r="D10" s="9" t="str">
        <f>IF(B10=1,"Mo",IF(B10=2,"Tue",IF(B10=3,"Wed",IF(B10=4,"Thu",IF(B10=5,"Fri",IF(B10=6,"Sat",IF(B10=7,"Sun","")))))))</f>
        <v>Tue</v>
      </c>
      <c r="E10" s="14">
        <f>+E9+1</f>
        <v>43984</v>
      </c>
      <c r="F10" s="12" t="s">
        <v>142</v>
      </c>
      <c r="G10" s="16">
        <v>9001</v>
      </c>
      <c r="H10" s="83" t="s">
        <v>194</v>
      </c>
      <c r="I10" s="83"/>
      <c r="J10" s="15"/>
      <c r="K10" s="16" t="s">
        <v>176</v>
      </c>
      <c r="L10" s="16"/>
      <c r="M10" s="17">
        <v>0</v>
      </c>
      <c r="O10" s="7" t="s">
        <v>70</v>
      </c>
      <c r="P10" s="2">
        <f>COUNTIF($G$9:$G$41, 9001)</f>
        <v>15</v>
      </c>
    </row>
    <row r="11" spans="1:16" ht="29.15" customHeight="1" thickBot="1">
      <c r="A11" s="6">
        <f t="shared" si="0"/>
        <v>1</v>
      </c>
      <c r="B11" s="7">
        <f t="shared" si="1"/>
        <v>2</v>
      </c>
      <c r="C11" s="13"/>
      <c r="D11" s="9" t="str">
        <f>IF(B11=1,"Mo",IF(B11=2,"Tue",IF(B11=3,"Wed",IF(B11=4,"Thu",IF(B11=5,"Fri",IF(B11=6,"Sat",IF(B11=7,"Sun","")))))))</f>
        <v>Tue</v>
      </c>
      <c r="E11" s="14">
        <f>+E9+1</f>
        <v>43984</v>
      </c>
      <c r="F11" s="12" t="s">
        <v>144</v>
      </c>
      <c r="G11" s="16">
        <v>9001</v>
      </c>
      <c r="H11" s="83" t="s">
        <v>193</v>
      </c>
      <c r="I11" s="83"/>
      <c r="K11" s="16" t="s">
        <v>69</v>
      </c>
      <c r="L11" s="16"/>
      <c r="M11" s="17">
        <v>4</v>
      </c>
      <c r="O11" s="7" t="s">
        <v>13</v>
      </c>
      <c r="P11" s="2">
        <f>COUNTIF($G$9:$G$41,9003)+COUNTIF($G$9:$G$41,9004)</f>
        <v>8</v>
      </c>
    </row>
    <row r="12" spans="1:16" ht="29.15" customHeight="1" thickBot="1">
      <c r="A12" s="6"/>
      <c r="B12" s="7"/>
      <c r="C12" s="13"/>
      <c r="D12" s="9" t="s">
        <v>189</v>
      </c>
      <c r="E12" s="14">
        <f>+E10+1</f>
        <v>43985</v>
      </c>
      <c r="F12" s="12"/>
      <c r="G12" s="16"/>
      <c r="H12" s="109" t="s">
        <v>185</v>
      </c>
      <c r="I12" s="109"/>
      <c r="K12" s="16"/>
      <c r="L12" s="16"/>
      <c r="M12" s="17"/>
      <c r="O12" s="7"/>
      <c r="P12" s="2"/>
    </row>
    <row r="13" spans="1:16" ht="29.15" customHeight="1" thickBot="1">
      <c r="A13" s="6">
        <f t="shared" si="0"/>
        <v>1</v>
      </c>
      <c r="B13" s="7">
        <f t="shared" si="1"/>
        <v>4</v>
      </c>
      <c r="C13" s="13"/>
      <c r="D13" s="9" t="str">
        <f t="shared" ref="D13:D39" si="2">IF(B13=1,"Mo",IF(B13=2,"Tue",IF(B13=3,"Wed",IF(B13=4,"Thu",IF(B13=5,"Fri",IF(B13=6,"Sat",IF(B13=7,"Sun","")))))))</f>
        <v>Thu</v>
      </c>
      <c r="E13" s="14">
        <f>+E12+1</f>
        <v>43986</v>
      </c>
      <c r="F13" s="16" t="s">
        <v>42</v>
      </c>
      <c r="G13" s="16">
        <v>9001</v>
      </c>
      <c r="H13" s="85" t="s">
        <v>190</v>
      </c>
      <c r="I13" s="86"/>
      <c r="J13" s="15"/>
      <c r="K13" s="16" t="s">
        <v>69</v>
      </c>
      <c r="L13" s="16"/>
      <c r="M13" s="17">
        <v>12</v>
      </c>
      <c r="O13" s="1" t="s">
        <v>14</v>
      </c>
      <c r="P13" s="2">
        <f>COUNTIF($G$9:$G$41, 9005)</f>
        <v>0</v>
      </c>
    </row>
    <row r="14" spans="1:16" ht="29.15" customHeight="1" thickBot="1">
      <c r="A14" s="6"/>
      <c r="B14" s="7"/>
      <c r="C14" s="13"/>
      <c r="D14" s="9" t="s">
        <v>191</v>
      </c>
      <c r="E14" s="14">
        <f>+E12+1</f>
        <v>43986</v>
      </c>
      <c r="F14" s="16"/>
      <c r="G14" s="16">
        <v>9004</v>
      </c>
      <c r="H14" s="60" t="s">
        <v>192</v>
      </c>
      <c r="I14" s="61"/>
      <c r="J14" s="15"/>
      <c r="K14" s="16" t="s">
        <v>69</v>
      </c>
      <c r="L14" s="16"/>
      <c r="M14" s="17">
        <v>4</v>
      </c>
      <c r="P14" s="2"/>
    </row>
    <row r="15" spans="1:16" ht="29.15" customHeight="1" thickBot="1">
      <c r="A15" s="6">
        <f t="shared" si="0"/>
        <v>1</v>
      </c>
      <c r="B15" s="7">
        <f t="shared" si="1"/>
        <v>5</v>
      </c>
      <c r="C15" s="13"/>
      <c r="D15" s="9" t="str">
        <f t="shared" si="2"/>
        <v>Fri</v>
      </c>
      <c r="E15" s="14">
        <f>+E13+1</f>
        <v>43987</v>
      </c>
      <c r="F15" s="16" t="s">
        <v>48</v>
      </c>
      <c r="G15" s="16">
        <v>9001</v>
      </c>
      <c r="H15" s="83" t="s">
        <v>202</v>
      </c>
      <c r="I15" s="83"/>
      <c r="J15" s="15"/>
      <c r="K15" s="16" t="s">
        <v>176</v>
      </c>
      <c r="L15" s="16"/>
      <c r="M15" s="17">
        <v>4</v>
      </c>
    </row>
    <row r="16" spans="1:16" ht="29.15" customHeight="1" thickBot="1">
      <c r="A16" s="6" t="str">
        <f t="shared" si="0"/>
        <v/>
      </c>
      <c r="B16" s="7">
        <f t="shared" si="1"/>
        <v>6</v>
      </c>
      <c r="C16" s="13"/>
      <c r="D16" s="9" t="str">
        <f t="shared" si="2"/>
        <v>Sat</v>
      </c>
      <c r="E16" s="14">
        <f t="shared" ref="E16:E38" si="3">+E15+1</f>
        <v>43988</v>
      </c>
      <c r="F16" s="16"/>
      <c r="G16" s="16"/>
      <c r="H16" s="83"/>
      <c r="I16" s="83"/>
      <c r="J16" s="15"/>
      <c r="K16" s="16"/>
      <c r="L16" s="16"/>
      <c r="M16" s="17"/>
    </row>
    <row r="17" spans="1:13" ht="29.15" customHeight="1" thickBot="1">
      <c r="A17" s="6" t="str">
        <f t="shared" si="0"/>
        <v/>
      </c>
      <c r="B17" s="7">
        <f t="shared" si="1"/>
        <v>7</v>
      </c>
      <c r="C17" s="13"/>
      <c r="D17" s="9" t="str">
        <f t="shared" si="2"/>
        <v>Sun</v>
      </c>
      <c r="E17" s="14">
        <f t="shared" si="3"/>
        <v>43989</v>
      </c>
      <c r="F17" s="16"/>
      <c r="G17" s="16"/>
      <c r="H17" s="84"/>
      <c r="I17" s="83"/>
      <c r="J17" s="15"/>
      <c r="K17" s="16"/>
      <c r="L17" s="16"/>
      <c r="M17" s="17"/>
    </row>
    <row r="18" spans="1:13" ht="29.15" customHeight="1" thickBot="1">
      <c r="A18" s="6">
        <f t="shared" si="0"/>
        <v>1</v>
      </c>
      <c r="B18" s="7">
        <f t="shared" si="1"/>
        <v>1</v>
      </c>
      <c r="C18" s="13"/>
      <c r="D18" s="9" t="str">
        <f>IF(B18=1,"Mo",IF(B18=2,"Tue",IF(B18=3,"Wed",IF(B18=4,"Thu",IF(B18=5,"Fri",IF(B18=6,"Sat",IF(B18=7,"Sun","")))))))</f>
        <v>Mo</v>
      </c>
      <c r="E18" s="14">
        <f t="shared" si="3"/>
        <v>43990</v>
      </c>
      <c r="F18" s="16" t="s">
        <v>48</v>
      </c>
      <c r="G18" s="16">
        <v>9001</v>
      </c>
      <c r="H18" s="83" t="s">
        <v>201</v>
      </c>
      <c r="I18" s="83"/>
      <c r="J18" s="15"/>
      <c r="K18" s="16" t="s">
        <v>69</v>
      </c>
      <c r="L18" s="16"/>
      <c r="M18" s="17">
        <v>8</v>
      </c>
    </row>
    <row r="19" spans="1:13" ht="29.15" customHeight="1" thickBot="1">
      <c r="A19" s="6">
        <f t="shared" si="0"/>
        <v>1</v>
      </c>
      <c r="B19" s="7">
        <f t="shared" si="1"/>
        <v>2</v>
      </c>
      <c r="C19" s="13"/>
      <c r="D19" s="9" t="str">
        <f>IF(B19=1,"Mo",IF(B19=2,"Tue",IF(B19=3,"Wed",IF(B19=4,"Thu",IF(B19=5,"Fri",IF(B19=6,"Sat",IF(B19=7,"Sun","")))))))</f>
        <v>Tue</v>
      </c>
      <c r="E19" s="14">
        <f t="shared" si="3"/>
        <v>43991</v>
      </c>
      <c r="F19" s="12"/>
      <c r="G19" s="16">
        <v>9004</v>
      </c>
      <c r="H19" s="90" t="s">
        <v>200</v>
      </c>
      <c r="I19" s="90"/>
      <c r="J19" s="15"/>
      <c r="K19" s="16" t="s">
        <v>69</v>
      </c>
      <c r="L19" s="16"/>
      <c r="M19" s="17">
        <v>8</v>
      </c>
    </row>
    <row r="20" spans="1:13" ht="29.15" customHeight="1" thickBot="1">
      <c r="A20" s="6">
        <f t="shared" si="0"/>
        <v>1</v>
      </c>
      <c r="B20" s="7">
        <f t="shared" si="1"/>
        <v>3</v>
      </c>
      <c r="C20" s="13"/>
      <c r="D20" s="9" t="str">
        <f>IF(B20=1,"Mo",IF(B20=2,"Tue",IF(B20=3,"Wed",IF(B20=4,"Thu",IF(B20=5,"Fri",IF(B20=6,"Sat",IF(B20=7,"Sun","")))))))</f>
        <v>Wed</v>
      </c>
      <c r="E20" s="14">
        <f t="shared" si="3"/>
        <v>43992</v>
      </c>
      <c r="F20" s="12" t="s">
        <v>42</v>
      </c>
      <c r="G20" s="16">
        <v>9001</v>
      </c>
      <c r="H20" s="85" t="s">
        <v>186</v>
      </c>
      <c r="I20" s="86"/>
      <c r="J20" s="15"/>
      <c r="K20" s="16" t="s">
        <v>69</v>
      </c>
      <c r="L20" s="16"/>
      <c r="M20" s="17">
        <v>21</v>
      </c>
    </row>
    <row r="21" spans="1:13" ht="29.15" customHeight="1" thickBot="1">
      <c r="A21" s="6">
        <f t="shared" si="0"/>
        <v>1</v>
      </c>
      <c r="B21" s="7">
        <f t="shared" si="1"/>
        <v>4</v>
      </c>
      <c r="C21" s="13"/>
      <c r="D21" s="9" t="str">
        <f t="shared" si="2"/>
        <v>Thu</v>
      </c>
      <c r="E21" s="14">
        <f t="shared" si="3"/>
        <v>43993</v>
      </c>
      <c r="F21" s="16"/>
      <c r="G21" s="16">
        <v>9004</v>
      </c>
      <c r="H21" s="108" t="s">
        <v>195</v>
      </c>
      <c r="I21" s="108"/>
      <c r="J21" s="15"/>
      <c r="K21" s="16" t="s">
        <v>69</v>
      </c>
      <c r="L21" s="16"/>
      <c r="M21" s="17">
        <v>6</v>
      </c>
    </row>
    <row r="22" spans="1:13" ht="29.15" customHeight="1" thickBot="1">
      <c r="A22" s="6">
        <f t="shared" si="0"/>
        <v>1</v>
      </c>
      <c r="B22" s="7">
        <f t="shared" si="1"/>
        <v>5</v>
      </c>
      <c r="C22" s="13"/>
      <c r="D22" s="9" t="str">
        <f t="shared" si="2"/>
        <v>Fri</v>
      </c>
      <c r="E22" s="14">
        <f t="shared" si="3"/>
        <v>43994</v>
      </c>
      <c r="F22" s="16"/>
      <c r="G22" s="16">
        <v>9013</v>
      </c>
      <c r="H22" s="83" t="s">
        <v>183</v>
      </c>
      <c r="I22" s="83"/>
      <c r="J22" s="15"/>
      <c r="K22" s="16"/>
      <c r="L22" s="16"/>
      <c r="M22" s="17"/>
    </row>
    <row r="23" spans="1:13" ht="29.15" customHeight="1" thickBot="1">
      <c r="A23" s="6" t="str">
        <f t="shared" si="0"/>
        <v/>
      </c>
      <c r="B23" s="7">
        <f t="shared" si="1"/>
        <v>6</v>
      </c>
      <c r="C23" s="13"/>
      <c r="D23" s="9" t="str">
        <f t="shared" si="2"/>
        <v>Sat</v>
      </c>
      <c r="E23" s="14">
        <f t="shared" si="3"/>
        <v>43995</v>
      </c>
      <c r="F23" s="12"/>
      <c r="G23" s="16"/>
      <c r="H23" s="83"/>
      <c r="I23" s="83"/>
      <c r="J23" s="15"/>
      <c r="K23" s="16"/>
      <c r="L23" s="16"/>
      <c r="M23" s="17"/>
    </row>
    <row r="24" spans="1:13" ht="29.15" customHeight="1" thickBot="1">
      <c r="A24" s="6" t="str">
        <f t="shared" si="0"/>
        <v/>
      </c>
      <c r="B24" s="7">
        <f t="shared" si="1"/>
        <v>7</v>
      </c>
      <c r="C24" s="13"/>
      <c r="D24" s="9" t="str">
        <f t="shared" si="2"/>
        <v>Sun</v>
      </c>
      <c r="E24" s="14">
        <f t="shared" si="3"/>
        <v>43996</v>
      </c>
      <c r="F24" s="12"/>
      <c r="G24" s="16">
        <v>9004</v>
      </c>
      <c r="H24" s="84" t="s">
        <v>195</v>
      </c>
      <c r="I24" s="83"/>
      <c r="J24" s="15"/>
      <c r="K24" s="16" t="s">
        <v>176</v>
      </c>
      <c r="L24" s="16"/>
      <c r="M24" s="17">
        <v>4</v>
      </c>
    </row>
    <row r="25" spans="1:13" ht="29.15" customHeight="1" thickBot="1">
      <c r="A25" s="6">
        <f t="shared" si="0"/>
        <v>1</v>
      </c>
      <c r="B25" s="7">
        <f t="shared" si="1"/>
        <v>1</v>
      </c>
      <c r="C25" s="13"/>
      <c r="D25" s="9" t="str">
        <f t="shared" si="2"/>
        <v>Mo</v>
      </c>
      <c r="E25" s="14">
        <f t="shared" si="3"/>
        <v>43997</v>
      </c>
      <c r="F25" s="16"/>
      <c r="G25" s="16">
        <v>9004</v>
      </c>
      <c r="H25" s="84" t="s">
        <v>196</v>
      </c>
      <c r="I25" s="83"/>
      <c r="J25" s="15"/>
      <c r="K25" s="16" t="s">
        <v>205</v>
      </c>
      <c r="L25" s="16"/>
      <c r="M25" s="17">
        <v>8</v>
      </c>
    </row>
    <row r="26" spans="1:13" ht="29.15" customHeight="1" thickBot="1">
      <c r="A26" s="6">
        <f t="shared" si="0"/>
        <v>1</v>
      </c>
      <c r="B26" s="7">
        <f t="shared" si="1"/>
        <v>2</v>
      </c>
      <c r="C26" s="13"/>
      <c r="D26" s="9" t="str">
        <f t="shared" si="2"/>
        <v>Tue</v>
      </c>
      <c r="E26" s="14">
        <f t="shared" si="3"/>
        <v>43998</v>
      </c>
      <c r="F26" s="16" t="s">
        <v>48</v>
      </c>
      <c r="G26" s="16">
        <v>9001</v>
      </c>
      <c r="H26" s="84" t="s">
        <v>197</v>
      </c>
      <c r="I26" s="83"/>
      <c r="J26" s="15"/>
      <c r="K26" s="16" t="s">
        <v>69</v>
      </c>
      <c r="L26" s="16"/>
      <c r="M26" s="17">
        <v>8</v>
      </c>
    </row>
    <row r="27" spans="1:13" ht="29.15" customHeight="1" thickBot="1">
      <c r="A27" s="6">
        <f t="shared" si="0"/>
        <v>1</v>
      </c>
      <c r="B27" s="7">
        <f t="shared" si="1"/>
        <v>3</v>
      </c>
      <c r="C27" s="13"/>
      <c r="D27" s="9" t="str">
        <f t="shared" si="2"/>
        <v>Wed</v>
      </c>
      <c r="E27" s="14">
        <f t="shared" si="3"/>
        <v>43999</v>
      </c>
      <c r="F27" s="16" t="s">
        <v>142</v>
      </c>
      <c r="G27" s="16">
        <v>9001</v>
      </c>
      <c r="H27" s="84" t="s">
        <v>198</v>
      </c>
      <c r="I27" s="83"/>
      <c r="J27" s="15"/>
      <c r="K27" s="16" t="s">
        <v>69</v>
      </c>
      <c r="L27" s="16"/>
      <c r="M27" s="17">
        <v>8</v>
      </c>
    </row>
    <row r="28" spans="1:13" ht="29.15" customHeight="1" thickBot="1">
      <c r="A28" s="6">
        <f t="shared" si="0"/>
        <v>1</v>
      </c>
      <c r="B28" s="7">
        <f t="shared" si="1"/>
        <v>4</v>
      </c>
      <c r="C28" s="13"/>
      <c r="D28" s="9" t="str">
        <f t="shared" si="2"/>
        <v>Thu</v>
      </c>
      <c r="E28" s="14">
        <f t="shared" si="3"/>
        <v>44000</v>
      </c>
      <c r="F28" s="12" t="s">
        <v>144</v>
      </c>
      <c r="G28" s="16">
        <v>9001</v>
      </c>
      <c r="H28" s="83" t="s">
        <v>198</v>
      </c>
      <c r="I28" s="83"/>
      <c r="J28" s="15"/>
      <c r="K28" s="16" t="s">
        <v>69</v>
      </c>
      <c r="L28" s="16"/>
      <c r="M28" s="17">
        <v>8</v>
      </c>
    </row>
    <row r="29" spans="1:13" ht="29.15" customHeight="1" thickBot="1">
      <c r="A29" s="6">
        <f t="shared" si="0"/>
        <v>1</v>
      </c>
      <c r="B29" s="7">
        <f t="shared" si="1"/>
        <v>5</v>
      </c>
      <c r="C29" s="13"/>
      <c r="D29" s="9" t="str">
        <f t="shared" si="2"/>
        <v>Fri</v>
      </c>
      <c r="E29" s="14">
        <f t="shared" si="3"/>
        <v>44001</v>
      </c>
      <c r="F29" s="12"/>
      <c r="G29" s="16">
        <v>9010</v>
      </c>
      <c r="H29" s="83" t="s">
        <v>184</v>
      </c>
      <c r="I29" s="83"/>
      <c r="J29" s="15"/>
      <c r="K29" s="16"/>
      <c r="L29" s="16"/>
      <c r="M29" s="17"/>
    </row>
    <row r="30" spans="1:13" ht="29.15" customHeight="1" thickBot="1">
      <c r="A30" s="6" t="str">
        <f t="shared" si="0"/>
        <v/>
      </c>
      <c r="B30" s="7">
        <f t="shared" si="1"/>
        <v>6</v>
      </c>
      <c r="C30" s="13"/>
      <c r="D30" s="9" t="str">
        <f t="shared" si="2"/>
        <v>Sat</v>
      </c>
      <c r="E30" s="14">
        <f t="shared" si="3"/>
        <v>44002</v>
      </c>
      <c r="F30" s="12"/>
      <c r="G30" s="16"/>
      <c r="H30" s="84"/>
      <c r="I30" s="83"/>
      <c r="J30" s="15"/>
      <c r="K30" s="16"/>
      <c r="L30" s="16"/>
      <c r="M30" s="17"/>
    </row>
    <row r="31" spans="1:13" ht="29.15" customHeight="1" thickBot="1">
      <c r="A31" s="6" t="str">
        <f t="shared" si="0"/>
        <v/>
      </c>
      <c r="B31" s="7">
        <f t="shared" si="1"/>
        <v>7</v>
      </c>
      <c r="C31" s="13"/>
      <c r="D31" s="9" t="str">
        <f t="shared" si="2"/>
        <v>Sun</v>
      </c>
      <c r="E31" s="14">
        <f t="shared" si="3"/>
        <v>44003</v>
      </c>
      <c r="F31" s="16"/>
      <c r="G31" s="16"/>
      <c r="H31" s="83"/>
      <c r="I31" s="83"/>
      <c r="J31" s="15"/>
      <c r="K31" s="16"/>
      <c r="L31" s="16"/>
      <c r="M31" s="17"/>
    </row>
    <row r="32" spans="1:13" ht="29.15" customHeight="1" thickBot="1">
      <c r="A32" s="6">
        <f t="shared" si="0"/>
        <v>1</v>
      </c>
      <c r="B32" s="7">
        <f t="shared" si="1"/>
        <v>1</v>
      </c>
      <c r="C32" s="13"/>
      <c r="D32" s="9" t="str">
        <f t="shared" si="2"/>
        <v>Mo</v>
      </c>
      <c r="E32" s="14">
        <f t="shared" si="3"/>
        <v>44004</v>
      </c>
      <c r="F32" s="12"/>
      <c r="G32" s="16">
        <v>9004</v>
      </c>
      <c r="H32" s="84" t="s">
        <v>199</v>
      </c>
      <c r="I32" s="83"/>
      <c r="J32" s="15"/>
      <c r="K32" s="16" t="s">
        <v>69</v>
      </c>
      <c r="L32" s="16"/>
      <c r="M32" s="17">
        <v>8</v>
      </c>
    </row>
    <row r="33" spans="1:13" ht="29.15" customHeight="1" thickBot="1">
      <c r="A33" s="6">
        <f t="shared" si="0"/>
        <v>1</v>
      </c>
      <c r="B33" s="7">
        <f t="shared" si="1"/>
        <v>2</v>
      </c>
      <c r="C33" s="13"/>
      <c r="D33" s="9" t="str">
        <f t="shared" si="2"/>
        <v>Tue</v>
      </c>
      <c r="E33" s="14">
        <f t="shared" si="3"/>
        <v>44005</v>
      </c>
      <c r="F33" s="12" t="s">
        <v>142</v>
      </c>
      <c r="G33" s="16">
        <v>9001</v>
      </c>
      <c r="H33" s="83" t="s">
        <v>187</v>
      </c>
      <c r="I33" s="83"/>
      <c r="J33" s="15"/>
      <c r="K33" s="16" t="s">
        <v>180</v>
      </c>
      <c r="L33" s="16"/>
      <c r="M33" s="17">
        <v>8</v>
      </c>
    </row>
    <row r="34" spans="1:13" ht="29.15" customHeight="1" thickBot="1">
      <c r="A34" s="6">
        <f t="shared" si="0"/>
        <v>1</v>
      </c>
      <c r="B34" s="7">
        <f t="shared" si="1"/>
        <v>3</v>
      </c>
      <c r="C34" s="13"/>
      <c r="D34" s="9" t="str">
        <f t="shared" si="2"/>
        <v>Wed</v>
      </c>
      <c r="E34" s="14">
        <f t="shared" si="3"/>
        <v>44006</v>
      </c>
      <c r="F34" s="12"/>
      <c r="G34" s="16">
        <v>9004</v>
      </c>
      <c r="H34" s="84" t="s">
        <v>199</v>
      </c>
      <c r="I34" s="83"/>
      <c r="J34" s="15"/>
      <c r="K34" s="16" t="s">
        <v>69</v>
      </c>
      <c r="L34" s="16"/>
      <c r="M34" s="17">
        <v>8</v>
      </c>
    </row>
    <row r="35" spans="1:13" ht="29.15" customHeight="1" thickBot="1">
      <c r="A35" s="6">
        <f t="shared" si="0"/>
        <v>1</v>
      </c>
      <c r="B35" s="7">
        <f t="shared" si="1"/>
        <v>4</v>
      </c>
      <c r="C35" s="13"/>
      <c r="D35" s="9" t="str">
        <f t="shared" si="2"/>
        <v>Thu</v>
      </c>
      <c r="E35" s="14">
        <f t="shared" si="3"/>
        <v>44007</v>
      </c>
      <c r="F35" s="16" t="s">
        <v>182</v>
      </c>
      <c r="G35" s="16">
        <v>9001</v>
      </c>
      <c r="H35" s="83" t="s">
        <v>203</v>
      </c>
      <c r="I35" s="83"/>
      <c r="J35" s="15"/>
      <c r="K35" s="16" t="s">
        <v>69</v>
      </c>
      <c r="L35" s="16"/>
      <c r="M35" s="17">
        <v>8</v>
      </c>
    </row>
    <row r="36" spans="1:13" ht="29.15" customHeight="1" thickBot="1">
      <c r="A36" s="6">
        <f t="shared" si="0"/>
        <v>1</v>
      </c>
      <c r="B36" s="7">
        <f t="shared" si="1"/>
        <v>5</v>
      </c>
      <c r="C36" s="13"/>
      <c r="D36" s="9" t="str">
        <f t="shared" si="2"/>
        <v>Fri</v>
      </c>
      <c r="E36" s="14">
        <f t="shared" si="3"/>
        <v>44008</v>
      </c>
      <c r="F36" s="16" t="s">
        <v>182</v>
      </c>
      <c r="G36" s="16">
        <v>9001</v>
      </c>
      <c r="H36" s="83" t="s">
        <v>204</v>
      </c>
      <c r="I36" s="83"/>
      <c r="J36" s="15"/>
      <c r="K36" s="16" t="s">
        <v>69</v>
      </c>
      <c r="L36" s="16"/>
      <c r="M36" s="17">
        <v>8</v>
      </c>
    </row>
    <row r="37" spans="1:13" ht="29.15" customHeight="1" thickBot="1">
      <c r="A37" s="6" t="str">
        <f t="shared" si="0"/>
        <v/>
      </c>
      <c r="B37" s="7">
        <f t="shared" si="1"/>
        <v>6</v>
      </c>
      <c r="C37" s="13"/>
      <c r="D37" s="9" t="str">
        <f t="shared" si="2"/>
        <v>Sat</v>
      </c>
      <c r="E37" s="14">
        <f t="shared" si="3"/>
        <v>44009</v>
      </c>
      <c r="F37" s="12"/>
      <c r="G37" s="16"/>
      <c r="H37" s="84"/>
      <c r="I37" s="83"/>
      <c r="J37" s="15"/>
      <c r="K37" s="16"/>
      <c r="L37" s="16"/>
      <c r="M37" s="17"/>
    </row>
    <row r="38" spans="1:13" ht="29.15" customHeight="1" thickBot="1">
      <c r="A38" s="6" t="str">
        <f t="shared" si="0"/>
        <v/>
      </c>
      <c r="B38" s="7">
        <f t="shared" si="1"/>
        <v>7</v>
      </c>
      <c r="C38" s="13"/>
      <c r="D38" s="9" t="str">
        <f t="shared" si="2"/>
        <v>Sun</v>
      </c>
      <c r="E38" s="14">
        <f t="shared" si="3"/>
        <v>44010</v>
      </c>
      <c r="F38" s="12"/>
      <c r="G38" s="16"/>
      <c r="H38" s="84"/>
      <c r="I38" s="83"/>
      <c r="J38" s="15"/>
      <c r="K38" s="16"/>
      <c r="L38" s="16"/>
      <c r="M38" s="17"/>
    </row>
    <row r="39" spans="1:13" ht="29.15" customHeight="1" thickBot="1">
      <c r="A39" s="6">
        <f t="shared" si="0"/>
        <v>1</v>
      </c>
      <c r="B39" s="7">
        <f>WEEKDAY(E38+1,2)</f>
        <v>1</v>
      </c>
      <c r="C39" s="13"/>
      <c r="D39" s="9" t="str">
        <f t="shared" si="2"/>
        <v>Mo</v>
      </c>
      <c r="E39" s="18">
        <f>IF(MONTH(E38+1)&gt;MONTH(E38),"",E38+1)</f>
        <v>44011</v>
      </c>
      <c r="F39" s="16" t="s">
        <v>182</v>
      </c>
      <c r="G39" s="16">
        <v>9001</v>
      </c>
      <c r="H39" s="84" t="s">
        <v>206</v>
      </c>
      <c r="I39" s="83"/>
      <c r="J39" s="15"/>
      <c r="K39" s="16" t="s">
        <v>69</v>
      </c>
      <c r="L39" s="16"/>
      <c r="M39" s="17">
        <v>4</v>
      </c>
    </row>
    <row r="40" spans="1:13" ht="29.15" customHeight="1" thickBot="1">
      <c r="A40" s="6"/>
      <c r="B40" s="7"/>
      <c r="C40" s="13"/>
      <c r="D40" s="9" t="s">
        <v>207</v>
      </c>
      <c r="E40" s="18">
        <v>44011</v>
      </c>
      <c r="F40" s="59"/>
      <c r="G40" s="16">
        <v>9004</v>
      </c>
      <c r="H40" s="58" t="s">
        <v>208</v>
      </c>
      <c r="I40" s="57"/>
      <c r="J40" s="15"/>
      <c r="K40" s="16" t="s">
        <v>69</v>
      </c>
      <c r="L40" s="16"/>
      <c r="M40" s="17">
        <v>4</v>
      </c>
    </row>
    <row r="41" spans="1:13" ht="29.15" customHeight="1" thickBot="1">
      <c r="A41" s="6">
        <f t="shared" ref="A41" si="4">IF(OR(C41="f",C41="u",C41="F",C41="U"),"",IF(OR(B41=1,B41=2,B41=3,B41=4,B41=5),1,""))</f>
        <v>1</v>
      </c>
      <c r="B41" s="7">
        <f>WEEKDAY(E39+1,2)</f>
        <v>2</v>
      </c>
      <c r="C41" s="13"/>
      <c r="D41" s="9" t="str">
        <f t="shared" ref="D41" si="5">IF(B41=1,"Mo",IF(B41=2,"Tue",IF(B41=3,"Wed",IF(B41=4,"Thu",IF(B41=5,"Fri",IF(B41=6,"Sat",IF(B41=7,"Sun","")))))))</f>
        <v>Tue</v>
      </c>
      <c r="E41" s="18">
        <f>IF(MONTH(E39+1)&gt;MONTH(E39),"",E39+1)</f>
        <v>44012</v>
      </c>
      <c r="F41" s="16" t="s">
        <v>182</v>
      </c>
      <c r="G41" s="16">
        <v>9001</v>
      </c>
      <c r="H41" s="84" t="s">
        <v>181</v>
      </c>
      <c r="I41" s="83"/>
      <c r="J41" s="15"/>
      <c r="K41" s="16" t="s">
        <v>69</v>
      </c>
      <c r="L41" s="16"/>
      <c r="M41" s="17">
        <v>8</v>
      </c>
    </row>
    <row r="42" spans="1:13" ht="30" customHeight="1" thickBot="1">
      <c r="D42" s="19"/>
      <c r="E42" s="21"/>
      <c r="F42" s="42"/>
      <c r="G42" s="43"/>
      <c r="H42" s="44"/>
      <c r="I42" s="41" t="s">
        <v>1</v>
      </c>
      <c r="J42" s="23"/>
      <c r="K42" s="23"/>
      <c r="L42" s="20"/>
      <c r="M42" s="24">
        <f>SUM(M9:M41)</f>
        <v>167</v>
      </c>
    </row>
    <row r="43" spans="1:13" ht="30" customHeight="1" thickBot="1">
      <c r="D43" s="19"/>
      <c r="E43" s="20"/>
      <c r="F43" s="32"/>
      <c r="G43" s="32"/>
      <c r="H43" s="32"/>
      <c r="I43" s="22" t="s">
        <v>2</v>
      </c>
      <c r="J43" s="23"/>
      <c r="K43" s="23"/>
      <c r="L43" s="20"/>
      <c r="M43" s="24">
        <f>SUM(M42/8)</f>
        <v>20.875</v>
      </c>
    </row>
  </sheetData>
  <mergeCells count="43">
    <mergeCell ref="H41:I41"/>
    <mergeCell ref="C7:C8"/>
    <mergeCell ref="D7:E8"/>
    <mergeCell ref="F7:F8"/>
    <mergeCell ref="G7:G8"/>
    <mergeCell ref="H23:I23"/>
    <mergeCell ref="H21:I21"/>
    <mergeCell ref="H16:I16"/>
    <mergeCell ref="H17:I17"/>
    <mergeCell ref="H18:I18"/>
    <mergeCell ref="H28:I28"/>
    <mergeCell ref="H34:I34"/>
    <mergeCell ref="H29:I29"/>
    <mergeCell ref="H31:I31"/>
    <mergeCell ref="H30:I30"/>
    <mergeCell ref="H12:I12"/>
    <mergeCell ref="K6:M6"/>
    <mergeCell ref="H19:I19"/>
    <mergeCell ref="H20:I20"/>
    <mergeCell ref="K7:K8"/>
    <mergeCell ref="L7:L8"/>
    <mergeCell ref="H7:I8"/>
    <mergeCell ref="H15:I15"/>
    <mergeCell ref="M7:M8"/>
    <mergeCell ref="H9:I9"/>
    <mergeCell ref="H11:I11"/>
    <mergeCell ref="H6:I6"/>
    <mergeCell ref="D1:M1"/>
    <mergeCell ref="H36:I36"/>
    <mergeCell ref="H37:I37"/>
    <mergeCell ref="H38:I38"/>
    <mergeCell ref="H39:I39"/>
    <mergeCell ref="H22:I22"/>
    <mergeCell ref="H13:I13"/>
    <mergeCell ref="H32:I32"/>
    <mergeCell ref="H33:I33"/>
    <mergeCell ref="H24:I24"/>
    <mergeCell ref="H25:I25"/>
    <mergeCell ref="H10:I10"/>
    <mergeCell ref="H35:I35"/>
    <mergeCell ref="H26:I26"/>
    <mergeCell ref="H27:I27"/>
    <mergeCell ref="D5:E5"/>
  </mergeCells>
  <phoneticPr fontId="0" type="noConversion"/>
  <conditionalFormatting sqref="C9:C40">
    <cfRule type="expression" dxfId="274" priority="2325" stopIfTrue="1">
      <formula>IF($A9=1,B9,)</formula>
    </cfRule>
    <cfRule type="expression" dxfId="273" priority="2326" stopIfTrue="1">
      <formula>IF($A9="",B9,)</formula>
    </cfRule>
  </conditionalFormatting>
  <conditionalFormatting sqref="E9">
    <cfRule type="expression" dxfId="272" priority="2327" stopIfTrue="1">
      <formula>IF($A9="",B9,"")</formula>
    </cfRule>
  </conditionalFormatting>
  <conditionalFormatting sqref="E10:E40">
    <cfRule type="expression" dxfId="271" priority="2328" stopIfTrue="1">
      <formula>IF($A10&lt;&gt;1,B10,"")</formula>
    </cfRule>
  </conditionalFormatting>
  <conditionalFormatting sqref="D9:D40">
    <cfRule type="expression" dxfId="270" priority="2329" stopIfTrue="1">
      <formula>IF($A9="",B9,)</formula>
    </cfRule>
  </conditionalFormatting>
  <conditionalFormatting sqref="G9:G10 G16:G17 G22">
    <cfRule type="expression" dxfId="269" priority="2330" stopIfTrue="1">
      <formula>#REF!="Freelancer"</formula>
    </cfRule>
    <cfRule type="expression" dxfId="268" priority="2331" stopIfTrue="1">
      <formula>#REF!="DTC Int. Staff"</formula>
    </cfRule>
  </conditionalFormatting>
  <conditionalFormatting sqref="G17">
    <cfRule type="expression" dxfId="267" priority="2323" stopIfTrue="1">
      <formula>$F$5="Freelancer"</formula>
    </cfRule>
    <cfRule type="expression" dxfId="266" priority="2324" stopIfTrue="1">
      <formula>$F$5="DTC Int. Staff"</formula>
    </cfRule>
  </conditionalFormatting>
  <conditionalFormatting sqref="G10">
    <cfRule type="expression" dxfId="265" priority="273" stopIfTrue="1">
      <formula>#REF!="Freelancer"</formula>
    </cfRule>
    <cfRule type="expression" dxfId="264" priority="274" stopIfTrue="1">
      <formula>#REF!="DTC Int. Staff"</formula>
    </cfRule>
  </conditionalFormatting>
  <conditionalFormatting sqref="G10">
    <cfRule type="expression" dxfId="263" priority="271" stopIfTrue="1">
      <formula>$F$5="Freelancer"</formula>
    </cfRule>
    <cfRule type="expression" dxfId="262" priority="272" stopIfTrue="1">
      <formula>$F$5="DTC Int. Staff"</formula>
    </cfRule>
  </conditionalFormatting>
  <conditionalFormatting sqref="C41">
    <cfRule type="expression" dxfId="261" priority="263" stopIfTrue="1">
      <formula>IF($A41=1,B41,)</formula>
    </cfRule>
    <cfRule type="expression" dxfId="260" priority="264" stopIfTrue="1">
      <formula>IF($A41="",B41,)</formula>
    </cfRule>
  </conditionalFormatting>
  <conditionalFormatting sqref="E41">
    <cfRule type="expression" dxfId="259" priority="265" stopIfTrue="1">
      <formula>IF($A41&lt;&gt;1,B41,"")</formula>
    </cfRule>
  </conditionalFormatting>
  <conditionalFormatting sqref="D41">
    <cfRule type="expression" dxfId="258" priority="266" stopIfTrue="1">
      <formula>IF($A41="",B41,)</formula>
    </cfRule>
  </conditionalFormatting>
  <conditionalFormatting sqref="G17">
    <cfRule type="expression" dxfId="257" priority="257" stopIfTrue="1">
      <formula>#REF!="Freelancer"</formula>
    </cfRule>
    <cfRule type="expression" dxfId="256" priority="258" stopIfTrue="1">
      <formula>#REF!="DTC Int. Staff"</formula>
    </cfRule>
  </conditionalFormatting>
  <conditionalFormatting sqref="G17">
    <cfRule type="expression" dxfId="255" priority="255" stopIfTrue="1">
      <formula>$F$5="Freelancer"</formula>
    </cfRule>
    <cfRule type="expression" dxfId="254" priority="256" stopIfTrue="1">
      <formula>$F$5="DTC Int. Staff"</formula>
    </cfRule>
  </conditionalFormatting>
  <conditionalFormatting sqref="G9">
    <cfRule type="expression" dxfId="253" priority="253" stopIfTrue="1">
      <formula>$F$5="Freelancer"</formula>
    </cfRule>
    <cfRule type="expression" dxfId="252" priority="254" stopIfTrue="1">
      <formula>$F$5="DTC Int. Staff"</formula>
    </cfRule>
  </conditionalFormatting>
  <conditionalFormatting sqref="G9">
    <cfRule type="expression" dxfId="251" priority="251" stopIfTrue="1">
      <formula>#REF!="Freelancer"</formula>
    </cfRule>
    <cfRule type="expression" dxfId="250" priority="252" stopIfTrue="1">
      <formula>#REF!="DTC Int. Staff"</formula>
    </cfRule>
  </conditionalFormatting>
  <conditionalFormatting sqref="G9">
    <cfRule type="expression" dxfId="249" priority="249" stopIfTrue="1">
      <formula>$F$5="Freelancer"</formula>
    </cfRule>
    <cfRule type="expression" dxfId="248" priority="250" stopIfTrue="1">
      <formula>$F$5="DTC Int. Staff"</formula>
    </cfRule>
  </conditionalFormatting>
  <conditionalFormatting sqref="G10">
    <cfRule type="expression" dxfId="247" priority="247" stopIfTrue="1">
      <formula>$F$5="Freelancer"</formula>
    </cfRule>
    <cfRule type="expression" dxfId="246" priority="248" stopIfTrue="1">
      <formula>$F$5="DTC Int. Staff"</formula>
    </cfRule>
  </conditionalFormatting>
  <conditionalFormatting sqref="G10">
    <cfRule type="expression" dxfId="245" priority="245" stopIfTrue="1">
      <formula>#REF!="Freelancer"</formula>
    </cfRule>
    <cfRule type="expression" dxfId="244" priority="246" stopIfTrue="1">
      <formula>#REF!="DTC Int. Staff"</formula>
    </cfRule>
  </conditionalFormatting>
  <conditionalFormatting sqref="G10">
    <cfRule type="expression" dxfId="243" priority="243" stopIfTrue="1">
      <formula>$F$5="Freelancer"</formula>
    </cfRule>
    <cfRule type="expression" dxfId="242" priority="244" stopIfTrue="1">
      <formula>$F$5="DTC Int. Staff"</formula>
    </cfRule>
  </conditionalFormatting>
  <conditionalFormatting sqref="G11:G15">
    <cfRule type="expression" dxfId="241" priority="241" stopIfTrue="1">
      <formula>#REF!="Freelancer"</formula>
    </cfRule>
    <cfRule type="expression" dxfId="240" priority="242" stopIfTrue="1">
      <formula>#REF!="DTC Int. Staff"</formula>
    </cfRule>
  </conditionalFormatting>
  <conditionalFormatting sqref="G11:G15">
    <cfRule type="expression" dxfId="239" priority="239" stopIfTrue="1">
      <formula>#REF!="Freelancer"</formula>
    </cfRule>
    <cfRule type="expression" dxfId="238" priority="240" stopIfTrue="1">
      <formula>#REF!="DTC Int. Staff"</formula>
    </cfRule>
  </conditionalFormatting>
  <conditionalFormatting sqref="G11:G15">
    <cfRule type="expression" dxfId="237" priority="237" stopIfTrue="1">
      <formula>$F$5="Freelancer"</formula>
    </cfRule>
    <cfRule type="expression" dxfId="236" priority="238" stopIfTrue="1">
      <formula>$F$5="DTC Int. Staff"</formula>
    </cfRule>
  </conditionalFormatting>
  <conditionalFormatting sqref="G11:G15">
    <cfRule type="expression" dxfId="235" priority="235" stopIfTrue="1">
      <formula>$F$5="Freelancer"</formula>
    </cfRule>
    <cfRule type="expression" dxfId="234" priority="236" stopIfTrue="1">
      <formula>$F$5="DTC Int. Staff"</formula>
    </cfRule>
  </conditionalFormatting>
  <conditionalFormatting sqref="G11:G15">
    <cfRule type="expression" dxfId="233" priority="233" stopIfTrue="1">
      <formula>#REF!="Freelancer"</formula>
    </cfRule>
    <cfRule type="expression" dxfId="232" priority="234" stopIfTrue="1">
      <formula>#REF!="DTC Int. Staff"</formula>
    </cfRule>
  </conditionalFormatting>
  <conditionalFormatting sqref="G11:G15">
    <cfRule type="expression" dxfId="231" priority="231" stopIfTrue="1">
      <formula>$F$5="Freelancer"</formula>
    </cfRule>
    <cfRule type="expression" dxfId="230" priority="232" stopIfTrue="1">
      <formula>$F$5="DTC Int. Staff"</formula>
    </cfRule>
  </conditionalFormatting>
  <conditionalFormatting sqref="G16">
    <cfRule type="expression" dxfId="229" priority="229" stopIfTrue="1">
      <formula>$F$5="Freelancer"</formula>
    </cfRule>
    <cfRule type="expression" dxfId="228" priority="230" stopIfTrue="1">
      <formula>$F$5="DTC Int. Staff"</formula>
    </cfRule>
  </conditionalFormatting>
  <conditionalFormatting sqref="G16">
    <cfRule type="expression" dxfId="227" priority="227" stopIfTrue="1">
      <formula>#REF!="Freelancer"</formula>
    </cfRule>
    <cfRule type="expression" dxfId="226" priority="228" stopIfTrue="1">
      <formula>#REF!="DTC Int. Staff"</formula>
    </cfRule>
  </conditionalFormatting>
  <conditionalFormatting sqref="G16">
    <cfRule type="expression" dxfId="225" priority="225" stopIfTrue="1">
      <formula>$F$5="Freelancer"</formula>
    </cfRule>
    <cfRule type="expression" dxfId="224" priority="226" stopIfTrue="1">
      <formula>$F$5="DTC Int. Staff"</formula>
    </cfRule>
  </conditionalFormatting>
  <conditionalFormatting sqref="G18">
    <cfRule type="expression" dxfId="223" priority="223" stopIfTrue="1">
      <formula>#REF!="Freelancer"</formula>
    </cfRule>
    <cfRule type="expression" dxfId="222" priority="224" stopIfTrue="1">
      <formula>#REF!="DTC Int. Staff"</formula>
    </cfRule>
  </conditionalFormatting>
  <conditionalFormatting sqref="G18">
    <cfRule type="expression" dxfId="221" priority="221" stopIfTrue="1">
      <formula>#REF!="Freelancer"</formula>
    </cfRule>
    <cfRule type="expression" dxfId="220" priority="222" stopIfTrue="1">
      <formula>#REF!="DTC Int. Staff"</formula>
    </cfRule>
  </conditionalFormatting>
  <conditionalFormatting sqref="G18">
    <cfRule type="expression" dxfId="219" priority="219" stopIfTrue="1">
      <formula>$F$5="Freelancer"</formula>
    </cfRule>
    <cfRule type="expression" dxfId="218" priority="220" stopIfTrue="1">
      <formula>$F$5="DTC Int. Staff"</formula>
    </cfRule>
  </conditionalFormatting>
  <conditionalFormatting sqref="G18">
    <cfRule type="expression" dxfId="217" priority="217" stopIfTrue="1">
      <formula>$F$5="Freelancer"</formula>
    </cfRule>
    <cfRule type="expression" dxfId="216" priority="218" stopIfTrue="1">
      <formula>$F$5="DTC Int. Staff"</formula>
    </cfRule>
  </conditionalFormatting>
  <conditionalFormatting sqref="G18">
    <cfRule type="expression" dxfId="215" priority="215" stopIfTrue="1">
      <formula>#REF!="Freelancer"</formula>
    </cfRule>
    <cfRule type="expression" dxfId="214" priority="216" stopIfTrue="1">
      <formula>#REF!="DTC Int. Staff"</formula>
    </cfRule>
  </conditionalFormatting>
  <conditionalFormatting sqref="G18">
    <cfRule type="expression" dxfId="213" priority="213" stopIfTrue="1">
      <formula>$F$5="Freelancer"</formula>
    </cfRule>
    <cfRule type="expression" dxfId="212" priority="214" stopIfTrue="1">
      <formula>$F$5="DTC Int. Staff"</formula>
    </cfRule>
  </conditionalFormatting>
  <conditionalFormatting sqref="G24">
    <cfRule type="expression" dxfId="211" priority="211" stopIfTrue="1">
      <formula>#REF!="Freelancer"</formula>
    </cfRule>
    <cfRule type="expression" dxfId="210" priority="212" stopIfTrue="1">
      <formula>#REF!="DTC Int. Staff"</formula>
    </cfRule>
  </conditionalFormatting>
  <conditionalFormatting sqref="G24">
    <cfRule type="expression" dxfId="209" priority="209" stopIfTrue="1">
      <formula>#REF!="Freelancer"</formula>
    </cfRule>
    <cfRule type="expression" dxfId="208" priority="210" stopIfTrue="1">
      <formula>#REF!="DTC Int. Staff"</formula>
    </cfRule>
  </conditionalFormatting>
  <conditionalFormatting sqref="G24">
    <cfRule type="expression" dxfId="207" priority="207" stopIfTrue="1">
      <formula>$F$5="Freelancer"</formula>
    </cfRule>
    <cfRule type="expression" dxfId="206" priority="208" stopIfTrue="1">
      <formula>$F$5="DTC Int. Staff"</formula>
    </cfRule>
  </conditionalFormatting>
  <conditionalFormatting sqref="G24">
    <cfRule type="expression" dxfId="205" priority="205" stopIfTrue="1">
      <formula>$F$5="Freelancer"</formula>
    </cfRule>
    <cfRule type="expression" dxfId="204" priority="206" stopIfTrue="1">
      <formula>$F$5="DTC Int. Staff"</formula>
    </cfRule>
  </conditionalFormatting>
  <conditionalFormatting sqref="G24">
    <cfRule type="expression" dxfId="203" priority="203" stopIfTrue="1">
      <formula>#REF!="Freelancer"</formula>
    </cfRule>
    <cfRule type="expression" dxfId="202" priority="204" stopIfTrue="1">
      <formula>#REF!="DTC Int. Staff"</formula>
    </cfRule>
  </conditionalFormatting>
  <conditionalFormatting sqref="G24">
    <cfRule type="expression" dxfId="201" priority="201" stopIfTrue="1">
      <formula>$F$5="Freelancer"</formula>
    </cfRule>
    <cfRule type="expression" dxfId="200" priority="202" stopIfTrue="1">
      <formula>$F$5="DTC Int. Staff"</formula>
    </cfRule>
  </conditionalFormatting>
  <conditionalFormatting sqref="G23">
    <cfRule type="expression" dxfId="199" priority="199" stopIfTrue="1">
      <formula>#REF!="Freelancer"</formula>
    </cfRule>
    <cfRule type="expression" dxfId="198" priority="200" stopIfTrue="1">
      <formula>#REF!="DTC Int. Staff"</formula>
    </cfRule>
  </conditionalFormatting>
  <conditionalFormatting sqref="G23">
    <cfRule type="expression" dxfId="197" priority="197" stopIfTrue="1">
      <formula>#REF!="Freelancer"</formula>
    </cfRule>
    <cfRule type="expression" dxfId="196" priority="198" stopIfTrue="1">
      <formula>#REF!="DTC Int. Staff"</formula>
    </cfRule>
  </conditionalFormatting>
  <conditionalFormatting sqref="G23">
    <cfRule type="expression" dxfId="195" priority="195" stopIfTrue="1">
      <formula>$F$5="Freelancer"</formula>
    </cfRule>
    <cfRule type="expression" dxfId="194" priority="196" stopIfTrue="1">
      <formula>$F$5="DTC Int. Staff"</formula>
    </cfRule>
  </conditionalFormatting>
  <conditionalFormatting sqref="G23">
    <cfRule type="expression" dxfId="193" priority="193" stopIfTrue="1">
      <formula>$F$5="Freelancer"</formula>
    </cfRule>
    <cfRule type="expression" dxfId="192" priority="194" stopIfTrue="1">
      <formula>$F$5="DTC Int. Staff"</formula>
    </cfRule>
  </conditionalFormatting>
  <conditionalFormatting sqref="G23">
    <cfRule type="expression" dxfId="191" priority="191" stopIfTrue="1">
      <formula>#REF!="Freelancer"</formula>
    </cfRule>
    <cfRule type="expression" dxfId="190" priority="192" stopIfTrue="1">
      <formula>#REF!="DTC Int. Staff"</formula>
    </cfRule>
  </conditionalFormatting>
  <conditionalFormatting sqref="G23">
    <cfRule type="expression" dxfId="189" priority="189" stopIfTrue="1">
      <formula>$F$5="Freelancer"</formula>
    </cfRule>
    <cfRule type="expression" dxfId="188" priority="190" stopIfTrue="1">
      <formula>$F$5="DTC Int. Staff"</formula>
    </cfRule>
  </conditionalFormatting>
  <conditionalFormatting sqref="G19">
    <cfRule type="expression" dxfId="187" priority="187" stopIfTrue="1">
      <formula>#REF!="Freelancer"</formula>
    </cfRule>
    <cfRule type="expression" dxfId="186" priority="188" stopIfTrue="1">
      <formula>#REF!="DTC Int. Staff"</formula>
    </cfRule>
  </conditionalFormatting>
  <conditionalFormatting sqref="G19">
    <cfRule type="expression" dxfId="185" priority="185" stopIfTrue="1">
      <formula>#REF!="Freelancer"</formula>
    </cfRule>
    <cfRule type="expression" dxfId="184" priority="186" stopIfTrue="1">
      <formula>#REF!="DTC Int. Staff"</formula>
    </cfRule>
  </conditionalFormatting>
  <conditionalFormatting sqref="G19">
    <cfRule type="expression" dxfId="183" priority="183" stopIfTrue="1">
      <formula>$F$5="Freelancer"</formula>
    </cfRule>
    <cfRule type="expression" dxfId="182" priority="184" stopIfTrue="1">
      <formula>$F$5="DTC Int. Staff"</formula>
    </cfRule>
  </conditionalFormatting>
  <conditionalFormatting sqref="G19">
    <cfRule type="expression" dxfId="181" priority="181" stopIfTrue="1">
      <formula>$F$5="Freelancer"</formula>
    </cfRule>
    <cfRule type="expression" dxfId="180" priority="182" stopIfTrue="1">
      <formula>$F$5="DTC Int. Staff"</formula>
    </cfRule>
  </conditionalFormatting>
  <conditionalFormatting sqref="G19">
    <cfRule type="expression" dxfId="179" priority="179" stopIfTrue="1">
      <formula>#REF!="Freelancer"</formula>
    </cfRule>
    <cfRule type="expression" dxfId="178" priority="180" stopIfTrue="1">
      <formula>#REF!="DTC Int. Staff"</formula>
    </cfRule>
  </conditionalFormatting>
  <conditionalFormatting sqref="G19">
    <cfRule type="expression" dxfId="177" priority="177" stopIfTrue="1">
      <formula>$F$5="Freelancer"</formula>
    </cfRule>
    <cfRule type="expression" dxfId="176" priority="178" stopIfTrue="1">
      <formula>$F$5="DTC Int. Staff"</formula>
    </cfRule>
  </conditionalFormatting>
  <conditionalFormatting sqref="G20:G21">
    <cfRule type="expression" dxfId="175" priority="175" stopIfTrue="1">
      <formula>#REF!="Freelancer"</formula>
    </cfRule>
    <cfRule type="expression" dxfId="174" priority="176" stopIfTrue="1">
      <formula>#REF!="DTC Int. Staff"</formula>
    </cfRule>
  </conditionalFormatting>
  <conditionalFormatting sqref="G20:G21">
    <cfRule type="expression" dxfId="173" priority="173" stopIfTrue="1">
      <formula>#REF!="Freelancer"</formula>
    </cfRule>
    <cfRule type="expression" dxfId="172" priority="174" stopIfTrue="1">
      <formula>#REF!="DTC Int. Staff"</formula>
    </cfRule>
  </conditionalFormatting>
  <conditionalFormatting sqref="G20:G21">
    <cfRule type="expression" dxfId="171" priority="171" stopIfTrue="1">
      <formula>$F$5="Freelancer"</formula>
    </cfRule>
    <cfRule type="expression" dxfId="170" priority="172" stopIfTrue="1">
      <formula>$F$5="DTC Int. Staff"</formula>
    </cfRule>
  </conditionalFormatting>
  <conditionalFormatting sqref="G20:G21">
    <cfRule type="expression" dxfId="169" priority="169" stopIfTrue="1">
      <formula>$F$5="Freelancer"</formula>
    </cfRule>
    <cfRule type="expression" dxfId="168" priority="170" stopIfTrue="1">
      <formula>$F$5="DTC Int. Staff"</formula>
    </cfRule>
  </conditionalFormatting>
  <conditionalFormatting sqref="G20:G21">
    <cfRule type="expression" dxfId="167" priority="167" stopIfTrue="1">
      <formula>#REF!="Freelancer"</formula>
    </cfRule>
    <cfRule type="expression" dxfId="166" priority="168" stopIfTrue="1">
      <formula>#REF!="DTC Int. Staff"</formula>
    </cfRule>
  </conditionalFormatting>
  <conditionalFormatting sqref="G20:G21">
    <cfRule type="expression" dxfId="165" priority="165" stopIfTrue="1">
      <formula>$F$5="Freelancer"</formula>
    </cfRule>
    <cfRule type="expression" dxfId="164" priority="166" stopIfTrue="1">
      <formula>$F$5="DTC Int. Staff"</formula>
    </cfRule>
  </conditionalFormatting>
  <conditionalFormatting sqref="G25">
    <cfRule type="expression" dxfId="163" priority="163" stopIfTrue="1">
      <formula>#REF!="Freelancer"</formula>
    </cfRule>
    <cfRule type="expression" dxfId="162" priority="164" stopIfTrue="1">
      <formula>#REF!="DTC Int. Staff"</formula>
    </cfRule>
  </conditionalFormatting>
  <conditionalFormatting sqref="G25">
    <cfRule type="expression" dxfId="161" priority="161" stopIfTrue="1">
      <formula>#REF!="Freelancer"</formula>
    </cfRule>
    <cfRule type="expression" dxfId="160" priority="162" stopIfTrue="1">
      <formula>#REF!="DTC Int. Staff"</formula>
    </cfRule>
  </conditionalFormatting>
  <conditionalFormatting sqref="G25">
    <cfRule type="expression" dxfId="159" priority="159" stopIfTrue="1">
      <formula>$F$5="Freelancer"</formula>
    </cfRule>
    <cfRule type="expression" dxfId="158" priority="160" stopIfTrue="1">
      <formula>$F$5="DTC Int. Staff"</formula>
    </cfRule>
  </conditionalFormatting>
  <conditionalFormatting sqref="G25">
    <cfRule type="expression" dxfId="157" priority="157" stopIfTrue="1">
      <formula>$F$5="Freelancer"</formula>
    </cfRule>
    <cfRule type="expression" dxfId="156" priority="158" stopIfTrue="1">
      <formula>$F$5="DTC Int. Staff"</formula>
    </cfRule>
  </conditionalFormatting>
  <conditionalFormatting sqref="G25">
    <cfRule type="expression" dxfId="155" priority="155" stopIfTrue="1">
      <formula>#REF!="Freelancer"</formula>
    </cfRule>
    <cfRule type="expression" dxfId="154" priority="156" stopIfTrue="1">
      <formula>#REF!="DTC Int. Staff"</formula>
    </cfRule>
  </conditionalFormatting>
  <conditionalFormatting sqref="G25">
    <cfRule type="expression" dxfId="153" priority="153" stopIfTrue="1">
      <formula>$F$5="Freelancer"</formula>
    </cfRule>
    <cfRule type="expression" dxfId="152" priority="154" stopIfTrue="1">
      <formula>$F$5="DTC Int. Staff"</formula>
    </cfRule>
  </conditionalFormatting>
  <conditionalFormatting sqref="G26">
    <cfRule type="expression" dxfId="151" priority="151" stopIfTrue="1">
      <formula>#REF!="Freelancer"</formula>
    </cfRule>
    <cfRule type="expression" dxfId="150" priority="152" stopIfTrue="1">
      <formula>#REF!="DTC Int. Staff"</formula>
    </cfRule>
  </conditionalFormatting>
  <conditionalFormatting sqref="G26">
    <cfRule type="expression" dxfId="149" priority="149" stopIfTrue="1">
      <formula>#REF!="Freelancer"</formula>
    </cfRule>
    <cfRule type="expression" dxfId="148" priority="150" stopIfTrue="1">
      <formula>#REF!="DTC Int. Staff"</formula>
    </cfRule>
  </conditionalFormatting>
  <conditionalFormatting sqref="G26">
    <cfRule type="expression" dxfId="147" priority="147" stopIfTrue="1">
      <formula>$F$5="Freelancer"</formula>
    </cfRule>
    <cfRule type="expression" dxfId="146" priority="148" stopIfTrue="1">
      <formula>$F$5="DTC Int. Staff"</formula>
    </cfRule>
  </conditionalFormatting>
  <conditionalFormatting sqref="G26">
    <cfRule type="expression" dxfId="145" priority="145" stopIfTrue="1">
      <formula>$F$5="Freelancer"</formula>
    </cfRule>
    <cfRule type="expression" dxfId="144" priority="146" stopIfTrue="1">
      <formula>$F$5="DTC Int. Staff"</formula>
    </cfRule>
  </conditionalFormatting>
  <conditionalFormatting sqref="G26">
    <cfRule type="expression" dxfId="143" priority="143" stopIfTrue="1">
      <formula>#REF!="Freelancer"</formula>
    </cfRule>
    <cfRule type="expression" dxfId="142" priority="144" stopIfTrue="1">
      <formula>#REF!="DTC Int. Staff"</formula>
    </cfRule>
  </conditionalFormatting>
  <conditionalFormatting sqref="G26">
    <cfRule type="expression" dxfId="141" priority="141" stopIfTrue="1">
      <formula>$F$5="Freelancer"</formula>
    </cfRule>
    <cfRule type="expression" dxfId="140" priority="142" stopIfTrue="1">
      <formula>$F$5="DTC Int. Staff"</formula>
    </cfRule>
  </conditionalFormatting>
  <conditionalFormatting sqref="G27">
    <cfRule type="expression" dxfId="139" priority="139" stopIfTrue="1">
      <formula>#REF!="Freelancer"</formula>
    </cfRule>
    <cfRule type="expression" dxfId="138" priority="140" stopIfTrue="1">
      <formula>#REF!="DTC Int. Staff"</formula>
    </cfRule>
  </conditionalFormatting>
  <conditionalFormatting sqref="G27">
    <cfRule type="expression" dxfId="137" priority="137" stopIfTrue="1">
      <formula>$F$5="Freelancer"</formula>
    </cfRule>
    <cfRule type="expression" dxfId="136" priority="138" stopIfTrue="1">
      <formula>$F$5="DTC Int. Staff"</formula>
    </cfRule>
  </conditionalFormatting>
  <conditionalFormatting sqref="G27">
    <cfRule type="expression" dxfId="135" priority="135" stopIfTrue="1">
      <formula>#REF!="Freelancer"</formula>
    </cfRule>
    <cfRule type="expression" dxfId="134" priority="136" stopIfTrue="1">
      <formula>#REF!="DTC Int. Staff"</formula>
    </cfRule>
  </conditionalFormatting>
  <conditionalFormatting sqref="G27">
    <cfRule type="expression" dxfId="133" priority="133" stopIfTrue="1">
      <formula>$F$5="Freelancer"</formula>
    </cfRule>
    <cfRule type="expression" dxfId="132" priority="134" stopIfTrue="1">
      <formula>$F$5="DTC Int. Staff"</formula>
    </cfRule>
  </conditionalFormatting>
  <conditionalFormatting sqref="G28">
    <cfRule type="expression" dxfId="131" priority="131" stopIfTrue="1">
      <formula>#REF!="Freelancer"</formula>
    </cfRule>
    <cfRule type="expression" dxfId="130" priority="132" stopIfTrue="1">
      <formula>#REF!="DTC Int. Staff"</formula>
    </cfRule>
  </conditionalFormatting>
  <conditionalFormatting sqref="G28">
    <cfRule type="expression" dxfId="129" priority="129" stopIfTrue="1">
      <formula>#REF!="Freelancer"</formula>
    </cfRule>
    <cfRule type="expression" dxfId="128" priority="130" stopIfTrue="1">
      <formula>#REF!="DTC Int. Staff"</formula>
    </cfRule>
  </conditionalFormatting>
  <conditionalFormatting sqref="G28">
    <cfRule type="expression" dxfId="127" priority="127" stopIfTrue="1">
      <formula>$F$5="Freelancer"</formula>
    </cfRule>
    <cfRule type="expression" dxfId="126" priority="128" stopIfTrue="1">
      <formula>$F$5="DTC Int. Staff"</formula>
    </cfRule>
  </conditionalFormatting>
  <conditionalFormatting sqref="G28">
    <cfRule type="expression" dxfId="125" priority="125" stopIfTrue="1">
      <formula>$F$5="Freelancer"</formula>
    </cfRule>
    <cfRule type="expression" dxfId="124" priority="126" stopIfTrue="1">
      <formula>$F$5="DTC Int. Staff"</formula>
    </cfRule>
  </conditionalFormatting>
  <conditionalFormatting sqref="G28">
    <cfRule type="expression" dxfId="123" priority="123" stopIfTrue="1">
      <formula>#REF!="Freelancer"</formula>
    </cfRule>
    <cfRule type="expression" dxfId="122" priority="124" stopIfTrue="1">
      <formula>#REF!="DTC Int. Staff"</formula>
    </cfRule>
  </conditionalFormatting>
  <conditionalFormatting sqref="G28">
    <cfRule type="expression" dxfId="121" priority="121" stopIfTrue="1">
      <formula>$F$5="Freelancer"</formula>
    </cfRule>
    <cfRule type="expression" dxfId="120" priority="122" stopIfTrue="1">
      <formula>$F$5="DTC Int. Staff"</formula>
    </cfRule>
  </conditionalFormatting>
  <conditionalFormatting sqref="G29">
    <cfRule type="expression" dxfId="119" priority="119" stopIfTrue="1">
      <formula>#REF!="Freelancer"</formula>
    </cfRule>
    <cfRule type="expression" dxfId="118" priority="120" stopIfTrue="1">
      <formula>#REF!="DTC Int. Staff"</formula>
    </cfRule>
  </conditionalFormatting>
  <conditionalFormatting sqref="G29">
    <cfRule type="expression" dxfId="117" priority="117" stopIfTrue="1">
      <formula>#REF!="Freelancer"</formula>
    </cfRule>
    <cfRule type="expression" dxfId="116" priority="118" stopIfTrue="1">
      <formula>#REF!="DTC Int. Staff"</formula>
    </cfRule>
  </conditionalFormatting>
  <conditionalFormatting sqref="G29">
    <cfRule type="expression" dxfId="115" priority="115" stopIfTrue="1">
      <formula>$F$5="Freelancer"</formula>
    </cfRule>
    <cfRule type="expression" dxfId="114" priority="116" stopIfTrue="1">
      <formula>$F$5="DTC Int. Staff"</formula>
    </cfRule>
  </conditionalFormatting>
  <conditionalFormatting sqref="G29">
    <cfRule type="expression" dxfId="113" priority="113" stopIfTrue="1">
      <formula>$F$5="Freelancer"</formula>
    </cfRule>
    <cfRule type="expression" dxfId="112" priority="114" stopIfTrue="1">
      <formula>$F$5="DTC Int. Staff"</formula>
    </cfRule>
  </conditionalFormatting>
  <conditionalFormatting sqref="G29">
    <cfRule type="expression" dxfId="111" priority="111" stopIfTrue="1">
      <formula>#REF!="Freelancer"</formula>
    </cfRule>
    <cfRule type="expression" dxfId="110" priority="112" stopIfTrue="1">
      <formula>#REF!="DTC Int. Staff"</formula>
    </cfRule>
  </conditionalFormatting>
  <conditionalFormatting sqref="G29">
    <cfRule type="expression" dxfId="109" priority="109" stopIfTrue="1">
      <formula>$F$5="Freelancer"</formula>
    </cfRule>
    <cfRule type="expression" dxfId="108" priority="110" stopIfTrue="1">
      <formula>$F$5="DTC Int. Staff"</formula>
    </cfRule>
  </conditionalFormatting>
  <conditionalFormatting sqref="G30">
    <cfRule type="expression" dxfId="107" priority="107" stopIfTrue="1">
      <formula>#REF!="Freelancer"</formula>
    </cfRule>
    <cfRule type="expression" dxfId="106" priority="108" stopIfTrue="1">
      <formula>#REF!="DTC Int. Staff"</formula>
    </cfRule>
  </conditionalFormatting>
  <conditionalFormatting sqref="G30">
    <cfRule type="expression" dxfId="105" priority="105" stopIfTrue="1">
      <formula>#REF!="Freelancer"</formula>
    </cfRule>
    <cfRule type="expression" dxfId="104" priority="106" stopIfTrue="1">
      <formula>#REF!="DTC Int. Staff"</formula>
    </cfRule>
  </conditionalFormatting>
  <conditionalFormatting sqref="G30">
    <cfRule type="expression" dxfId="103" priority="103" stopIfTrue="1">
      <formula>$F$5="Freelancer"</formula>
    </cfRule>
    <cfRule type="expression" dxfId="102" priority="104" stopIfTrue="1">
      <formula>$F$5="DTC Int. Staff"</formula>
    </cfRule>
  </conditionalFormatting>
  <conditionalFormatting sqref="G30">
    <cfRule type="expression" dxfId="101" priority="101" stopIfTrue="1">
      <formula>$F$5="Freelancer"</formula>
    </cfRule>
    <cfRule type="expression" dxfId="100" priority="102" stopIfTrue="1">
      <formula>$F$5="DTC Int. Staff"</formula>
    </cfRule>
  </conditionalFormatting>
  <conditionalFormatting sqref="G30">
    <cfRule type="expression" dxfId="99" priority="99" stopIfTrue="1">
      <formula>#REF!="Freelancer"</formula>
    </cfRule>
    <cfRule type="expression" dxfId="98" priority="100" stopIfTrue="1">
      <formula>#REF!="DTC Int. Staff"</formula>
    </cfRule>
  </conditionalFormatting>
  <conditionalFormatting sqref="G30">
    <cfRule type="expression" dxfId="97" priority="97" stopIfTrue="1">
      <formula>$F$5="Freelancer"</formula>
    </cfRule>
    <cfRule type="expression" dxfId="96" priority="98" stopIfTrue="1">
      <formula>$F$5="DTC Int. Staff"</formula>
    </cfRule>
  </conditionalFormatting>
  <conditionalFormatting sqref="G31">
    <cfRule type="expression" dxfId="95" priority="95" stopIfTrue="1">
      <formula>#REF!="Freelancer"</formula>
    </cfRule>
    <cfRule type="expression" dxfId="94" priority="96" stopIfTrue="1">
      <formula>#REF!="DTC Int. Staff"</formula>
    </cfRule>
  </conditionalFormatting>
  <conditionalFormatting sqref="G31">
    <cfRule type="expression" dxfId="93" priority="93" stopIfTrue="1">
      <formula>#REF!="Freelancer"</formula>
    </cfRule>
    <cfRule type="expression" dxfId="92" priority="94" stopIfTrue="1">
      <formula>#REF!="DTC Int. Staff"</formula>
    </cfRule>
  </conditionalFormatting>
  <conditionalFormatting sqref="G31">
    <cfRule type="expression" dxfId="91" priority="91" stopIfTrue="1">
      <formula>$F$5="Freelancer"</formula>
    </cfRule>
    <cfRule type="expression" dxfId="90" priority="92" stopIfTrue="1">
      <formula>$F$5="DTC Int. Staff"</formula>
    </cfRule>
  </conditionalFormatting>
  <conditionalFormatting sqref="G31">
    <cfRule type="expression" dxfId="89" priority="89" stopIfTrue="1">
      <formula>$F$5="Freelancer"</formula>
    </cfRule>
    <cfRule type="expression" dxfId="88" priority="90" stopIfTrue="1">
      <formula>$F$5="DTC Int. Staff"</formula>
    </cfRule>
  </conditionalFormatting>
  <conditionalFormatting sqref="G31">
    <cfRule type="expression" dxfId="87" priority="87" stopIfTrue="1">
      <formula>#REF!="Freelancer"</formula>
    </cfRule>
    <cfRule type="expression" dxfId="86" priority="88" stopIfTrue="1">
      <formula>#REF!="DTC Int. Staff"</formula>
    </cfRule>
  </conditionalFormatting>
  <conditionalFormatting sqref="G31">
    <cfRule type="expression" dxfId="85" priority="85" stopIfTrue="1">
      <formula>$F$5="Freelancer"</formula>
    </cfRule>
    <cfRule type="expression" dxfId="84" priority="86" stopIfTrue="1">
      <formula>$F$5="DTC Int. Staff"</formula>
    </cfRule>
  </conditionalFormatting>
  <conditionalFormatting sqref="G32">
    <cfRule type="expression" dxfId="83" priority="83" stopIfTrue="1">
      <formula>#REF!="Freelancer"</formula>
    </cfRule>
    <cfRule type="expression" dxfId="82" priority="84" stopIfTrue="1">
      <formula>#REF!="DTC Int. Staff"</formula>
    </cfRule>
  </conditionalFormatting>
  <conditionalFormatting sqref="G32">
    <cfRule type="expression" dxfId="81" priority="81" stopIfTrue="1">
      <formula>#REF!="Freelancer"</formula>
    </cfRule>
    <cfRule type="expression" dxfId="80" priority="82" stopIfTrue="1">
      <formula>#REF!="DTC Int. Staff"</formula>
    </cfRule>
  </conditionalFormatting>
  <conditionalFormatting sqref="G32">
    <cfRule type="expression" dxfId="79" priority="79" stopIfTrue="1">
      <formula>$F$5="Freelancer"</formula>
    </cfRule>
    <cfRule type="expression" dxfId="78" priority="80" stopIfTrue="1">
      <formula>$F$5="DTC Int. Staff"</formula>
    </cfRule>
  </conditionalFormatting>
  <conditionalFormatting sqref="G32">
    <cfRule type="expression" dxfId="77" priority="77" stopIfTrue="1">
      <formula>$F$5="Freelancer"</formula>
    </cfRule>
    <cfRule type="expression" dxfId="76" priority="78" stopIfTrue="1">
      <formula>$F$5="DTC Int. Staff"</formula>
    </cfRule>
  </conditionalFormatting>
  <conditionalFormatting sqref="G32">
    <cfRule type="expression" dxfId="75" priority="75" stopIfTrue="1">
      <formula>#REF!="Freelancer"</formula>
    </cfRule>
    <cfRule type="expression" dxfId="74" priority="76" stopIfTrue="1">
      <formula>#REF!="DTC Int. Staff"</formula>
    </cfRule>
  </conditionalFormatting>
  <conditionalFormatting sqref="G32">
    <cfRule type="expression" dxfId="73" priority="73" stopIfTrue="1">
      <formula>$F$5="Freelancer"</formula>
    </cfRule>
    <cfRule type="expression" dxfId="72" priority="74" stopIfTrue="1">
      <formula>$F$5="DTC Int. Staff"</formula>
    </cfRule>
  </conditionalFormatting>
  <conditionalFormatting sqref="G33">
    <cfRule type="expression" dxfId="71" priority="71" stopIfTrue="1">
      <formula>#REF!="Freelancer"</formula>
    </cfRule>
    <cfRule type="expression" dxfId="70" priority="72" stopIfTrue="1">
      <formula>#REF!="DTC Int. Staff"</formula>
    </cfRule>
  </conditionalFormatting>
  <conditionalFormatting sqref="G33">
    <cfRule type="expression" dxfId="69" priority="69" stopIfTrue="1">
      <formula>#REF!="Freelancer"</formula>
    </cfRule>
    <cfRule type="expression" dxfId="68" priority="70" stopIfTrue="1">
      <formula>#REF!="DTC Int. Staff"</formula>
    </cfRule>
  </conditionalFormatting>
  <conditionalFormatting sqref="G33">
    <cfRule type="expression" dxfId="67" priority="67" stopIfTrue="1">
      <formula>$F$5="Freelancer"</formula>
    </cfRule>
    <cfRule type="expression" dxfId="66" priority="68" stopIfTrue="1">
      <formula>$F$5="DTC Int. Staff"</formula>
    </cfRule>
  </conditionalFormatting>
  <conditionalFormatting sqref="G33">
    <cfRule type="expression" dxfId="65" priority="65" stopIfTrue="1">
      <formula>$F$5="Freelancer"</formula>
    </cfRule>
    <cfRule type="expression" dxfId="64" priority="66" stopIfTrue="1">
      <formula>$F$5="DTC Int. Staff"</formula>
    </cfRule>
  </conditionalFormatting>
  <conditionalFormatting sqref="G33">
    <cfRule type="expression" dxfId="63" priority="63" stopIfTrue="1">
      <formula>#REF!="Freelancer"</formula>
    </cfRule>
    <cfRule type="expression" dxfId="62" priority="64" stopIfTrue="1">
      <formula>#REF!="DTC Int. Staff"</formula>
    </cfRule>
  </conditionalFormatting>
  <conditionalFormatting sqref="G33">
    <cfRule type="expression" dxfId="61" priority="61" stopIfTrue="1">
      <formula>$F$5="Freelancer"</formula>
    </cfRule>
    <cfRule type="expression" dxfId="60" priority="62" stopIfTrue="1">
      <formula>$F$5="DTC Int. Staff"</formula>
    </cfRule>
  </conditionalFormatting>
  <conditionalFormatting sqref="G34:G36">
    <cfRule type="expression" dxfId="59" priority="59" stopIfTrue="1">
      <formula>#REF!="Freelancer"</formula>
    </cfRule>
    <cfRule type="expression" dxfId="58" priority="60" stopIfTrue="1">
      <formula>#REF!="DTC Int. Staff"</formula>
    </cfRule>
  </conditionalFormatting>
  <conditionalFormatting sqref="G34:G36">
    <cfRule type="expression" dxfId="57" priority="57" stopIfTrue="1">
      <formula>#REF!="Freelancer"</formula>
    </cfRule>
    <cfRule type="expression" dxfId="56" priority="58" stopIfTrue="1">
      <formula>#REF!="DTC Int. Staff"</formula>
    </cfRule>
  </conditionalFormatting>
  <conditionalFormatting sqref="G34:G36">
    <cfRule type="expression" dxfId="55" priority="55" stopIfTrue="1">
      <formula>$F$5="Freelancer"</formula>
    </cfRule>
    <cfRule type="expression" dxfId="54" priority="56" stopIfTrue="1">
      <formula>$F$5="DTC Int. Staff"</formula>
    </cfRule>
  </conditionalFormatting>
  <conditionalFormatting sqref="G34:G36">
    <cfRule type="expression" dxfId="53" priority="53" stopIfTrue="1">
      <formula>$F$5="Freelancer"</formula>
    </cfRule>
    <cfRule type="expression" dxfId="52" priority="54" stopIfTrue="1">
      <formula>$F$5="DTC Int. Staff"</formula>
    </cfRule>
  </conditionalFormatting>
  <conditionalFormatting sqref="G34:G36">
    <cfRule type="expression" dxfId="51" priority="51" stopIfTrue="1">
      <formula>#REF!="Freelancer"</formula>
    </cfRule>
    <cfRule type="expression" dxfId="50" priority="52" stopIfTrue="1">
      <formula>#REF!="DTC Int. Staff"</formula>
    </cfRule>
  </conditionalFormatting>
  <conditionalFormatting sqref="G34:G36">
    <cfRule type="expression" dxfId="49" priority="49" stopIfTrue="1">
      <formula>$F$5="Freelancer"</formula>
    </cfRule>
    <cfRule type="expression" dxfId="48" priority="50" stopIfTrue="1">
      <formula>$F$5="DTC Int. Staff"</formula>
    </cfRule>
  </conditionalFormatting>
  <conditionalFormatting sqref="G37">
    <cfRule type="expression" dxfId="47" priority="47" stopIfTrue="1">
      <formula>#REF!="Freelancer"</formula>
    </cfRule>
    <cfRule type="expression" dxfId="46" priority="48" stopIfTrue="1">
      <formula>#REF!="DTC Int. Staff"</formula>
    </cfRule>
  </conditionalFormatting>
  <conditionalFormatting sqref="G37">
    <cfRule type="expression" dxfId="45" priority="45" stopIfTrue="1">
      <formula>#REF!="Freelancer"</formula>
    </cfRule>
    <cfRule type="expression" dxfId="44" priority="46" stopIfTrue="1">
      <formula>#REF!="DTC Int. Staff"</formula>
    </cfRule>
  </conditionalFormatting>
  <conditionalFormatting sqref="G37">
    <cfRule type="expression" dxfId="43" priority="43" stopIfTrue="1">
      <formula>$F$5="Freelancer"</formula>
    </cfRule>
    <cfRule type="expression" dxfId="42" priority="44" stopIfTrue="1">
      <formula>$F$5="DTC Int. Staff"</formula>
    </cfRule>
  </conditionalFormatting>
  <conditionalFormatting sqref="G37">
    <cfRule type="expression" dxfId="41" priority="41" stopIfTrue="1">
      <formula>$F$5="Freelancer"</formula>
    </cfRule>
    <cfRule type="expression" dxfId="40" priority="42" stopIfTrue="1">
      <formula>$F$5="DTC Int. Staff"</formula>
    </cfRule>
  </conditionalFormatting>
  <conditionalFormatting sqref="G37">
    <cfRule type="expression" dxfId="39" priority="39" stopIfTrue="1">
      <formula>#REF!="Freelancer"</formula>
    </cfRule>
    <cfRule type="expression" dxfId="38" priority="40" stopIfTrue="1">
      <formula>#REF!="DTC Int. Staff"</formula>
    </cfRule>
  </conditionalFormatting>
  <conditionalFormatting sqref="G37">
    <cfRule type="expression" dxfId="37" priority="37" stopIfTrue="1">
      <formula>$F$5="Freelancer"</formula>
    </cfRule>
    <cfRule type="expression" dxfId="36" priority="38" stopIfTrue="1">
      <formula>$F$5="DTC Int. Staff"</formula>
    </cfRule>
  </conditionalFormatting>
  <conditionalFormatting sqref="G38">
    <cfRule type="expression" dxfId="35" priority="35" stopIfTrue="1">
      <formula>#REF!="Freelancer"</formula>
    </cfRule>
    <cfRule type="expression" dxfId="34" priority="36" stopIfTrue="1">
      <formula>#REF!="DTC Int. Staff"</formula>
    </cfRule>
  </conditionalFormatting>
  <conditionalFormatting sqref="G38">
    <cfRule type="expression" dxfId="33" priority="33" stopIfTrue="1">
      <formula>#REF!="Freelancer"</formula>
    </cfRule>
    <cfRule type="expression" dxfId="32" priority="34" stopIfTrue="1">
      <formula>#REF!="DTC Int. Staff"</formula>
    </cfRule>
  </conditionalFormatting>
  <conditionalFormatting sqref="G38">
    <cfRule type="expression" dxfId="31" priority="31" stopIfTrue="1">
      <formula>$F$5="Freelancer"</formula>
    </cfRule>
    <cfRule type="expression" dxfId="30" priority="32" stopIfTrue="1">
      <formula>$F$5="DTC Int. Staff"</formula>
    </cfRule>
  </conditionalFormatting>
  <conditionalFormatting sqref="G38">
    <cfRule type="expression" dxfId="29" priority="29" stopIfTrue="1">
      <formula>$F$5="Freelancer"</formula>
    </cfRule>
    <cfRule type="expression" dxfId="28" priority="30" stopIfTrue="1">
      <formula>$F$5="DTC Int. Staff"</formula>
    </cfRule>
  </conditionalFormatting>
  <conditionalFormatting sqref="G38">
    <cfRule type="expression" dxfId="27" priority="27" stopIfTrue="1">
      <formula>#REF!="Freelancer"</formula>
    </cfRule>
    <cfRule type="expression" dxfId="26" priority="28" stopIfTrue="1">
      <formula>#REF!="DTC Int. Staff"</formula>
    </cfRule>
  </conditionalFormatting>
  <conditionalFormatting sqref="G38">
    <cfRule type="expression" dxfId="25" priority="25" stopIfTrue="1">
      <formula>$F$5="Freelancer"</formula>
    </cfRule>
    <cfRule type="expression" dxfId="24" priority="26" stopIfTrue="1">
      <formula>$F$5="DTC Int. Staff"</formula>
    </cfRule>
  </conditionalFormatting>
  <conditionalFormatting sqref="G39:G40">
    <cfRule type="expression" dxfId="23" priority="23" stopIfTrue="1">
      <formula>#REF!="Freelancer"</formula>
    </cfRule>
    <cfRule type="expression" dxfId="22" priority="24" stopIfTrue="1">
      <formula>#REF!="DTC Int. Staff"</formula>
    </cfRule>
  </conditionalFormatting>
  <conditionalFormatting sqref="G39:G40">
    <cfRule type="expression" dxfId="21" priority="21" stopIfTrue="1">
      <formula>#REF!="Freelancer"</formula>
    </cfRule>
    <cfRule type="expression" dxfId="20" priority="22" stopIfTrue="1">
      <formula>#REF!="DTC Int. Staff"</formula>
    </cfRule>
  </conditionalFormatting>
  <conditionalFormatting sqref="G39:G40">
    <cfRule type="expression" dxfId="19" priority="19" stopIfTrue="1">
      <formula>$F$5="Freelancer"</formula>
    </cfRule>
    <cfRule type="expression" dxfId="18" priority="20" stopIfTrue="1">
      <formula>$F$5="DTC Int. Staff"</formula>
    </cfRule>
  </conditionalFormatting>
  <conditionalFormatting sqref="G39:G40">
    <cfRule type="expression" dxfId="17" priority="17" stopIfTrue="1">
      <formula>$F$5="Freelancer"</formula>
    </cfRule>
    <cfRule type="expression" dxfId="16" priority="18" stopIfTrue="1">
      <formula>$F$5="DTC Int. Staff"</formula>
    </cfRule>
  </conditionalFormatting>
  <conditionalFormatting sqref="G39:G40">
    <cfRule type="expression" dxfId="15" priority="15" stopIfTrue="1">
      <formula>#REF!="Freelancer"</formula>
    </cfRule>
    <cfRule type="expression" dxfId="14" priority="16" stopIfTrue="1">
      <formula>#REF!="DTC Int. Staff"</formula>
    </cfRule>
  </conditionalFormatting>
  <conditionalFormatting sqref="G39:G40">
    <cfRule type="expression" dxfId="13" priority="13" stopIfTrue="1">
      <formula>$F$5="Freelancer"</formula>
    </cfRule>
    <cfRule type="expression" dxfId="12" priority="14" stopIfTrue="1">
      <formula>$F$5="DTC Int. Staff"</formula>
    </cfRule>
  </conditionalFormatting>
  <conditionalFormatting sqref="G41">
    <cfRule type="expression" dxfId="11" priority="11" stopIfTrue="1">
      <formula>#REF!="Freelancer"</formula>
    </cfRule>
    <cfRule type="expression" dxfId="10" priority="12" stopIfTrue="1">
      <formula>#REF!="DTC Int. Staff"</formula>
    </cfRule>
  </conditionalFormatting>
  <conditionalFormatting sqref="G41">
    <cfRule type="expression" dxfId="9" priority="9" stopIfTrue="1">
      <formula>#REF!="Freelancer"</formula>
    </cfRule>
    <cfRule type="expression" dxfId="8" priority="10" stopIfTrue="1">
      <formula>#REF!="DTC Int. Staff"</formula>
    </cfRule>
  </conditionalFormatting>
  <conditionalFormatting sqref="G41">
    <cfRule type="expression" dxfId="7" priority="7" stopIfTrue="1">
      <formula>$F$5="Freelancer"</formula>
    </cfRule>
    <cfRule type="expression" dxfId="6" priority="8" stopIfTrue="1">
      <formula>$F$5="DTC Int. Staff"</formula>
    </cfRule>
  </conditionalFormatting>
  <conditionalFormatting sqref="G41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41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41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dataValidations count="2">
    <dataValidation type="list" allowBlank="1" showInputMessage="1" showErrorMessage="1" sqref="F6 F9:F41" xr:uid="{00000000-0002-0000-0100-000000000000}">
      <formula1>Project_Number</formula1>
    </dataValidation>
    <dataValidation type="list" allowBlank="1" showInputMessage="1" showErrorMessage="1" sqref="G9:G41" xr:uid="{00000000-0002-0000-0100-000001000000}">
      <formula1>SAP_Booking_Number</formula1>
    </dataValidation>
  </dataValidations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N72"/>
  <sheetViews>
    <sheetView workbookViewId="0">
      <selection activeCell="D12" sqref="D12"/>
    </sheetView>
  </sheetViews>
  <sheetFormatPr defaultColWidth="11.453125" defaultRowHeight="12.5"/>
  <cols>
    <col min="1" max="1" width="16.81640625" style="28" customWidth="1"/>
    <col min="2" max="2" width="29.1796875" style="28" bestFit="1" customWidth="1"/>
    <col min="3" max="3" width="3.453125" style="40" customWidth="1"/>
    <col min="4" max="4" width="13.54296875" bestFit="1" customWidth="1"/>
    <col min="5" max="5" width="30.54296875" bestFit="1" customWidth="1"/>
  </cols>
  <sheetData>
    <row r="1" spans="1:14">
      <c r="A1" s="30" t="s">
        <v>6</v>
      </c>
      <c r="B1" s="30" t="s">
        <v>7</v>
      </c>
      <c r="C1" s="39"/>
      <c r="D1" s="30" t="s">
        <v>16</v>
      </c>
      <c r="E1" s="30" t="s">
        <v>8</v>
      </c>
    </row>
    <row r="2" spans="1:14">
      <c r="A2" s="54" t="s">
        <v>135</v>
      </c>
      <c r="B2" s="28" t="s">
        <v>167</v>
      </c>
      <c r="D2" s="29">
        <v>9001</v>
      </c>
      <c r="E2" s="28" t="s">
        <v>71</v>
      </c>
    </row>
    <row r="3" spans="1:14">
      <c r="A3" s="54" t="s">
        <v>136</v>
      </c>
      <c r="B3" s="28" t="s">
        <v>137</v>
      </c>
      <c r="D3" s="29">
        <v>9002</v>
      </c>
      <c r="E3" s="28" t="s">
        <v>130</v>
      </c>
    </row>
    <row r="4" spans="1:14">
      <c r="A4" s="55" t="s">
        <v>138</v>
      </c>
      <c r="B4" s="56" t="s">
        <v>139</v>
      </c>
      <c r="D4" s="29">
        <v>9003</v>
      </c>
      <c r="E4" s="28" t="s">
        <v>131</v>
      </c>
    </row>
    <row r="5" spans="1:14">
      <c r="A5" s="54" t="s">
        <v>140</v>
      </c>
      <c r="B5" s="28" t="s">
        <v>141</v>
      </c>
      <c r="D5" s="29">
        <v>9004</v>
      </c>
      <c r="E5" s="28" t="s">
        <v>132</v>
      </c>
    </row>
    <row r="6" spans="1:14">
      <c r="A6" s="55" t="s">
        <v>142</v>
      </c>
      <c r="B6" s="56" t="s">
        <v>143</v>
      </c>
      <c r="D6" s="29">
        <v>9005</v>
      </c>
      <c r="E6" s="28" t="s">
        <v>72</v>
      </c>
    </row>
    <row r="7" spans="1:14">
      <c r="A7" s="55" t="s">
        <v>144</v>
      </c>
      <c r="B7" s="56" t="s">
        <v>145</v>
      </c>
      <c r="D7" s="29">
        <v>9007</v>
      </c>
      <c r="E7" s="28" t="s">
        <v>73</v>
      </c>
    </row>
    <row r="8" spans="1:14">
      <c r="A8" s="54" t="s">
        <v>146</v>
      </c>
      <c r="B8" s="28" t="s">
        <v>147</v>
      </c>
      <c r="D8" s="29">
        <v>9008</v>
      </c>
      <c r="E8" s="28" t="s">
        <v>74</v>
      </c>
    </row>
    <row r="9" spans="1:14">
      <c r="A9" s="54" t="s">
        <v>148</v>
      </c>
      <c r="B9" s="28" t="s">
        <v>149</v>
      </c>
      <c r="D9" s="29">
        <v>9010</v>
      </c>
      <c r="E9" s="28" t="s">
        <v>75</v>
      </c>
    </row>
    <row r="10" spans="1:14">
      <c r="A10" s="54" t="s">
        <v>150</v>
      </c>
      <c r="B10" s="28" t="s">
        <v>151</v>
      </c>
      <c r="D10" s="29">
        <v>9013</v>
      </c>
      <c r="E10" s="28" t="s">
        <v>76</v>
      </c>
    </row>
    <row r="11" spans="1:14">
      <c r="A11" s="54" t="s">
        <v>152</v>
      </c>
      <c r="B11" s="28" t="s">
        <v>153</v>
      </c>
      <c r="D11" s="29">
        <v>9014</v>
      </c>
      <c r="E11" s="28" t="s">
        <v>77</v>
      </c>
    </row>
    <row r="12" spans="1:14">
      <c r="A12" s="54" t="s">
        <v>154</v>
      </c>
      <c r="B12" s="28" t="s">
        <v>155</v>
      </c>
      <c r="D12" s="29">
        <v>9015</v>
      </c>
      <c r="E12" s="28" t="s">
        <v>78</v>
      </c>
    </row>
    <row r="13" spans="1:14">
      <c r="A13" s="54" t="s">
        <v>156</v>
      </c>
      <c r="B13" s="28" t="s">
        <v>157</v>
      </c>
    </row>
    <row r="14" spans="1:14">
      <c r="A14" s="55" t="s">
        <v>158</v>
      </c>
      <c r="B14" s="56" t="s">
        <v>168</v>
      </c>
      <c r="N14" s="38"/>
    </row>
    <row r="15" spans="1:14">
      <c r="A15" s="54" t="s">
        <v>159</v>
      </c>
      <c r="B15" s="28" t="s">
        <v>160</v>
      </c>
    </row>
    <row r="16" spans="1:14">
      <c r="A16" s="54" t="s">
        <v>161</v>
      </c>
      <c r="B16" s="28" t="s">
        <v>169</v>
      </c>
    </row>
    <row r="17" spans="1:14">
      <c r="A17" s="54" t="s">
        <v>162</v>
      </c>
      <c r="B17" s="28" t="s">
        <v>163</v>
      </c>
      <c r="D17" s="29"/>
    </row>
    <row r="18" spans="1:14">
      <c r="A18" s="54" t="s">
        <v>164</v>
      </c>
      <c r="B18" s="28" t="s">
        <v>165</v>
      </c>
      <c r="D18" s="29"/>
    </row>
    <row r="19" spans="1:14">
      <c r="A19" s="54" t="s">
        <v>118</v>
      </c>
      <c r="B19" s="28" t="s">
        <v>119</v>
      </c>
      <c r="D19" s="29"/>
    </row>
    <row r="20" spans="1:14">
      <c r="A20" s="54" t="s">
        <v>116</v>
      </c>
      <c r="B20" s="28" t="s">
        <v>117</v>
      </c>
      <c r="D20" s="29"/>
    </row>
    <row r="21" spans="1:14">
      <c r="A21" s="54" t="s">
        <v>114</v>
      </c>
      <c r="B21" s="28" t="s">
        <v>115</v>
      </c>
      <c r="D21" s="29"/>
    </row>
    <row r="22" spans="1:14">
      <c r="A22" s="54" t="s">
        <v>112</v>
      </c>
      <c r="B22" s="28" t="s">
        <v>113</v>
      </c>
      <c r="D22" s="29"/>
    </row>
    <row r="23" spans="1:14">
      <c r="A23" s="54" t="s">
        <v>111</v>
      </c>
      <c r="B23" s="28" t="s">
        <v>170</v>
      </c>
      <c r="D23" s="29"/>
    </row>
    <row r="24" spans="1:14">
      <c r="A24" s="54" t="s">
        <v>109</v>
      </c>
      <c r="B24" s="28" t="s">
        <v>110</v>
      </c>
      <c r="D24" s="29"/>
    </row>
    <row r="25" spans="1:14">
      <c r="A25" s="54" t="s">
        <v>107</v>
      </c>
      <c r="B25" s="28" t="s">
        <v>108</v>
      </c>
      <c r="D25" s="29"/>
    </row>
    <row r="26" spans="1:14">
      <c r="A26" s="54" t="s">
        <v>105</v>
      </c>
      <c r="B26" s="28" t="s">
        <v>106</v>
      </c>
      <c r="D26" s="29"/>
    </row>
    <row r="27" spans="1:14">
      <c r="A27" s="54" t="s">
        <v>103</v>
      </c>
      <c r="B27" s="28" t="s">
        <v>104</v>
      </c>
    </row>
    <row r="28" spans="1:14">
      <c r="A28" s="54" t="s">
        <v>101</v>
      </c>
      <c r="B28" s="28" t="s">
        <v>102</v>
      </c>
    </row>
    <row r="29" spans="1:14">
      <c r="A29" s="54" t="s">
        <v>99</v>
      </c>
      <c r="B29" s="28" t="s">
        <v>100</v>
      </c>
    </row>
    <row r="30" spans="1:14">
      <c r="A30" s="54" t="s">
        <v>97</v>
      </c>
      <c r="B30" s="28" t="s">
        <v>98</v>
      </c>
    </row>
    <row r="31" spans="1:14">
      <c r="A31" s="54" t="s">
        <v>95</v>
      </c>
      <c r="B31" s="28" t="s">
        <v>96</v>
      </c>
    </row>
    <row r="32" spans="1:14">
      <c r="A32" s="54" t="s">
        <v>93</v>
      </c>
      <c r="B32" s="28" t="s">
        <v>94</v>
      </c>
      <c r="N32" s="38"/>
    </row>
    <row r="33" spans="1:2">
      <c r="A33" s="54" t="s">
        <v>91</v>
      </c>
      <c r="B33" s="28" t="s">
        <v>92</v>
      </c>
    </row>
    <row r="34" spans="1:2">
      <c r="A34" s="54" t="s">
        <v>89</v>
      </c>
      <c r="B34" s="28" t="s">
        <v>90</v>
      </c>
    </row>
    <row r="35" spans="1:2">
      <c r="A35" s="54" t="s">
        <v>87</v>
      </c>
      <c r="B35" s="28" t="s">
        <v>88</v>
      </c>
    </row>
    <row r="36" spans="1:2">
      <c r="A36" s="54" t="s">
        <v>85</v>
      </c>
      <c r="B36" s="28" t="s">
        <v>86</v>
      </c>
    </row>
    <row r="37" spans="1:2">
      <c r="A37" s="54" t="s">
        <v>83</v>
      </c>
      <c r="B37" s="28" t="s">
        <v>84</v>
      </c>
    </row>
    <row r="38" spans="1:2">
      <c r="A38" s="54" t="s">
        <v>120</v>
      </c>
      <c r="B38" s="28" t="s">
        <v>121</v>
      </c>
    </row>
    <row r="39" spans="1:2">
      <c r="A39" s="54" t="s">
        <v>18</v>
      </c>
      <c r="B39" s="28" t="s">
        <v>19</v>
      </c>
    </row>
    <row r="40" spans="1:2">
      <c r="A40" s="54" t="s">
        <v>20</v>
      </c>
      <c r="B40" s="28" t="s">
        <v>21</v>
      </c>
    </row>
    <row r="41" spans="1:2">
      <c r="A41" s="54" t="s">
        <v>166</v>
      </c>
      <c r="B41" s="28" t="s">
        <v>171</v>
      </c>
    </row>
    <row r="42" spans="1:2">
      <c r="A42" s="54" t="s">
        <v>122</v>
      </c>
      <c r="B42" s="28" t="s">
        <v>123</v>
      </c>
    </row>
    <row r="43" spans="1:2">
      <c r="A43" s="54" t="s">
        <v>22</v>
      </c>
      <c r="B43" s="28" t="s">
        <v>23</v>
      </c>
    </row>
    <row r="44" spans="1:2">
      <c r="A44" s="54" t="s">
        <v>24</v>
      </c>
      <c r="B44" s="28" t="s">
        <v>25</v>
      </c>
    </row>
    <row r="45" spans="1:2">
      <c r="A45" s="54" t="s">
        <v>26</v>
      </c>
      <c r="B45" s="28" t="s">
        <v>27</v>
      </c>
    </row>
    <row r="46" spans="1:2">
      <c r="A46" s="55" t="s">
        <v>28</v>
      </c>
      <c r="B46" s="56" t="s">
        <v>29</v>
      </c>
    </row>
    <row r="47" spans="1:2">
      <c r="A47" s="54" t="s">
        <v>30</v>
      </c>
      <c r="B47" s="28" t="s">
        <v>31</v>
      </c>
    </row>
    <row r="48" spans="1:2">
      <c r="A48" s="54" t="s">
        <v>32</v>
      </c>
      <c r="B48" s="28" t="s">
        <v>33</v>
      </c>
    </row>
    <row r="49" spans="1:2">
      <c r="A49" s="55" t="s">
        <v>34</v>
      </c>
      <c r="B49" s="56" t="s">
        <v>35</v>
      </c>
    </row>
    <row r="50" spans="1:2">
      <c r="A50" s="54" t="s">
        <v>36</v>
      </c>
      <c r="B50" s="28" t="s">
        <v>37</v>
      </c>
    </row>
    <row r="51" spans="1:2">
      <c r="A51" s="54" t="s">
        <v>124</v>
      </c>
      <c r="B51" s="28" t="s">
        <v>125</v>
      </c>
    </row>
    <row r="52" spans="1:2">
      <c r="A52" s="54" t="s">
        <v>38</v>
      </c>
      <c r="B52" s="28" t="s">
        <v>39</v>
      </c>
    </row>
    <row r="53" spans="1:2">
      <c r="A53" s="54" t="s">
        <v>40</v>
      </c>
      <c r="B53" s="28" t="s">
        <v>41</v>
      </c>
    </row>
    <row r="54" spans="1:2">
      <c r="A54" s="54" t="s">
        <v>42</v>
      </c>
      <c r="B54" s="28" t="s">
        <v>43</v>
      </c>
    </row>
    <row r="55" spans="1:2">
      <c r="A55" s="54" t="s">
        <v>44</v>
      </c>
      <c r="B55" s="28" t="s">
        <v>45</v>
      </c>
    </row>
    <row r="56" spans="1:2">
      <c r="A56" s="54" t="s">
        <v>46</v>
      </c>
      <c r="B56" s="28" t="s">
        <v>47</v>
      </c>
    </row>
    <row r="57" spans="1:2">
      <c r="A57" s="54" t="s">
        <v>46</v>
      </c>
      <c r="B57" s="28" t="s">
        <v>47</v>
      </c>
    </row>
    <row r="58" spans="1:2">
      <c r="A58" s="54" t="s">
        <v>126</v>
      </c>
      <c r="B58" s="28" t="s">
        <v>127</v>
      </c>
    </row>
    <row r="59" spans="1:2">
      <c r="A59" s="55" t="s">
        <v>48</v>
      </c>
      <c r="B59" s="56" t="s">
        <v>49</v>
      </c>
    </row>
    <row r="60" spans="1:2">
      <c r="A60" s="54" t="s">
        <v>50</v>
      </c>
      <c r="B60" s="28" t="s">
        <v>51</v>
      </c>
    </row>
    <row r="61" spans="1:2">
      <c r="A61" s="54" t="s">
        <v>172</v>
      </c>
      <c r="B61" s="28" t="s">
        <v>17</v>
      </c>
    </row>
    <row r="62" spans="1:2">
      <c r="A62" s="54" t="s">
        <v>52</v>
      </c>
      <c r="B62" s="28" t="s">
        <v>53</v>
      </c>
    </row>
    <row r="63" spans="1:2">
      <c r="A63" s="54" t="s">
        <v>54</v>
      </c>
      <c r="B63" s="28" t="s">
        <v>55</v>
      </c>
    </row>
    <row r="64" spans="1:2">
      <c r="A64" s="54" t="s">
        <v>128</v>
      </c>
      <c r="B64" s="28" t="s">
        <v>129</v>
      </c>
    </row>
    <row r="65" spans="1:2">
      <c r="A65" s="54" t="s">
        <v>56</v>
      </c>
      <c r="B65" s="28" t="s">
        <v>57</v>
      </c>
    </row>
    <row r="66" spans="1:2">
      <c r="A66" s="54" t="s">
        <v>81</v>
      </c>
      <c r="B66" s="28" t="s">
        <v>82</v>
      </c>
    </row>
    <row r="67" spans="1:2">
      <c r="A67" s="54" t="s">
        <v>58</v>
      </c>
      <c r="B67" s="28" t="s">
        <v>59</v>
      </c>
    </row>
    <row r="68" spans="1:2">
      <c r="A68" s="54" t="s">
        <v>60</v>
      </c>
      <c r="B68" s="28" t="s">
        <v>61</v>
      </c>
    </row>
    <row r="69" spans="1:2">
      <c r="A69" s="54" t="s">
        <v>62</v>
      </c>
      <c r="B69" s="28" t="s">
        <v>63</v>
      </c>
    </row>
    <row r="70" spans="1:2">
      <c r="A70" s="54" t="s">
        <v>173</v>
      </c>
      <c r="B70" s="28" t="s">
        <v>80</v>
      </c>
    </row>
    <row r="71" spans="1:2">
      <c r="A71" s="54" t="s">
        <v>174</v>
      </c>
      <c r="B71" s="28" t="s">
        <v>79</v>
      </c>
    </row>
    <row r="72" spans="1:2">
      <c r="A72" s="54" t="s">
        <v>175</v>
      </c>
      <c r="B72" s="28" t="s">
        <v>64</v>
      </c>
    </row>
  </sheetData>
  <phoneticPr fontId="8" type="noConversion"/>
  <pageMargins left="0.75" right="0.75" top="1" bottom="1" header="0.4921259845" footer="0.492125984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Information-General Settings</vt:lpstr>
      <vt:lpstr>Timesheet</vt:lpstr>
      <vt:lpstr>DropDownLists</vt:lpstr>
      <vt:lpstr>Project_Number</vt:lpstr>
      <vt:lpstr>SAP_Booking_Number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Think</cp:lastModifiedBy>
  <dcterms:created xsi:type="dcterms:W3CDTF">2006-02-12T14:53:28Z</dcterms:created>
  <dcterms:modified xsi:type="dcterms:W3CDTF">2020-07-15T03:32:49Z</dcterms:modified>
</cp:coreProperties>
</file>