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6B6A2476-4F19-4ACC-ADB4-9A02083207E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4" l="1"/>
  <c r="B10" i="34" s="1"/>
  <c r="D10" i="34" s="1"/>
  <c r="A10" i="34" l="1"/>
  <c r="M50" i="34"/>
  <c r="M51" i="34" l="1"/>
  <c r="F5" i="34" l="1"/>
  <c r="F4" i="34"/>
  <c r="F3" i="34"/>
  <c r="P13" i="34" l="1"/>
  <c r="P12" i="34" l="1"/>
  <c r="P11" i="34"/>
  <c r="E9" i="34"/>
  <c r="E11" i="34" l="1"/>
  <c r="B7" i="34"/>
  <c r="B9" i="34"/>
  <c r="D9" i="34" s="1"/>
  <c r="E12" i="34" l="1"/>
  <c r="A9" i="34"/>
  <c r="B11" i="34"/>
  <c r="E14" i="34" l="1"/>
  <c r="B14" i="34" s="1"/>
  <c r="E13" i="34"/>
  <c r="B12" i="34"/>
  <c r="D12" i="34" s="1"/>
  <c r="D11" i="34"/>
  <c r="A11" i="34"/>
  <c r="A14" i="34" l="1"/>
  <c r="D14" i="34"/>
  <c r="A12" i="34"/>
  <c r="E15" i="34"/>
  <c r="B13" i="34"/>
  <c r="A13" i="34" s="1"/>
  <c r="E16" i="34" l="1"/>
  <c r="E17" i="34" s="1"/>
  <c r="B17" i="34" s="1"/>
  <c r="B15" i="34"/>
  <c r="D15" i="34" s="1"/>
  <c r="D13" i="34"/>
  <c r="A17" i="34" l="1"/>
  <c r="D17" i="34"/>
  <c r="B16" i="34"/>
  <c r="A16" i="34" s="1"/>
  <c r="A15" i="34"/>
  <c r="E18" i="34" l="1"/>
  <c r="B18" i="34" s="1"/>
  <c r="D18" i="34" s="1"/>
  <c r="D16" i="34"/>
  <c r="E19" i="34" l="1"/>
  <c r="E20" i="34" s="1"/>
  <c r="E21" i="34" s="1"/>
  <c r="E22" i="34" s="1"/>
  <c r="B22" i="34" s="1"/>
  <c r="A18" i="34"/>
  <c r="A22" i="34" l="1"/>
  <c r="D22" i="34"/>
  <c r="B19" i="34"/>
  <c r="D19" i="34" s="1"/>
  <c r="E23" i="34"/>
  <c r="B20" i="34"/>
  <c r="D20" i="34" s="1"/>
  <c r="A19" i="34" l="1"/>
  <c r="E24" i="34"/>
  <c r="B23" i="34"/>
  <c r="B21" i="34"/>
  <c r="A20" i="34"/>
  <c r="E26" i="34" l="1"/>
  <c r="B26" i="34" s="1"/>
  <c r="E25" i="34"/>
  <c r="E27" i="34" s="1"/>
  <c r="B27" i="34" s="1"/>
  <c r="D21" i="34"/>
  <c r="A21" i="34"/>
  <c r="D26" i="34" l="1"/>
  <c r="A26" i="34"/>
  <c r="E28" i="34"/>
  <c r="A27" i="34"/>
  <c r="D27" i="34"/>
  <c r="B28" i="34" l="1"/>
  <c r="E30" i="34"/>
  <c r="B30" i="34" s="1"/>
  <c r="E29" i="34"/>
  <c r="D28" i="34"/>
  <c r="A28" i="34"/>
  <c r="D23" i="34"/>
  <c r="A23" i="34"/>
  <c r="B24" i="34"/>
  <c r="A30" i="34" l="1"/>
  <c r="D30" i="34"/>
  <c r="B29" i="34"/>
  <c r="E33" i="34"/>
  <c r="B33" i="34" s="1"/>
  <c r="E31" i="34"/>
  <c r="E34" i="34" s="1"/>
  <c r="B34" i="34" s="1"/>
  <c r="E32" i="34"/>
  <c r="B32" i="34" s="1"/>
  <c r="A29" i="34"/>
  <c r="D29" i="34"/>
  <c r="D24" i="34"/>
  <c r="A24" i="34"/>
  <c r="B25" i="34"/>
  <c r="A32" i="34" l="1"/>
  <c r="D32" i="34"/>
  <c r="A33" i="34"/>
  <c r="D33" i="34"/>
  <c r="E35" i="34"/>
  <c r="D25" i="34"/>
  <c r="A25" i="34"/>
  <c r="E36" i="34" l="1"/>
  <c r="E37" i="34"/>
  <c r="B37" i="34" s="1"/>
  <c r="E39" i="34"/>
  <c r="B39" i="34" s="1"/>
  <c r="E38" i="34"/>
  <c r="B38" i="34" s="1"/>
  <c r="B31" i="34"/>
  <c r="E42" i="34" l="1"/>
  <c r="B42" i="34" s="1"/>
  <c r="E41" i="34"/>
  <c r="B41" i="34" s="1"/>
  <c r="E40" i="34"/>
  <c r="E43" i="34" s="1"/>
  <c r="B43" i="34" s="1"/>
  <c r="D43" i="34" s="1"/>
  <c r="A37" i="34"/>
  <c r="D37" i="34"/>
  <c r="A39" i="34"/>
  <c r="D39" i="34"/>
  <c r="A38" i="34"/>
  <c r="D38" i="34"/>
  <c r="D31" i="34"/>
  <c r="A31" i="34"/>
  <c r="E44" i="34" l="1"/>
  <c r="A42" i="34"/>
  <c r="D42" i="34"/>
  <c r="D41" i="34"/>
  <c r="A41" i="34"/>
  <c r="E45" i="34"/>
  <c r="E46" i="34" s="1"/>
  <c r="E47" i="34" s="1"/>
  <c r="B47" i="34" s="1"/>
  <c r="D34" i="34"/>
  <c r="A34" i="34"/>
  <c r="B35" i="34"/>
  <c r="B45" i="34" l="1"/>
  <c r="D45" i="34" s="1"/>
  <c r="E48" i="34"/>
  <c r="E49" i="34" s="1"/>
  <c r="A47" i="34"/>
  <c r="D47" i="34"/>
  <c r="B49" i="34"/>
  <c r="D35" i="34"/>
  <c r="A35" i="34"/>
  <c r="B36" i="34"/>
  <c r="D49" i="34" l="1"/>
  <c r="A49" i="34"/>
  <c r="D36" i="34"/>
  <c r="A36" i="34"/>
  <c r="B40" i="34"/>
  <c r="D40" i="34" l="1"/>
  <c r="A40" i="34"/>
  <c r="A43" i="34" l="1"/>
  <c r="B44" i="34"/>
  <c r="D44" i="34" l="1"/>
  <c r="A44" i="34"/>
  <c r="A45" i="34" l="1"/>
  <c r="B46" i="34"/>
  <c r="D46" i="34" l="1"/>
  <c r="A46" i="34"/>
  <c r="B48" i="34" l="1"/>
  <c r="A48" i="34" s="1"/>
  <c r="D48" i="34" l="1"/>
</calcChain>
</file>

<file path=xl/sharedStrings.xml><?xml version="1.0" encoding="utf-8"?>
<sst xmlns="http://schemas.openxmlformats.org/spreadsheetml/2006/main" count="176" uniqueCount="99">
  <si>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</si>
  <si>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</si>
  <si>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</si>
  <si>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</si>
  <si>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</si>
  <si>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</si>
  <si>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</si>
  <si>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</si>
  <si>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</si>
  <si>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</si>
  <si>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</si>
  <si>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</si>
  <si>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</si>
  <si>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</si>
  <si>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</si>
  <si>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</si>
  <si>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</si>
  <si>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</si>
  <si>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</si>
  <si>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</si>
  <si>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</si>
  <si>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</si>
  <si>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</si>
  <si>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</si>
  <si>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</si>
  <si>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</si>
  <si>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</si>
  <si>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</si>
  <si>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</si>
  <si>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</si>
  <si>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</si>
  <si>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</si>
  <si>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</si>
  <si>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</si>
  <si>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</si>
  <si>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</si>
  <si>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</si>
  <si>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</si>
  <si>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</si>
  <si>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</si>
  <si>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</si>
  <si>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</si>
  <si>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</si>
  <si>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</si>
  <si>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</si>
  <si>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</si>
  <si>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</si>
  <si>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</si>
  <si>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</si>
  <si>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</si>
  <si>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</si>
  <si>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</si>
  <si>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</si>
  <si>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</si>
  <si>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</si>
  <si>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</si>
  <si>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</si>
  <si>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</si>
  <si>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</si>
  <si>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</si>
  <si>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</si>
  <si>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</si>
  <si>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</si>
  <si>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</si>
  <si>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</si>
  <si>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</si>
  <si>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</si>
  <si>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</si>
  <si>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</si>
  <si>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</si>
  <si>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</si>
  <si>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</si>
  <si>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</si>
  <si>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</si>
  <si>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</si>
  <si>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</si>
  <si>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</si>
  <si>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</si>
  <si>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</si>
  <si>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TIME-202047</t>
  </si>
  <si>
    <t>DE Fund Proposal - 5G Hub Thailand</t>
  </si>
  <si>
    <t>TIME's reply to NBTC Prawit's questions regarding IC Rate Revision 2021-2022</t>
  </si>
  <si>
    <t>Preparation for DGA Foreigner project</t>
  </si>
  <si>
    <t>TIME-202043</t>
  </si>
  <si>
    <t>Meeting with the NBTC Telecom Committee on IC Rate Revision 2021-2022</t>
  </si>
  <si>
    <t>NBTC</t>
  </si>
  <si>
    <t>Optus 5G Forecasting Model</t>
  </si>
  <si>
    <t>Optus 5G Forecasting Model and Presentation</t>
  </si>
  <si>
    <t>DGA Foreigner Project Proposal</t>
  </si>
  <si>
    <t>TIME-202050</t>
  </si>
  <si>
    <t>Draft NBTC Spectrum Fee TOR</t>
  </si>
  <si>
    <t>NBTC AS Re-model Proposal for TURAC</t>
  </si>
  <si>
    <t xml:space="preserve">Meeting on TIME KM </t>
  </si>
  <si>
    <t>TIME-202017</t>
  </si>
  <si>
    <t>Pure LRIC Internal Kick-off</t>
  </si>
  <si>
    <t>TIME KM Check</t>
  </si>
  <si>
    <t>Pure LRIC Kick-off Presentation</t>
  </si>
  <si>
    <t>Meeting on Duct Maximum Rate Document</t>
  </si>
  <si>
    <t>NBTC AS Re-model Proposal for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</si>
</sst>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0" fontId="0" fillId="3" borderId="3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8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7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6" t="s">
        <v>9</v>
      </c>
      <c r="C2" s="57"/>
      <c r="D2" s="57"/>
      <c r="E2" s="57"/>
      <c r="F2" s="57"/>
      <c r="G2" s="57"/>
      <c r="H2" s="58"/>
      <c r="I2" s="34"/>
      <c r="J2" s="34"/>
    </row>
    <row r="3" spans="2:10" ht="13" thickBot="1" x14ac:dyDescent="0.3">
      <c r="B3" s="59"/>
      <c r="C3" s="60"/>
      <c r="D3" s="60"/>
      <c r="E3" s="60"/>
      <c r="F3" s="60"/>
      <c r="G3" s="60"/>
      <c r="H3" s="61"/>
      <c r="I3" s="33"/>
      <c r="J3" s="33"/>
    </row>
    <row r="4" spans="2:10" x14ac:dyDescent="0.25">
      <c r="B4" s="62" t="s">
        <v>12</v>
      </c>
      <c r="C4" s="63"/>
      <c r="D4" s="62" t="s">
        <v>73</v>
      </c>
      <c r="E4" s="64"/>
      <c r="F4" s="64"/>
      <c r="G4" s="64"/>
      <c r="H4" s="63"/>
      <c r="I4" s="32"/>
      <c r="J4" s="32"/>
    </row>
    <row r="5" spans="2:10" x14ac:dyDescent="0.25">
      <c r="B5" s="47" t="s">
        <v>67</v>
      </c>
      <c r="C5" s="49"/>
      <c r="D5" s="47" t="s">
        <v>74</v>
      </c>
      <c r="E5" s="48"/>
      <c r="F5" s="48"/>
      <c r="G5" s="48"/>
      <c r="H5" s="49"/>
      <c r="I5" s="32"/>
      <c r="J5" s="32"/>
    </row>
    <row r="6" spans="2:10" x14ac:dyDescent="0.25">
      <c r="B6" s="47" t="s">
        <v>68</v>
      </c>
      <c r="C6" s="49"/>
      <c r="D6" s="47" t="s">
        <v>75</v>
      </c>
      <c r="E6" s="48"/>
      <c r="F6" s="48"/>
      <c r="G6" s="48"/>
      <c r="H6" s="49"/>
      <c r="I6" s="32"/>
      <c r="J6" s="32"/>
    </row>
    <row r="7" spans="2:10" ht="13" thickBot="1" x14ac:dyDescent="0.3">
      <c r="I7" s="32"/>
      <c r="J7" s="32"/>
    </row>
    <row r="8" spans="2:10" x14ac:dyDescent="0.25">
      <c r="B8" s="50" t="s">
        <v>11</v>
      </c>
      <c r="C8" s="51"/>
      <c r="D8" s="51"/>
      <c r="E8" s="51"/>
      <c r="F8" s="51"/>
      <c r="G8" s="51"/>
      <c r="H8" s="52"/>
      <c r="I8" s="32"/>
      <c r="J8" s="32"/>
    </row>
    <row r="9" spans="2:10" ht="13" thickBot="1" x14ac:dyDescent="0.3">
      <c r="B9" s="53"/>
      <c r="C9" s="54"/>
      <c r="D9" s="54"/>
      <c r="E9" s="54"/>
      <c r="F9" s="54"/>
      <c r="G9" s="54"/>
      <c r="H9" s="55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8"/>
  <sheetViews>
    <sheetView showGridLines="0" tabSelected="1" topLeftCell="A42" zoomScale="70" zoomScaleNormal="70" workbookViewId="0">
      <selection activeCell="M51" sqref="M51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4" t="s">
        <v>15</v>
      </c>
      <c r="E1" s="75"/>
      <c r="F1" s="75"/>
      <c r="G1" s="75"/>
      <c r="H1" s="75"/>
      <c r="I1" s="75"/>
      <c r="J1" s="75"/>
      <c r="K1" s="75"/>
      <c r="L1" s="75"/>
      <c r="M1" s="76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7" t="s">
        <v>69</v>
      </c>
      <c r="E5" s="78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9"/>
      <c r="L6" s="79"/>
      <c r="M6" s="79"/>
    </row>
    <row r="7" spans="1:16" ht="12.75" customHeight="1" x14ac:dyDescent="0.25">
      <c r="B7" s="1">
        <f>MONTH(E9)</f>
        <v>6</v>
      </c>
      <c r="C7" s="65"/>
      <c r="D7" s="67">
        <v>43983</v>
      </c>
      <c r="E7" s="68"/>
      <c r="F7" s="71" t="s">
        <v>6</v>
      </c>
      <c r="G7" s="71" t="s">
        <v>16</v>
      </c>
      <c r="H7" s="82" t="s">
        <v>5</v>
      </c>
      <c r="I7" s="83"/>
      <c r="J7" s="5"/>
      <c r="K7" s="80" t="s">
        <v>3</v>
      </c>
      <c r="L7" s="86" t="s">
        <v>10</v>
      </c>
      <c r="M7" s="80" t="s">
        <v>4</v>
      </c>
    </row>
    <row r="8" spans="1:16" ht="23.25" customHeight="1" thickBot="1" x14ac:dyDescent="0.3">
      <c r="C8" s="66"/>
      <c r="D8" s="69"/>
      <c r="E8" s="70"/>
      <c r="F8" s="72"/>
      <c r="G8" s="73"/>
      <c r="H8" s="84"/>
      <c r="I8" s="85"/>
      <c r="J8" s="6"/>
      <c r="K8" s="81"/>
      <c r="L8" s="87"/>
      <c r="M8" s="81"/>
    </row>
    <row r="9" spans="1:16" ht="29.15" customHeight="1" thickBot="1" x14ac:dyDescent="0.3">
      <c r="A9" s="7">
        <f t="shared" ref="A9:A48" si="0">IF(OR(C9="f",C9="u",C9="F",C9="U"),"",IF(OR(B9=1,B9=2,B9=3,B9=4,B9=5),1,""))</f>
        <v>1</v>
      </c>
      <c r="B9" s="8">
        <f t="shared" ref="B9:B48" si="1">WEEKDAY(E9,2)</f>
        <v>1</v>
      </c>
      <c r="C9" s="9"/>
      <c r="D9" s="10" t="str">
        <f>IF(B9=1,"Mo",IF(B9=2,"Tue",IF(B9=3,"Wed",IF(B9=4,"Thu",IF(B9=5,"Fri",IF(B9=6,"Sat",IF(B9=7,"Sun","")))))))</f>
        <v>Mo</v>
      </c>
      <c r="E9" s="11">
        <f>+D7</f>
        <v>43983</v>
      </c>
      <c r="F9" s="15" t="s">
        <v>63</v>
      </c>
      <c r="G9" s="15">
        <v>9001</v>
      </c>
      <c r="H9" s="44" t="s">
        <v>81</v>
      </c>
      <c r="I9" s="44"/>
      <c r="J9" s="14"/>
      <c r="K9" s="15" t="s">
        <v>71</v>
      </c>
      <c r="L9" s="15"/>
      <c r="M9" s="16">
        <v>1</v>
      </c>
    </row>
    <row r="10" spans="1:16" ht="29.15" customHeight="1" thickBot="1" x14ac:dyDescent="0.3">
      <c r="A10" s="7">
        <f t="shared" si="0"/>
        <v>1</v>
      </c>
      <c r="B10" s="8">
        <f t="shared" si="1"/>
        <v>1</v>
      </c>
      <c r="C10" s="45"/>
      <c r="D10" s="10" t="str">
        <f>IF(B10=1,"Mo",IF(B10=2,"Tue",IF(B10=3,"Wed",IF(B10=4,"Thu",IF(B10=5,"Fri",IF(B10=6,"Sat",IF(B10=7,"Sun","")))))))</f>
        <v>Mo</v>
      </c>
      <c r="E10" s="13">
        <f>+D7</f>
        <v>43983</v>
      </c>
      <c r="F10" s="15" t="s">
        <v>83</v>
      </c>
      <c r="G10" s="15">
        <v>9003</v>
      </c>
      <c r="H10" s="44" t="s">
        <v>82</v>
      </c>
      <c r="I10" s="44"/>
      <c r="J10" s="14"/>
      <c r="K10" s="15" t="s">
        <v>71</v>
      </c>
      <c r="L10" s="15"/>
      <c r="M10" s="16">
        <v>7</v>
      </c>
    </row>
    <row r="11" spans="1:16" ht="29" customHeight="1" thickBot="1" x14ac:dyDescent="0.3">
      <c r="A11" s="7">
        <f t="shared" si="0"/>
        <v>1</v>
      </c>
      <c r="B11" s="8">
        <f t="shared" si="1"/>
        <v>2</v>
      </c>
      <c r="C11" s="12"/>
      <c r="D11" s="10" t="str">
        <f>IF(B11=1,"Mo",IF(B11=2,"Tue",IF(B11=3,"Wed",IF(B11=4,"Thu",IF(B11=5,"Fri",IF(B11=6,"Sat",IF(B11=7,"Sun","")))))))</f>
        <v>Tue</v>
      </c>
      <c r="E11" s="13">
        <f>+E9+1</f>
        <v>43984</v>
      </c>
      <c r="F11" s="15" t="s">
        <v>83</v>
      </c>
      <c r="G11" s="15">
        <v>9003</v>
      </c>
      <c r="H11" s="39" t="s">
        <v>88</v>
      </c>
      <c r="I11" s="39"/>
      <c r="J11" s="14"/>
      <c r="K11" s="15" t="s">
        <v>71</v>
      </c>
      <c r="L11" s="15"/>
      <c r="M11" s="16">
        <v>8</v>
      </c>
      <c r="O11" s="8" t="s">
        <v>72</v>
      </c>
      <c r="P11" s="2">
        <f>COUNTIF($G$9:$G$48, 9001)</f>
        <v>7</v>
      </c>
    </row>
    <row r="12" spans="1:16" ht="29.15" customHeight="1" thickBot="1" x14ac:dyDescent="0.3">
      <c r="A12" s="7">
        <f>IF(OR(C12="f",C12="u",C12="F",C12="U"),"",IF(OR(B12=1,B12=2,B12=3,B12=4,B12=5),1,""))</f>
        <v>1</v>
      </c>
      <c r="B12" s="8">
        <f>WEEKDAY(E12,2)</f>
        <v>3</v>
      </c>
      <c r="C12" s="12"/>
      <c r="D12" s="10" t="str">
        <f>IF(B12=1,"Mo",IF(B12=2,"Tue",IF(B12=3,"Wed",IF(B12=4,"Thu",IF(B12=5,"Fri",IF(B12=6,"Sat",IF(B12=7,"Sun","")))))))</f>
        <v>Wed</v>
      </c>
      <c r="E12" s="13">
        <f t="shared" ref="E12:E16" si="2">+E11+1</f>
        <v>43985</v>
      </c>
      <c r="F12" s="15"/>
      <c r="G12" s="15"/>
      <c r="H12" s="44" t="s">
        <v>78</v>
      </c>
      <c r="I12" s="40"/>
      <c r="J12" s="14"/>
      <c r="K12" s="15"/>
      <c r="L12" s="15"/>
      <c r="M12" s="16"/>
      <c r="O12" s="8" t="s">
        <v>13</v>
      </c>
      <c r="P12" s="2">
        <f>COUNTIF($G$9:$G$48, 9003)</f>
        <v>20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2"/>
      <c r="D13" s="10" t="str">
        <f t="shared" ref="D13:D48" si="3">IF(B13=1,"Mo",IF(B13=2,"Tue",IF(B13=3,"Wed",IF(B13=4,"Thu",IF(B13=5,"Fri",IF(B13=6,"Sat",IF(B13=7,"Sun","")))))))</f>
        <v>Thu</v>
      </c>
      <c r="E13" s="13">
        <f>+E12+1</f>
        <v>43986</v>
      </c>
      <c r="F13" s="15" t="s">
        <v>63</v>
      </c>
      <c r="G13" s="15">
        <v>9001</v>
      </c>
      <c r="H13" s="44" t="s">
        <v>84</v>
      </c>
      <c r="I13" s="39"/>
      <c r="J13" s="14"/>
      <c r="K13" s="15" t="s">
        <v>85</v>
      </c>
      <c r="L13" s="15"/>
      <c r="M13" s="16">
        <v>4</v>
      </c>
      <c r="O13" s="1" t="s">
        <v>14</v>
      </c>
      <c r="P13" s="2">
        <f>COUNTIF($G$9:$G$48, 9005)</f>
        <v>4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2"/>
      <c r="D14" s="10" t="str">
        <f t="shared" si="3"/>
        <v>Thu</v>
      </c>
      <c r="E14" s="13">
        <f>+E12+1</f>
        <v>43986</v>
      </c>
      <c r="F14" s="15" t="s">
        <v>43</v>
      </c>
      <c r="G14" s="15">
        <v>9001</v>
      </c>
      <c r="H14" s="44" t="s">
        <v>86</v>
      </c>
      <c r="I14" s="44"/>
      <c r="J14" s="14"/>
      <c r="K14" s="15" t="s">
        <v>71</v>
      </c>
      <c r="L14" s="15"/>
      <c r="M14" s="16">
        <v>8</v>
      </c>
      <c r="P14" s="2"/>
    </row>
    <row r="15" spans="1:16" ht="29.15" customHeight="1" thickBot="1" x14ac:dyDescent="0.3">
      <c r="A15" s="7">
        <f t="shared" si="0"/>
        <v>1</v>
      </c>
      <c r="B15" s="8">
        <f>WEEKDAY(E15,2)</f>
        <v>5</v>
      </c>
      <c r="C15" s="12"/>
      <c r="D15" s="10" t="str">
        <f t="shared" si="3"/>
        <v>Fri</v>
      </c>
      <c r="E15" s="13">
        <f>+E13+1</f>
        <v>43987</v>
      </c>
      <c r="F15" s="15" t="s">
        <v>43</v>
      </c>
      <c r="G15" s="15">
        <v>9001</v>
      </c>
      <c r="H15" s="44" t="s">
        <v>87</v>
      </c>
      <c r="I15" s="39"/>
      <c r="J15" s="14"/>
      <c r="K15" s="15" t="s">
        <v>71</v>
      </c>
      <c r="L15" s="15"/>
      <c r="M15" s="16">
        <v>8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2"/>
      <c r="D16" s="10" t="str">
        <f t="shared" si="3"/>
        <v>Sat</v>
      </c>
      <c r="E16" s="13">
        <f t="shared" si="2"/>
        <v>43988</v>
      </c>
      <c r="F16" s="15"/>
      <c r="G16" s="15"/>
      <c r="H16" s="39"/>
      <c r="I16" s="39"/>
      <c r="J16" s="14"/>
      <c r="K16" s="15"/>
      <c r="L16" s="15"/>
      <c r="M16" s="16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2"/>
      <c r="D17" s="10" t="str">
        <f t="shared" si="3"/>
        <v>Sun</v>
      </c>
      <c r="E17" s="13">
        <f>+E16+1</f>
        <v>43989</v>
      </c>
      <c r="F17" s="15"/>
      <c r="G17" s="15"/>
      <c r="H17" s="41"/>
      <c r="I17" s="41"/>
      <c r="J17" s="14"/>
      <c r="K17" s="15"/>
      <c r="L17" s="15"/>
      <c r="M17" s="16"/>
    </row>
    <row r="18" spans="1:13" ht="29.15" customHeight="1" thickBot="1" x14ac:dyDescent="0.3">
      <c r="A18" s="7">
        <f t="shared" si="0"/>
        <v>1</v>
      </c>
      <c r="B18" s="8">
        <f>WEEKDAY(E18,2)</f>
        <v>1</v>
      </c>
      <c r="C18" s="12"/>
      <c r="D18" s="10" t="str">
        <f t="shared" ref="D18:D20" si="4">IF(B18=1,"Mo",IF(B18=2,"Tue",IF(B18=3,"Wed",IF(B18=4,"Thu",IF(B18=5,"Fri",IF(B18=6,"Sat",IF(B18=7,"Sun","")))))))</f>
        <v>Mo</v>
      </c>
      <c r="E18" s="13">
        <f>+E17+1</f>
        <v>43990</v>
      </c>
      <c r="F18" s="15" t="s">
        <v>89</v>
      </c>
      <c r="G18" s="15">
        <v>9003</v>
      </c>
      <c r="H18" s="44" t="s">
        <v>90</v>
      </c>
      <c r="I18" s="44"/>
      <c r="J18" s="14"/>
      <c r="K18" s="15" t="s">
        <v>71</v>
      </c>
      <c r="L18" s="15"/>
      <c r="M18" s="16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2"/>
      <c r="D19" s="10" t="str">
        <f t="shared" si="4"/>
        <v>Tue</v>
      </c>
      <c r="E19" s="13">
        <f t="shared" ref="E19:E28" si="5">+E18+1</f>
        <v>43991</v>
      </c>
      <c r="F19" s="15" t="s">
        <v>83</v>
      </c>
      <c r="G19" s="15">
        <v>9003</v>
      </c>
      <c r="H19" s="44" t="s">
        <v>88</v>
      </c>
      <c r="I19" s="44"/>
      <c r="J19" s="14"/>
      <c r="K19" s="15" t="s">
        <v>71</v>
      </c>
      <c r="L19" s="15"/>
      <c r="M19" s="16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2"/>
      <c r="D20" s="10" t="str">
        <f t="shared" si="4"/>
        <v>Wed</v>
      </c>
      <c r="E20" s="13">
        <f t="shared" si="5"/>
        <v>43992</v>
      </c>
      <c r="F20" s="15" t="s">
        <v>83</v>
      </c>
      <c r="G20" s="15">
        <v>9003</v>
      </c>
      <c r="H20" s="44" t="s">
        <v>88</v>
      </c>
      <c r="I20" s="44"/>
      <c r="J20" s="14"/>
      <c r="K20" s="15" t="s">
        <v>71</v>
      </c>
      <c r="L20" s="15"/>
      <c r="M20" s="16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2"/>
      <c r="D21" s="10" t="str">
        <f t="shared" si="3"/>
        <v>Thu</v>
      </c>
      <c r="E21" s="13">
        <f t="shared" si="5"/>
        <v>43993</v>
      </c>
      <c r="F21" s="15" t="s">
        <v>83</v>
      </c>
      <c r="G21" s="15">
        <v>9003</v>
      </c>
      <c r="H21" s="44" t="s">
        <v>88</v>
      </c>
      <c r="I21" s="44"/>
      <c r="J21" s="14"/>
      <c r="K21" s="15" t="s">
        <v>71</v>
      </c>
      <c r="L21" s="15"/>
      <c r="M21" s="16">
        <v>8</v>
      </c>
    </row>
    <row r="22" spans="1:13" ht="29.15" customHeight="1" thickBot="1" x14ac:dyDescent="0.3">
      <c r="A22" s="7">
        <f t="shared" si="0"/>
        <v>1</v>
      </c>
      <c r="B22" s="8">
        <f>WEEKDAY(E22,2)</f>
        <v>5</v>
      </c>
      <c r="C22" s="12"/>
      <c r="D22" s="10" t="str">
        <f>IF(B22=1,"Mo",IF(B22=2,"Tue",IF(B22=3,"Wed",IF(B22=4,"Thu",IF(B22=5,"Fri",IF(B22=6,"Sat",IF(B22=7,"Sun","")))))))</f>
        <v>Fri</v>
      </c>
      <c r="E22" s="13">
        <f>+E21+1</f>
        <v>43994</v>
      </c>
      <c r="F22" s="15" t="s">
        <v>21</v>
      </c>
      <c r="G22" s="15">
        <v>9003</v>
      </c>
      <c r="H22" s="44" t="s">
        <v>91</v>
      </c>
      <c r="I22" s="44"/>
      <c r="J22" s="14"/>
      <c r="K22" s="15" t="s">
        <v>71</v>
      </c>
      <c r="L22" s="15"/>
      <c r="M22" s="16">
        <v>8</v>
      </c>
    </row>
    <row r="23" spans="1:13" ht="29.15" customHeight="1" thickBot="1" x14ac:dyDescent="0.3">
      <c r="A23" s="7" t="str">
        <f t="shared" si="0"/>
        <v/>
      </c>
      <c r="B23" s="8">
        <f>WEEKDAY(E23,2)</f>
        <v>6</v>
      </c>
      <c r="C23" s="12"/>
      <c r="D23" s="10" t="str">
        <f t="shared" si="3"/>
        <v>Sat</v>
      </c>
      <c r="E23" s="13">
        <f>+E22+1</f>
        <v>43995</v>
      </c>
      <c r="F23" s="15"/>
      <c r="G23" s="15"/>
      <c r="H23" s="42"/>
      <c r="I23" s="42"/>
      <c r="J23" s="14"/>
      <c r="K23" s="15"/>
      <c r="L23" s="15"/>
      <c r="M23" s="16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2"/>
      <c r="D24" s="10" t="str">
        <f t="shared" si="3"/>
        <v>Sun</v>
      </c>
      <c r="E24" s="13">
        <f t="shared" si="5"/>
        <v>43996</v>
      </c>
      <c r="F24" s="15"/>
      <c r="G24" s="15"/>
      <c r="H24" s="42"/>
      <c r="I24" s="42"/>
      <c r="J24" s="14"/>
      <c r="K24" s="15"/>
      <c r="L24" s="15"/>
      <c r="M24" s="16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2"/>
      <c r="D25" s="10" t="str">
        <f t="shared" si="3"/>
        <v>Mo</v>
      </c>
      <c r="E25" s="13">
        <f>+E24+1</f>
        <v>43997</v>
      </c>
      <c r="F25" s="15" t="s">
        <v>83</v>
      </c>
      <c r="G25" s="15">
        <v>9003</v>
      </c>
      <c r="H25" s="44" t="s">
        <v>88</v>
      </c>
      <c r="I25" s="44"/>
      <c r="J25" s="14"/>
      <c r="K25" s="15" t="s">
        <v>71</v>
      </c>
      <c r="L25" s="15"/>
      <c r="M25" s="16">
        <v>7</v>
      </c>
    </row>
    <row r="26" spans="1:13" ht="29.15" customHeight="1" thickBot="1" x14ac:dyDescent="0.3">
      <c r="A26" s="7">
        <f t="shared" si="0"/>
        <v>1</v>
      </c>
      <c r="B26" s="8">
        <f t="shared" si="1"/>
        <v>1</v>
      </c>
      <c r="C26" s="12"/>
      <c r="D26" s="10" t="str">
        <f t="shared" si="3"/>
        <v>Mo</v>
      </c>
      <c r="E26" s="13">
        <f>+E24+1</f>
        <v>43997</v>
      </c>
      <c r="F26" s="15" t="s">
        <v>93</v>
      </c>
      <c r="G26" s="15">
        <v>9005</v>
      </c>
      <c r="H26" s="44" t="s">
        <v>92</v>
      </c>
      <c r="I26" s="44"/>
      <c r="J26" s="14"/>
      <c r="K26" s="15" t="s">
        <v>71</v>
      </c>
      <c r="L26" s="15"/>
      <c r="M26" s="16">
        <v>1</v>
      </c>
    </row>
    <row r="27" spans="1:13" ht="29.15" customHeight="1" thickBot="1" x14ac:dyDescent="0.3">
      <c r="A27" s="7">
        <f t="shared" si="0"/>
        <v>1</v>
      </c>
      <c r="B27" s="8">
        <f t="shared" si="1"/>
        <v>2</v>
      </c>
      <c r="C27" s="12"/>
      <c r="D27" s="10" t="str">
        <f t="shared" si="3"/>
        <v>Tue</v>
      </c>
      <c r="E27" s="13">
        <f>+E25+1</f>
        <v>43998</v>
      </c>
      <c r="F27" s="15" t="s">
        <v>83</v>
      </c>
      <c r="G27" s="15">
        <v>9003</v>
      </c>
      <c r="H27" s="44" t="s">
        <v>88</v>
      </c>
      <c r="I27" s="44"/>
      <c r="J27" s="14"/>
      <c r="K27" s="15" t="s">
        <v>71</v>
      </c>
      <c r="L27" s="15"/>
      <c r="M27" s="16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3</v>
      </c>
      <c r="C28" s="12"/>
      <c r="D28" s="10" t="str">
        <f t="shared" si="3"/>
        <v>Wed</v>
      </c>
      <c r="E28" s="13">
        <f t="shared" si="5"/>
        <v>43999</v>
      </c>
      <c r="F28" s="15" t="s">
        <v>83</v>
      </c>
      <c r="G28" s="15">
        <v>9003</v>
      </c>
      <c r="H28" s="44" t="s">
        <v>88</v>
      </c>
      <c r="I28" s="44"/>
      <c r="J28" s="14"/>
      <c r="K28" s="15" t="s">
        <v>71</v>
      </c>
      <c r="L28" s="15"/>
      <c r="M28" s="16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4</v>
      </c>
      <c r="C29" s="12"/>
      <c r="D29" s="10" t="str">
        <f t="shared" si="3"/>
        <v>Thu</v>
      </c>
      <c r="E29" s="13">
        <f>+E28+1</f>
        <v>44000</v>
      </c>
      <c r="F29" s="15" t="s">
        <v>83</v>
      </c>
      <c r="G29" s="15">
        <v>9003</v>
      </c>
      <c r="H29" s="44" t="s">
        <v>88</v>
      </c>
      <c r="I29" s="44"/>
      <c r="J29" s="14"/>
      <c r="K29" s="15" t="s">
        <v>71</v>
      </c>
      <c r="L29" s="15"/>
      <c r="M29" s="16">
        <v>6</v>
      </c>
    </row>
    <row r="30" spans="1:13" ht="29.15" customHeight="1" thickBot="1" x14ac:dyDescent="0.3">
      <c r="A30" s="7">
        <f t="shared" ref="A30" si="6">IF(OR(C30="f",C30="u",C30="F",C30="U"),"",IF(OR(B30=1,B30=2,B30=3,B30=4,B30=5),1,""))</f>
        <v>1</v>
      </c>
      <c r="B30" s="8">
        <f t="shared" ref="B30" si="7">WEEKDAY(E30,2)</f>
        <v>4</v>
      </c>
      <c r="C30" s="12"/>
      <c r="D30" s="10" t="str">
        <f t="shared" si="3"/>
        <v>Thu</v>
      </c>
      <c r="E30" s="13">
        <f>+E28+1</f>
        <v>44000</v>
      </c>
      <c r="F30" s="15" t="s">
        <v>21</v>
      </c>
      <c r="G30" s="15">
        <v>9003</v>
      </c>
      <c r="H30" s="44" t="s">
        <v>98</v>
      </c>
      <c r="I30" s="44"/>
      <c r="J30" s="14"/>
      <c r="K30" s="15" t="s">
        <v>71</v>
      </c>
      <c r="L30" s="15"/>
      <c r="M30" s="16">
        <v>2</v>
      </c>
    </row>
    <row r="31" spans="1:13" ht="29.15" customHeight="1" thickBot="1" x14ac:dyDescent="0.3">
      <c r="A31" s="7">
        <f>IF(OR(C31="f",C31="u",C31="F",C31="U"),"",IF(OR(B31=1,B31=2,B31=3,B31=4,B31=5),1,""))</f>
        <v>1</v>
      </c>
      <c r="B31" s="8">
        <f>WEEKDAY(E31,2)</f>
        <v>5</v>
      </c>
      <c r="C31" s="12"/>
      <c r="D31" s="10" t="str">
        <f>IF(B31=1,"Mo",IF(B31=2,"Tue",IF(B31=3,"Wed",IF(B31=4,"Thu",IF(B31=5,"Fri",IF(B31=6,"Sat",IF(B31=7,"Sun","")))))))</f>
        <v>Fri</v>
      </c>
      <c r="E31" s="13">
        <f>+E29+1</f>
        <v>44001</v>
      </c>
      <c r="F31" s="15" t="s">
        <v>19</v>
      </c>
      <c r="G31" s="15">
        <v>9001</v>
      </c>
      <c r="H31" s="44" t="s">
        <v>94</v>
      </c>
      <c r="I31" s="44"/>
      <c r="J31" s="14"/>
      <c r="K31" s="15" t="s">
        <v>71</v>
      </c>
      <c r="L31" s="15"/>
      <c r="M31" s="16">
        <v>2</v>
      </c>
    </row>
    <row r="32" spans="1:13" ht="29.15" customHeight="1" thickBot="1" x14ac:dyDescent="0.3">
      <c r="A32" s="7">
        <f t="shared" ref="A32:A33" si="8">IF(OR(C32="f",C32="u",C32="F",C32="U"),"",IF(OR(B32=1,B32=2,B32=3,B32=4,B32=5),1,""))</f>
        <v>1</v>
      </c>
      <c r="B32" s="8">
        <f t="shared" ref="B32:B33" si="9">WEEKDAY(E32,2)</f>
        <v>5</v>
      </c>
      <c r="C32" s="12"/>
      <c r="D32" s="10" t="str">
        <f t="shared" ref="D32:D33" si="10">IF(B32=1,"Mo",IF(B32=2,"Tue",IF(B32=3,"Wed",IF(B32=4,"Thu",IF(B32=5,"Fri",IF(B32=6,"Sat",IF(B32=7,"Sun","")))))))</f>
        <v>Fri</v>
      </c>
      <c r="E32" s="13">
        <f>+E29+1</f>
        <v>44001</v>
      </c>
      <c r="F32" s="15" t="s">
        <v>79</v>
      </c>
      <c r="G32" s="15">
        <v>9003</v>
      </c>
      <c r="H32" s="44" t="s">
        <v>80</v>
      </c>
      <c r="I32" s="44"/>
      <c r="J32" s="14"/>
      <c r="K32" s="15" t="s">
        <v>71</v>
      </c>
      <c r="L32" s="15"/>
      <c r="M32" s="16">
        <v>4</v>
      </c>
    </row>
    <row r="33" spans="1:13" ht="29.15" customHeight="1" thickBot="1" x14ac:dyDescent="0.3">
      <c r="A33" s="7">
        <f t="shared" si="8"/>
        <v>1</v>
      </c>
      <c r="B33" s="8">
        <f t="shared" si="9"/>
        <v>5</v>
      </c>
      <c r="C33" s="12"/>
      <c r="D33" s="10" t="str">
        <f t="shared" si="10"/>
        <v>Fri</v>
      </c>
      <c r="E33" s="13">
        <f>+E29+1</f>
        <v>44001</v>
      </c>
      <c r="F33" s="15" t="s">
        <v>93</v>
      </c>
      <c r="G33" s="15">
        <v>9005</v>
      </c>
      <c r="H33" s="44" t="s">
        <v>95</v>
      </c>
      <c r="I33" s="44"/>
      <c r="J33" s="14"/>
      <c r="K33" s="15" t="s">
        <v>71</v>
      </c>
      <c r="L33" s="15"/>
      <c r="M33" s="16">
        <v>2</v>
      </c>
    </row>
    <row r="34" spans="1:13" ht="29.15" customHeight="1" thickBot="1" x14ac:dyDescent="0.3">
      <c r="A34" s="7" t="str">
        <f t="shared" si="0"/>
        <v/>
      </c>
      <c r="B34" s="8">
        <f>WEEKDAY(E34,2)</f>
        <v>6</v>
      </c>
      <c r="C34" s="12"/>
      <c r="D34" s="10" t="str">
        <f t="shared" si="3"/>
        <v>Sat</v>
      </c>
      <c r="E34" s="13">
        <f>+E31+1</f>
        <v>44002</v>
      </c>
      <c r="F34" s="15"/>
      <c r="G34" s="15"/>
      <c r="H34" s="44"/>
      <c r="I34" s="43"/>
      <c r="J34" s="14"/>
      <c r="K34" s="15"/>
      <c r="L34" s="15"/>
      <c r="M34" s="16"/>
    </row>
    <row r="35" spans="1:13" ht="29.15" customHeight="1" thickBot="1" x14ac:dyDescent="0.3">
      <c r="A35" s="7" t="str">
        <f t="shared" si="0"/>
        <v/>
      </c>
      <c r="B35" s="8">
        <f t="shared" si="1"/>
        <v>7</v>
      </c>
      <c r="C35" s="12"/>
      <c r="D35" s="10" t="str">
        <f t="shared" si="3"/>
        <v>Sun</v>
      </c>
      <c r="E35" s="13">
        <f>+E34+1</f>
        <v>44003</v>
      </c>
      <c r="F35" s="15"/>
      <c r="G35" s="15"/>
      <c r="H35" s="43"/>
      <c r="I35" s="43"/>
      <c r="J35" s="14"/>
      <c r="K35" s="15"/>
      <c r="L35" s="15"/>
      <c r="M35" s="16"/>
    </row>
    <row r="36" spans="1:13" ht="29.15" customHeight="1" thickBot="1" x14ac:dyDescent="0.3">
      <c r="A36" s="7">
        <f t="shared" si="0"/>
        <v>1</v>
      </c>
      <c r="B36" s="8">
        <f t="shared" si="1"/>
        <v>1</v>
      </c>
      <c r="C36" s="12"/>
      <c r="D36" s="10" t="str">
        <f t="shared" si="3"/>
        <v>Mo</v>
      </c>
      <c r="E36" s="13">
        <f>+E35+1</f>
        <v>44004</v>
      </c>
      <c r="F36" s="15" t="s">
        <v>83</v>
      </c>
      <c r="G36" s="15">
        <v>9003</v>
      </c>
      <c r="H36" s="44" t="s">
        <v>88</v>
      </c>
      <c r="I36" s="44"/>
      <c r="J36" s="14"/>
      <c r="K36" s="15" t="s">
        <v>71</v>
      </c>
      <c r="L36" s="15"/>
      <c r="M36" s="16">
        <v>3</v>
      </c>
    </row>
    <row r="37" spans="1:13" ht="29.15" customHeight="1" thickBot="1" x14ac:dyDescent="0.3">
      <c r="A37" s="7">
        <f t="shared" ref="A37" si="11">IF(OR(C37="f",C37="u",C37="F",C37="U"),"",IF(OR(B37=1,B37=2,B37=3,B37=4,B37=5),1,""))</f>
        <v>1</v>
      </c>
      <c r="B37" s="8">
        <f t="shared" ref="B37" si="12">WEEKDAY(E37,2)</f>
        <v>1</v>
      </c>
      <c r="C37" s="12"/>
      <c r="D37" s="10" t="str">
        <f t="shared" si="3"/>
        <v>Mo</v>
      </c>
      <c r="E37" s="13">
        <f>+E35+1</f>
        <v>44004</v>
      </c>
      <c r="F37" s="15" t="s">
        <v>37</v>
      </c>
      <c r="G37" s="15">
        <v>9001</v>
      </c>
      <c r="H37" s="44" t="s">
        <v>97</v>
      </c>
      <c r="I37" s="44"/>
      <c r="J37" s="14"/>
      <c r="K37" s="15" t="s">
        <v>71</v>
      </c>
      <c r="L37" s="15"/>
      <c r="M37" s="16">
        <v>1</v>
      </c>
    </row>
    <row r="38" spans="1:13" ht="29.15" customHeight="1" thickBot="1" x14ac:dyDescent="0.3">
      <c r="A38" s="7">
        <f t="shared" ref="A38" si="13">IF(OR(C38="f",C38="u",C38="F",C38="U"),"",IF(OR(B38=1,B38=2,B38=3,B38=4,B38=5),1,""))</f>
        <v>1</v>
      </c>
      <c r="B38" s="8">
        <f t="shared" ref="B38" si="14">WEEKDAY(E38,2)</f>
        <v>1</v>
      </c>
      <c r="C38" s="12"/>
      <c r="D38" s="10" t="str">
        <f t="shared" si="3"/>
        <v>Mo</v>
      </c>
      <c r="E38" s="13">
        <f>+E35+1</f>
        <v>44004</v>
      </c>
      <c r="F38" s="15" t="s">
        <v>19</v>
      </c>
      <c r="G38" s="15">
        <v>9001</v>
      </c>
      <c r="H38" s="44" t="s">
        <v>96</v>
      </c>
      <c r="I38" s="44"/>
      <c r="J38" s="14"/>
      <c r="K38" s="15" t="s">
        <v>71</v>
      </c>
      <c r="L38" s="15"/>
      <c r="M38" s="16">
        <v>2.5</v>
      </c>
    </row>
    <row r="39" spans="1:13" ht="29.15" customHeight="1" thickBot="1" x14ac:dyDescent="0.3">
      <c r="A39" s="7">
        <f t="shared" ref="A39" si="15">IF(OR(C39="f",C39="u",C39="F",C39="U"),"",IF(OR(B39=1,B39=2,B39=3,B39=4,B39=5),1,""))</f>
        <v>1</v>
      </c>
      <c r="B39" s="8">
        <f t="shared" ref="B39" si="16">WEEKDAY(E39,2)</f>
        <v>1</v>
      </c>
      <c r="C39" s="12"/>
      <c r="D39" s="10" t="str">
        <f t="shared" si="3"/>
        <v>Mo</v>
      </c>
      <c r="E39" s="13">
        <f>+E35+1</f>
        <v>44004</v>
      </c>
      <c r="F39" s="15" t="s">
        <v>93</v>
      </c>
      <c r="G39" s="15">
        <v>9005</v>
      </c>
      <c r="H39" s="44" t="s">
        <v>95</v>
      </c>
      <c r="I39" s="44"/>
      <c r="J39" s="14"/>
      <c r="K39" s="15" t="s">
        <v>71</v>
      </c>
      <c r="L39" s="15"/>
      <c r="M39" s="16">
        <v>1.5</v>
      </c>
    </row>
    <row r="40" spans="1:13" ht="29.15" customHeight="1" thickBot="1" x14ac:dyDescent="0.3">
      <c r="A40" s="7">
        <f t="shared" si="0"/>
        <v>1</v>
      </c>
      <c r="B40" s="8">
        <f t="shared" si="1"/>
        <v>2</v>
      </c>
      <c r="C40" s="12"/>
      <c r="D40" s="10" t="str">
        <f t="shared" si="3"/>
        <v>Tue</v>
      </c>
      <c r="E40" s="13">
        <f>+E36+1</f>
        <v>44005</v>
      </c>
      <c r="F40" s="15" t="s">
        <v>79</v>
      </c>
      <c r="G40" s="15">
        <v>9003</v>
      </c>
      <c r="H40" s="44" t="s">
        <v>80</v>
      </c>
      <c r="I40" s="44"/>
      <c r="J40" s="14"/>
      <c r="K40" s="15" t="s">
        <v>71</v>
      </c>
      <c r="L40" s="15"/>
      <c r="M40" s="16">
        <v>5</v>
      </c>
    </row>
    <row r="41" spans="1:13" ht="29.15" customHeight="1" thickBot="1" x14ac:dyDescent="0.3">
      <c r="A41" s="7">
        <f t="shared" ref="A41:A42" si="17">IF(OR(C41="f",C41="u",C41="F",C41="U"),"",IF(OR(B41=1,B41=2,B41=3,B41=4,B41=5),1,""))</f>
        <v>1</v>
      </c>
      <c r="B41" s="8">
        <f t="shared" ref="B41:B42" si="18">WEEKDAY(E41,2)</f>
        <v>2</v>
      </c>
      <c r="C41" s="12"/>
      <c r="D41" s="10" t="str">
        <f t="shared" si="3"/>
        <v>Tue</v>
      </c>
      <c r="E41" s="13">
        <f>+E36+1</f>
        <v>44005</v>
      </c>
      <c r="F41" s="15" t="s">
        <v>93</v>
      </c>
      <c r="G41" s="15">
        <v>9005</v>
      </c>
      <c r="H41" s="44" t="s">
        <v>92</v>
      </c>
      <c r="I41" s="44"/>
      <c r="J41" s="14"/>
      <c r="K41" s="15" t="s">
        <v>71</v>
      </c>
      <c r="L41" s="15"/>
      <c r="M41" s="16">
        <v>1</v>
      </c>
    </row>
    <row r="42" spans="1:13" ht="29.15" customHeight="1" thickBot="1" x14ac:dyDescent="0.3">
      <c r="A42" s="7">
        <f t="shared" si="17"/>
        <v>1</v>
      </c>
      <c r="B42" s="8">
        <f t="shared" si="18"/>
        <v>2</v>
      </c>
      <c r="C42" s="12"/>
      <c r="D42" s="10" t="str">
        <f t="shared" si="3"/>
        <v>Tue</v>
      </c>
      <c r="E42" s="13">
        <f>+E36+1</f>
        <v>44005</v>
      </c>
      <c r="F42" s="15" t="s">
        <v>83</v>
      </c>
      <c r="G42" s="15">
        <v>9003</v>
      </c>
      <c r="H42" s="44" t="s">
        <v>88</v>
      </c>
      <c r="I42" s="44"/>
      <c r="J42" s="14"/>
      <c r="K42" s="15" t="s">
        <v>71</v>
      </c>
      <c r="L42" s="15"/>
      <c r="M42" s="16">
        <v>2</v>
      </c>
    </row>
    <row r="43" spans="1:13" ht="29.15" customHeight="1" thickBot="1" x14ac:dyDescent="0.3">
      <c r="A43" s="7">
        <f t="shared" si="0"/>
        <v>1</v>
      </c>
      <c r="B43" s="8">
        <f>WEEKDAY(E43,2)</f>
        <v>3</v>
      </c>
      <c r="C43" s="12"/>
      <c r="D43" s="10" t="str">
        <f>IF(B43=1,"Mo",IF(B43=2,"Tue",IF(B43=3,"Wed",IF(B43=4,"Thu",IF(B43=5,"Fri",IF(B43=6,"Sat",IF(B43=7,"Sun","")))))))</f>
        <v>Wed</v>
      </c>
      <c r="E43" s="13">
        <f>+E40+1</f>
        <v>44006</v>
      </c>
      <c r="F43" s="15" t="s">
        <v>79</v>
      </c>
      <c r="G43" s="15">
        <v>9003</v>
      </c>
      <c r="H43" s="44" t="s">
        <v>80</v>
      </c>
      <c r="I43" s="44"/>
      <c r="J43" s="14"/>
      <c r="K43" s="15" t="s">
        <v>71</v>
      </c>
      <c r="L43" s="15"/>
      <c r="M43" s="16">
        <v>8</v>
      </c>
    </row>
    <row r="44" spans="1:13" ht="29.15" customHeight="1" thickBot="1" x14ac:dyDescent="0.3">
      <c r="A44" s="7">
        <f t="shared" si="0"/>
        <v>1</v>
      </c>
      <c r="B44" s="8">
        <f t="shared" si="1"/>
        <v>4</v>
      </c>
      <c r="C44" s="12"/>
      <c r="D44" s="10" t="str">
        <f t="shared" si="3"/>
        <v>Thu</v>
      </c>
      <c r="E44" s="13">
        <f t="shared" ref="E44" si="19">+E43+1</f>
        <v>44007</v>
      </c>
      <c r="F44" s="15" t="s">
        <v>79</v>
      </c>
      <c r="G44" s="15">
        <v>9003</v>
      </c>
      <c r="H44" s="44" t="s">
        <v>80</v>
      </c>
      <c r="I44" s="44"/>
      <c r="J44" s="14"/>
      <c r="K44" s="15" t="s">
        <v>71</v>
      </c>
      <c r="L44" s="15"/>
      <c r="M44" s="16">
        <v>8</v>
      </c>
    </row>
    <row r="45" spans="1:13" ht="29.15" customHeight="1" thickBot="1" x14ac:dyDescent="0.3">
      <c r="A45" s="7">
        <f t="shared" si="0"/>
        <v>1</v>
      </c>
      <c r="B45" s="8">
        <f>WEEKDAY(E45,2)</f>
        <v>5</v>
      </c>
      <c r="C45" s="12"/>
      <c r="D45" s="10" t="str">
        <f>IF(B45=1,"Mo",IF(B45=2,"Tue",IF(B45=3,"Wed",IF(B45=4,"Thu",IF(B45=5,"Fri",IF(B45=6,"Sat",IF(B45=7,"Sun","")))))))</f>
        <v>Fri</v>
      </c>
      <c r="E45" s="13">
        <f>+E44+1</f>
        <v>44008</v>
      </c>
      <c r="F45" s="15" t="s">
        <v>79</v>
      </c>
      <c r="G45" s="15">
        <v>9003</v>
      </c>
      <c r="H45" s="44" t="s">
        <v>80</v>
      </c>
      <c r="I45" s="44"/>
      <c r="J45" s="14"/>
      <c r="K45" s="15" t="s">
        <v>71</v>
      </c>
      <c r="L45" s="15"/>
      <c r="M45" s="16">
        <v>8</v>
      </c>
    </row>
    <row r="46" spans="1:13" ht="29.15" customHeight="1" thickBot="1" x14ac:dyDescent="0.3">
      <c r="A46" s="7" t="str">
        <f t="shared" si="0"/>
        <v/>
      </c>
      <c r="B46" s="8">
        <f t="shared" si="1"/>
        <v>6</v>
      </c>
      <c r="C46" s="12"/>
      <c r="D46" s="10" t="str">
        <f t="shared" si="3"/>
        <v>Sat</v>
      </c>
      <c r="E46" s="13">
        <f>+E45+1</f>
        <v>44009</v>
      </c>
      <c r="F46" s="15"/>
      <c r="G46" s="15"/>
      <c r="H46" s="44"/>
      <c r="I46" s="44"/>
      <c r="J46" s="14"/>
      <c r="K46" s="15"/>
      <c r="L46" s="15"/>
      <c r="M46" s="16"/>
    </row>
    <row r="47" spans="1:13" ht="29.15" customHeight="1" thickBot="1" x14ac:dyDescent="0.3">
      <c r="A47" s="7" t="str">
        <f t="shared" si="0"/>
        <v/>
      </c>
      <c r="B47" s="8">
        <f>WEEKDAY(E47,2)</f>
        <v>7</v>
      </c>
      <c r="C47" s="12"/>
      <c r="D47" s="10" t="str">
        <f>IF(B47=1,"Mo",IF(B47=2,"Tue",IF(B47=3,"Wed",IF(B47=4,"Thu",IF(B47=5,"Fri",IF(B47=6,"Sat",IF(B47=7,"Sun","")))))))</f>
        <v>Sun</v>
      </c>
      <c r="E47" s="13">
        <f>+E46+1</f>
        <v>44010</v>
      </c>
      <c r="F47" s="15"/>
      <c r="G47" s="15"/>
      <c r="H47" s="44"/>
      <c r="I47" s="44"/>
      <c r="J47" s="14"/>
      <c r="K47" s="15"/>
      <c r="L47" s="15"/>
      <c r="M47" s="16"/>
    </row>
    <row r="48" spans="1:13" ht="29.15" customHeight="1" thickBot="1" x14ac:dyDescent="0.3">
      <c r="A48" s="7">
        <f t="shared" si="0"/>
        <v>1</v>
      </c>
      <c r="B48" s="8">
        <f t="shared" si="1"/>
        <v>1</v>
      </c>
      <c r="C48" s="12"/>
      <c r="D48" s="10" t="str">
        <f t="shared" si="3"/>
        <v>Mo</v>
      </c>
      <c r="E48" s="13">
        <f>+E47+1</f>
        <v>44011</v>
      </c>
      <c r="F48" s="15" t="s">
        <v>83</v>
      </c>
      <c r="G48" s="15">
        <v>9003</v>
      </c>
      <c r="H48" s="44" t="s">
        <v>88</v>
      </c>
      <c r="I48" s="44"/>
      <c r="J48" s="14"/>
      <c r="K48" s="15" t="s">
        <v>71</v>
      </c>
      <c r="L48" s="15"/>
      <c r="M48" s="16">
        <v>8</v>
      </c>
    </row>
    <row r="49" spans="1:13" ht="29.15" customHeight="1" thickBot="1" x14ac:dyDescent="0.3">
      <c r="A49" s="7">
        <f t="shared" ref="A49" si="20">IF(OR(C49="f",C49="u",C49="F",C49="U"),"",IF(OR(B49=1,B49=2,B49=3,B49=4,B49=5),1,""))</f>
        <v>1</v>
      </c>
      <c r="B49" s="8">
        <f t="shared" ref="B49" si="21">WEEKDAY(E49,2)</f>
        <v>2</v>
      </c>
      <c r="C49" s="12"/>
      <c r="D49" s="10" t="str">
        <f t="shared" ref="D49" si="22">IF(B49=1,"Mo",IF(B49=2,"Tue",IF(B49=3,"Wed",IF(B49=4,"Thu",IF(B49=5,"Fri",IF(B49=6,"Sat",IF(B49=7,"Sun","")))))))</f>
        <v>Tue</v>
      </c>
      <c r="E49" s="13">
        <f t="shared" ref="E49" si="23">+E48+1</f>
        <v>44012</v>
      </c>
      <c r="F49" s="15" t="s">
        <v>83</v>
      </c>
      <c r="G49" s="15">
        <v>9003</v>
      </c>
      <c r="H49" s="44" t="s">
        <v>88</v>
      </c>
      <c r="I49" s="44"/>
      <c r="J49" s="14"/>
      <c r="K49" s="15" t="s">
        <v>71</v>
      </c>
      <c r="L49" s="15"/>
      <c r="M49" s="16">
        <v>8</v>
      </c>
    </row>
    <row r="50" spans="1:13" ht="30" customHeight="1" thickBot="1" x14ac:dyDescent="0.3">
      <c r="D50" s="17"/>
      <c r="E50" s="18"/>
      <c r="F50" s="19"/>
      <c r="G50" s="30"/>
      <c r="H50" s="19"/>
      <c r="I50" s="20" t="s">
        <v>1</v>
      </c>
      <c r="J50" s="21"/>
      <c r="K50" s="21"/>
      <c r="L50" s="18"/>
      <c r="M50" s="22">
        <f>SUM(M9:M49)</f>
        <v>172</v>
      </c>
    </row>
    <row r="51" spans="1:13" ht="30" customHeight="1" thickBot="1" x14ac:dyDescent="0.3">
      <c r="D51" s="17"/>
      <c r="E51" s="18"/>
      <c r="F51" s="19"/>
      <c r="G51" s="19"/>
      <c r="H51" s="19"/>
      <c r="I51" s="20" t="s">
        <v>2</v>
      </c>
      <c r="J51" s="21"/>
      <c r="K51" s="21"/>
      <c r="L51" s="18"/>
      <c r="M51" s="22">
        <f>SUM(M50/8)</f>
        <v>21.5</v>
      </c>
    </row>
    <row r="58" spans="1:13" x14ac:dyDescent="0.25">
      <c r="I58" s="46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9">
    <cfRule type="expression" dxfId="181" priority="2592" stopIfTrue="1">
      <formula>IF($A9=1,B9,)</formula>
    </cfRule>
    <cfRule type="expression" dxfId="180" priority="2593" stopIfTrue="1">
      <formula>IF($A9="",B9,)</formula>
    </cfRule>
  </conditionalFormatting>
  <conditionalFormatting sqref="E9">
    <cfRule type="expression" dxfId="179" priority="2594" stopIfTrue="1">
      <formula>IF($A9="",B9,"")</formula>
    </cfRule>
  </conditionalFormatting>
  <conditionalFormatting sqref="E11:E49">
    <cfRule type="expression" dxfId="178" priority="2595" stopIfTrue="1">
      <formula>IF($A11&lt;&gt;1,B11,"")</formula>
    </cfRule>
  </conditionalFormatting>
  <conditionalFormatting sqref="D9:D49">
    <cfRule type="expression" dxfId="177" priority="2596" stopIfTrue="1">
      <formula>IF($A9="",B9,)</formula>
    </cfRule>
  </conditionalFormatting>
  <conditionalFormatting sqref="G16 G26">
    <cfRule type="expression" dxfId="176" priority="388" stopIfTrue="1">
      <formula>#REF!="Freelancer"</formula>
    </cfRule>
    <cfRule type="expression" dxfId="175" priority="389" stopIfTrue="1">
      <formula>#REF!="DTC Int. Staff"</formula>
    </cfRule>
  </conditionalFormatting>
  <conditionalFormatting sqref="G16 G26">
    <cfRule type="expression" dxfId="174" priority="386" stopIfTrue="1">
      <formula>$F$5="Freelancer"</formula>
    </cfRule>
    <cfRule type="expression" dxfId="173" priority="387" stopIfTrue="1">
      <formula>$F$5="DTC Int. Staff"</formula>
    </cfRule>
  </conditionalFormatting>
  <conditionalFormatting sqref="G12">
    <cfRule type="expression" dxfId="172" priority="292" stopIfTrue="1">
      <formula>#REF!="Freelancer"</formula>
    </cfRule>
    <cfRule type="expression" dxfId="171" priority="293" stopIfTrue="1">
      <formula>#REF!="DTC Int. Staff"</formula>
    </cfRule>
  </conditionalFormatting>
  <conditionalFormatting sqref="G12">
    <cfRule type="expression" dxfId="170" priority="290" stopIfTrue="1">
      <formula>$F$5="Freelancer"</formula>
    </cfRule>
    <cfRule type="expression" dxfId="169" priority="291" stopIfTrue="1">
      <formula>$F$5="DTC Int. Staff"</formula>
    </cfRule>
  </conditionalFormatting>
  <conditionalFormatting sqref="G10">
    <cfRule type="expression" dxfId="168" priority="300" stopIfTrue="1">
      <formula>#REF!="Freelancer"</formula>
    </cfRule>
    <cfRule type="expression" dxfId="167" priority="301" stopIfTrue="1">
      <formula>#REF!="DTC Int. Staff"</formula>
    </cfRule>
  </conditionalFormatting>
  <conditionalFormatting sqref="G10">
    <cfRule type="expression" dxfId="166" priority="298" stopIfTrue="1">
      <formula>$F$5="Freelancer"</formula>
    </cfRule>
    <cfRule type="expression" dxfId="165" priority="299" stopIfTrue="1">
      <formula>$F$5="DTC Int. Staff"</formula>
    </cfRule>
  </conditionalFormatting>
  <conditionalFormatting sqref="G17">
    <cfRule type="expression" dxfId="164" priority="286" stopIfTrue="1">
      <formula>$F$5="Freelancer"</formula>
    </cfRule>
    <cfRule type="expression" dxfId="163" priority="287" stopIfTrue="1">
      <formula>$F$5="DTC Int. Staff"</formula>
    </cfRule>
  </conditionalFormatting>
  <conditionalFormatting sqref="G17">
    <cfRule type="expression" dxfId="162" priority="288" stopIfTrue="1">
      <formula>#REF!="Freelancer"</formula>
    </cfRule>
    <cfRule type="expression" dxfId="161" priority="289" stopIfTrue="1">
      <formula>#REF!="DTC Int. Staff"</formula>
    </cfRule>
  </conditionalFormatting>
  <conditionalFormatting sqref="G23">
    <cfRule type="expression" dxfId="160" priority="250" stopIfTrue="1">
      <formula>$F$5="Freelancer"</formula>
    </cfRule>
    <cfRule type="expression" dxfId="159" priority="251" stopIfTrue="1">
      <formula>$F$5="DTC Int. Staff"</formula>
    </cfRule>
  </conditionalFormatting>
  <conditionalFormatting sqref="G23">
    <cfRule type="expression" dxfId="158" priority="252" stopIfTrue="1">
      <formula>#REF!="Freelancer"</formula>
    </cfRule>
    <cfRule type="expression" dxfId="157" priority="253" stopIfTrue="1">
      <formula>#REF!="DTC Int. Staff"</formula>
    </cfRule>
  </conditionalFormatting>
  <conditionalFormatting sqref="G24">
    <cfRule type="expression" dxfId="156" priority="244" stopIfTrue="1">
      <formula>#REF!="Freelancer"</formula>
    </cfRule>
    <cfRule type="expression" dxfId="155" priority="245" stopIfTrue="1">
      <formula>#REF!="DTC Int. Staff"</formula>
    </cfRule>
  </conditionalFormatting>
  <conditionalFormatting sqref="G24">
    <cfRule type="expression" dxfId="154" priority="242" stopIfTrue="1">
      <formula>$F$5="Freelancer"</formula>
    </cfRule>
    <cfRule type="expression" dxfId="153" priority="243" stopIfTrue="1">
      <formula>$F$5="DTC Int. Staff"</formula>
    </cfRule>
  </conditionalFormatting>
  <conditionalFormatting sqref="G35">
    <cfRule type="expression" dxfId="152" priority="212" stopIfTrue="1">
      <formula>#REF!="Freelancer"</formula>
    </cfRule>
    <cfRule type="expression" dxfId="151" priority="213" stopIfTrue="1">
      <formula>#REF!="DTC Int. Staff"</formula>
    </cfRule>
  </conditionalFormatting>
  <conditionalFormatting sqref="G35">
    <cfRule type="expression" dxfId="150" priority="210" stopIfTrue="1">
      <formula>$F$5="Freelancer"</formula>
    </cfRule>
    <cfRule type="expression" dxfId="149" priority="211" stopIfTrue="1">
      <formula>$F$5="DTC Int. Staff"</formula>
    </cfRule>
  </conditionalFormatting>
  <conditionalFormatting sqref="G34">
    <cfRule type="expression" dxfId="148" priority="184" stopIfTrue="1">
      <formula>#REF!="Freelancer"</formula>
    </cfRule>
    <cfRule type="expression" dxfId="147" priority="185" stopIfTrue="1">
      <formula>#REF!="DTC Int. Staff"</formula>
    </cfRule>
  </conditionalFormatting>
  <conditionalFormatting sqref="G34">
    <cfRule type="expression" dxfId="146" priority="182" stopIfTrue="1">
      <formula>$F$5="Freelancer"</formula>
    </cfRule>
    <cfRule type="expression" dxfId="145" priority="183" stopIfTrue="1">
      <formula>$F$5="DTC Int. Staff"</formula>
    </cfRule>
  </conditionalFormatting>
  <conditionalFormatting sqref="G47">
    <cfRule type="expression" dxfId="132" priority="130" stopIfTrue="1">
      <formula>$F$5="Freelancer"</formula>
    </cfRule>
    <cfRule type="expression" dxfId="131" priority="131" stopIfTrue="1">
      <formula>$F$5="DTC Int. Staff"</formula>
    </cfRule>
  </conditionalFormatting>
  <conditionalFormatting sqref="G46">
    <cfRule type="expression" dxfId="126" priority="134" stopIfTrue="1">
      <formula>$F$5="Freelancer"</formula>
    </cfRule>
    <cfRule type="expression" dxfId="125" priority="135" stopIfTrue="1">
      <formula>$F$5="DTC Int. Staff"</formula>
    </cfRule>
  </conditionalFormatting>
  <conditionalFormatting sqref="G46">
    <cfRule type="expression" dxfId="124" priority="136" stopIfTrue="1">
      <formula>#REF!="Freelancer"</formula>
    </cfRule>
    <cfRule type="expression" dxfId="123" priority="137" stopIfTrue="1">
      <formula>#REF!="DTC Int. Staff"</formula>
    </cfRule>
  </conditionalFormatting>
  <conditionalFormatting sqref="G47">
    <cfRule type="expression" dxfId="122" priority="132" stopIfTrue="1">
      <formula>#REF!="Freelancer"</formula>
    </cfRule>
    <cfRule type="expression" dxfId="121" priority="133" stopIfTrue="1">
      <formula>#REF!="DTC Int. Staff"</formula>
    </cfRule>
  </conditionalFormatting>
  <conditionalFormatting sqref="E10">
    <cfRule type="expression" dxfId="120" priority="129" stopIfTrue="1">
      <formula>IF($A10&lt;&gt;1,B10,"")</formula>
    </cfRule>
  </conditionalFormatting>
  <conditionalFormatting sqref="G9">
    <cfRule type="expression" dxfId="119" priority="125" stopIfTrue="1">
      <formula>$F$5="Freelancer"</formula>
    </cfRule>
    <cfRule type="expression" dxfId="118" priority="126" stopIfTrue="1">
      <formula>$F$5="DTC Int. Staff"</formula>
    </cfRule>
  </conditionalFormatting>
  <conditionalFormatting sqref="G9">
    <cfRule type="expression" dxfId="117" priority="127" stopIfTrue="1">
      <formula>#REF!="Freelancer"</formula>
    </cfRule>
    <cfRule type="expression" dxfId="116" priority="128" stopIfTrue="1">
      <formula>#REF!="DTC Int. Staff"</formula>
    </cfRule>
  </conditionalFormatting>
  <conditionalFormatting sqref="G13">
    <cfRule type="expression" dxfId="115" priority="121" stopIfTrue="1">
      <formula>$F$5="Freelancer"</formula>
    </cfRule>
    <cfRule type="expression" dxfId="114" priority="122" stopIfTrue="1">
      <formula>$F$5="DTC Int. Staff"</formula>
    </cfRule>
  </conditionalFormatting>
  <conditionalFormatting sqref="G13">
    <cfRule type="expression" dxfId="113" priority="123" stopIfTrue="1">
      <formula>#REF!="Freelancer"</formula>
    </cfRule>
    <cfRule type="expression" dxfId="112" priority="124" stopIfTrue="1">
      <formula>#REF!="DTC Int. Staff"</formula>
    </cfRule>
  </conditionalFormatting>
  <conditionalFormatting sqref="G14">
    <cfRule type="expression" dxfId="111" priority="117" stopIfTrue="1">
      <formula>$F$5="Freelancer"</formula>
    </cfRule>
    <cfRule type="expression" dxfId="110" priority="118" stopIfTrue="1">
      <formula>$F$5="DTC Int. Staff"</formula>
    </cfRule>
  </conditionalFormatting>
  <conditionalFormatting sqref="G14">
    <cfRule type="expression" dxfId="109" priority="119" stopIfTrue="1">
      <formula>#REF!="Freelancer"</formula>
    </cfRule>
    <cfRule type="expression" dxfId="108" priority="120" stopIfTrue="1">
      <formula>#REF!="DTC Int. Staff"</formula>
    </cfRule>
  </conditionalFormatting>
  <conditionalFormatting sqref="G15">
    <cfRule type="expression" dxfId="107" priority="113" stopIfTrue="1">
      <formula>$F$5="Freelancer"</formula>
    </cfRule>
    <cfRule type="expression" dxfId="106" priority="114" stopIfTrue="1">
      <formula>$F$5="DTC Int. Staff"</formula>
    </cfRule>
  </conditionalFormatting>
  <conditionalFormatting sqref="G15">
    <cfRule type="expression" dxfId="105" priority="115" stopIfTrue="1">
      <formula>#REF!="Freelancer"</formula>
    </cfRule>
    <cfRule type="expression" dxfId="104" priority="116" stopIfTrue="1">
      <formula>#REF!="DTC Int. Staff"</formula>
    </cfRule>
  </conditionalFormatting>
  <conditionalFormatting sqref="G11">
    <cfRule type="expression" dxfId="103" priority="111" stopIfTrue="1">
      <formula>#REF!="Freelancer"</formula>
    </cfRule>
    <cfRule type="expression" dxfId="102" priority="112" stopIfTrue="1">
      <formula>#REF!="DTC Int. Staff"</formula>
    </cfRule>
  </conditionalFormatting>
  <conditionalFormatting sqref="G11">
    <cfRule type="expression" dxfId="101" priority="109" stopIfTrue="1">
      <formula>$F$5="Freelancer"</formula>
    </cfRule>
    <cfRule type="expression" dxfId="100" priority="110" stopIfTrue="1">
      <formula>$F$5="DTC Int. Staff"</formula>
    </cfRule>
  </conditionalFormatting>
  <conditionalFormatting sqref="G18">
    <cfRule type="expression" dxfId="99" priority="107" stopIfTrue="1">
      <formula>#REF!="Freelancer"</formula>
    </cfRule>
    <cfRule type="expression" dxfId="98" priority="108" stopIfTrue="1">
      <formula>#REF!="DTC Int. Staff"</formula>
    </cfRule>
  </conditionalFormatting>
  <conditionalFormatting sqref="G18">
    <cfRule type="expression" dxfId="97" priority="105" stopIfTrue="1">
      <formula>$F$5="Freelancer"</formula>
    </cfRule>
    <cfRule type="expression" dxfId="96" priority="106" stopIfTrue="1">
      <formula>$F$5="DTC Int. Staff"</formula>
    </cfRule>
  </conditionalFormatting>
  <conditionalFormatting sqref="G19">
    <cfRule type="expression" dxfId="95" priority="103" stopIfTrue="1">
      <formula>#REF!="Freelancer"</formula>
    </cfRule>
    <cfRule type="expression" dxfId="94" priority="104" stopIfTrue="1">
      <formula>#REF!="DTC Int. Staff"</formula>
    </cfRule>
  </conditionalFormatting>
  <conditionalFormatting sqref="G19">
    <cfRule type="expression" dxfId="93" priority="101" stopIfTrue="1">
      <formula>$F$5="Freelancer"</formula>
    </cfRule>
    <cfRule type="expression" dxfId="92" priority="102" stopIfTrue="1">
      <formula>$F$5="DTC Int. Staff"</formula>
    </cfRule>
  </conditionalFormatting>
  <conditionalFormatting sqref="G20">
    <cfRule type="expression" dxfId="91" priority="99" stopIfTrue="1">
      <formula>#REF!="Freelancer"</formula>
    </cfRule>
    <cfRule type="expression" dxfId="90" priority="100" stopIfTrue="1">
      <formula>#REF!="DTC Int. Staff"</formula>
    </cfRule>
  </conditionalFormatting>
  <conditionalFormatting sqref="G20">
    <cfRule type="expression" dxfId="89" priority="97" stopIfTrue="1">
      <formula>$F$5="Freelancer"</formula>
    </cfRule>
    <cfRule type="expression" dxfId="88" priority="98" stopIfTrue="1">
      <formula>$F$5="DTC Int. Staff"</formula>
    </cfRule>
  </conditionalFormatting>
  <conditionalFormatting sqref="G21">
    <cfRule type="expression" dxfId="87" priority="95" stopIfTrue="1">
      <formula>#REF!="Freelancer"</formula>
    </cfRule>
    <cfRule type="expression" dxfId="86" priority="96" stopIfTrue="1">
      <formula>#REF!="DTC Int. Staff"</formula>
    </cfRule>
  </conditionalFormatting>
  <conditionalFormatting sqref="G21">
    <cfRule type="expression" dxfId="85" priority="93" stopIfTrue="1">
      <formula>$F$5="Freelancer"</formula>
    </cfRule>
    <cfRule type="expression" dxfId="84" priority="94" stopIfTrue="1">
      <formula>$F$5="DTC Int. Staff"</formula>
    </cfRule>
  </conditionalFormatting>
  <conditionalFormatting sqref="G22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22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25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25">
    <cfRule type="expression" dxfId="77" priority="85" stopIfTrue="1">
      <formula>$F$5="Freelancer"</formula>
    </cfRule>
    <cfRule type="expression" dxfId="76" priority="86" stopIfTrue="1">
      <formula>$F$5="DTC Int. Staff"</formula>
    </cfRule>
  </conditionalFormatting>
  <conditionalFormatting sqref="G2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9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9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1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31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3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8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38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39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9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4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41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41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42">
    <cfRule type="expression" dxfId="23" priority="17" stopIfTrue="1">
      <formula>$F$5="Freelancer"</formula>
    </cfRule>
    <cfRule type="expression" dxfId="22" priority="18" stopIfTrue="1">
      <formula>$F$5="DTC Int. Staff"</formula>
    </cfRule>
  </conditionalFormatting>
  <conditionalFormatting sqref="G30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0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42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4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8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48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9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9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30 F32:F37 F39:F49" xr:uid="{00000000-0002-0000-0100-000000000000}">
      <formula1>Project_Number</formula1>
    </dataValidation>
    <dataValidation type="list" allowBlank="1" showInputMessage="1" showErrorMessage="1" sqref="G9:G30 G32:G37 G39:G4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2020-07-07T13:30:25Z</dcterms:modified>
</cp:coreProperties>
</file>