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E:\My Drive\TIME Sheet\สรุป TIME Sheet\เฟิร์น\"/>
    </mc:Choice>
  </mc:AlternateContent>
  <xr:revisionPtr revIDLastSave="0" documentId="13_ncr:1_{5221FB81-CB34-4F4A-AE50-E4EF331D3010}" xr6:coauthVersionLast="45" xr6:coauthVersionMax="45" xr10:uidLastSave="{00000000-0000-0000-0000-000000000000}"/>
  <bookViews>
    <workbookView xWindow="-120" yWindow="-120" windowWidth="24240" windowHeight="131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 i="34" l="1"/>
  <c r="O12" i="34" l="1"/>
  <c r="O10" i="34"/>
  <c r="O11" i="34"/>
  <c r="L47" i="34" l="1"/>
  <c r="F5" i="34" l="1"/>
  <c r="E9" i="34" l="1"/>
  <c r="E10" i="34" s="1"/>
  <c r="E11" i="34" s="1"/>
  <c r="E12" i="34" s="1"/>
  <c r="E14" i="34" s="1"/>
  <c r="E15" i="34" s="1"/>
  <c r="E16" i="34" s="1"/>
  <c r="E17" i="34" s="1"/>
  <c r="E18" i="34" s="1"/>
  <c r="E19" i="34" s="1"/>
  <c r="E20" i="34" s="1"/>
  <c r="E21" i="34" s="1"/>
  <c r="E22" i="34" s="1"/>
  <c r="B7" i="34" l="1"/>
  <c r="B9" i="34"/>
  <c r="D9" i="34" s="1"/>
  <c r="L48" i="34"/>
  <c r="A9" i="34" l="1"/>
  <c r="B10" i="34"/>
  <c r="D10" i="34" l="1"/>
  <c r="A10" i="34"/>
  <c r="B11" i="34"/>
  <c r="E23" i="34"/>
  <c r="E24" i="34" s="1"/>
  <c r="E25" i="34" s="1"/>
  <c r="E27" i="34" s="1"/>
  <c r="E28" i="34" s="1"/>
  <c r="E30" i="34" s="1"/>
  <c r="E32" i="34" s="1"/>
  <c r="E33" i="34" s="1"/>
  <c r="E34" i="34" s="1"/>
  <c r="E35" i="34" s="1"/>
  <c r="E36" i="34" s="1"/>
  <c r="E38" i="34" s="1"/>
  <c r="E40" i="34" s="1"/>
  <c r="E42" i="34" s="1"/>
  <c r="E43" i="34" s="1"/>
  <c r="B12" i="34"/>
  <c r="E44" i="34" l="1"/>
  <c r="D11" i="34"/>
  <c r="A11" i="34"/>
  <c r="D12" i="34"/>
  <c r="A12" i="34"/>
  <c r="B14" i="34"/>
  <c r="E46" i="34" l="1"/>
  <c r="B46" i="34"/>
  <c r="B15" i="34"/>
  <c r="D14" i="34"/>
  <c r="A14" i="34"/>
  <c r="D46" i="34" l="1"/>
  <c r="A46" i="34"/>
  <c r="D15" i="34"/>
  <c r="A15" i="34"/>
  <c r="B16" i="34"/>
  <c r="D16" i="34" l="1"/>
  <c r="A16" i="34"/>
  <c r="B17" i="34"/>
  <c r="D17" i="34" s="1"/>
  <c r="A17" i="34" l="1"/>
  <c r="B18" i="34"/>
  <c r="D18" i="34" s="1"/>
  <c r="A18" i="34" l="1"/>
  <c r="B19" i="34"/>
  <c r="D19" i="34" s="1"/>
  <c r="B20" i="34" l="1"/>
  <c r="A19" i="34"/>
  <c r="D20" i="34" l="1"/>
  <c r="A20" i="34"/>
  <c r="B21" i="34"/>
  <c r="D21" i="34" l="1"/>
  <c r="A21" i="34"/>
  <c r="B22" i="34"/>
  <c r="D22" i="34" l="1"/>
  <c r="A22" i="34"/>
  <c r="B23" i="34"/>
  <c r="D23" i="34" l="1"/>
  <c r="A23" i="34"/>
  <c r="B24" i="34"/>
  <c r="D24" i="34" l="1"/>
  <c r="A24" i="34"/>
  <c r="B25" i="34"/>
  <c r="D25" i="34" l="1"/>
  <c r="A25" i="34"/>
  <c r="B27" i="34"/>
  <c r="D27" i="34" l="1"/>
  <c r="A27" i="34"/>
  <c r="B28" i="34"/>
  <c r="B30" i="34" l="1"/>
  <c r="D28" i="34"/>
  <c r="A28" i="34"/>
  <c r="D30" i="34" l="1"/>
  <c r="A30" i="34"/>
  <c r="B32" i="34"/>
  <c r="D32" i="34" l="1"/>
  <c r="A32" i="34"/>
  <c r="B33" i="34"/>
  <c r="D33" i="34" l="1"/>
  <c r="A33" i="34"/>
  <c r="B34" i="34"/>
  <c r="D34" i="34" l="1"/>
  <c r="A34" i="34"/>
  <c r="B35" i="34"/>
  <c r="D35" i="34" l="1"/>
  <c r="A35" i="34"/>
  <c r="B36" i="34"/>
  <c r="B38" i="34" l="1"/>
  <c r="D36" i="34"/>
  <c r="A36" i="34"/>
  <c r="D38" i="34" l="1"/>
  <c r="A38" i="34"/>
  <c r="B40" i="34"/>
  <c r="D40" i="34" l="1"/>
  <c r="A40" i="34"/>
  <c r="B42" i="34"/>
  <c r="B43" i="34" l="1"/>
  <c r="B44" i="34"/>
  <c r="D42" i="34"/>
  <c r="A42" i="34"/>
  <c r="D43" i="34" l="1"/>
  <c r="A43" i="34"/>
  <c r="D44" i="34"/>
  <c r="A44" i="34"/>
</calcChain>
</file>

<file path=xl/sharedStrings.xml><?xml version="1.0" encoding="utf-8"?>
<sst xmlns="http://schemas.openxmlformats.org/spreadsheetml/2006/main" count="305" uniqueCount="229">
  <si>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</si>
  <si>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</si>
  <si>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</si>
  <si>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</si>
  <si>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</si>
  <si>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</si>
  <si>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</si>
  <si>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</si>
  <si>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</si>
  <si>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</si>
  <si>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</si>
  <si>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</si>
  <si>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</si>
  <si>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</si>
  <si>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</si>
  <si>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</si>
  <si>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</si>
  <si>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</si>
  <si>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</si>
  <si>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</si>
  <si>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</si>
  <si>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</si>
  <si>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</si>
  <si>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</si>
  <si>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</si>
  <si>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</si>
  <si>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</si>
  <si>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</si>
  <si>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</si>
  <si>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</si>
  <si>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</si>
  <si>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</si>
  <si>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</si>
  <si>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</si>
  <si>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</si>
  <si>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</si>
  <si>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</si>
  <si>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</si>
  <si>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</si>
  <si>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</si>
  <si>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</si>
  <si>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</si>
  <si>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</si>
  <si>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</si>
  <si>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</si>
  <si>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</si>
  <si>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</si>
  <si>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</si>
  <si>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</si>
  <si>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</si>
  <si>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</si>
  <si>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</si>
  <si>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</si>
  <si>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</si>
  <si>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</si>
  <si>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</si>
  <si>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</si>
  <si>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</si>
  <si>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</si>
  <si>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</si>
  <si>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</si>
  <si>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</si>
  <si>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</si>
  <si>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</si>
  <si>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</si>
  <si>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Patamon</t>
  </si>
  <si>
    <t>Padwichit</t>
  </si>
  <si>
    <t>TIME073</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</si>
  <si>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</si>
  <si>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</si>
  <si>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</si>
  <si>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</si>
  <si>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</si>
  <si>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</si>
  <si>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</si>
  <si>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</si>
  <si>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</si>
  <si>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</si>
  <si>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</si>
  <si>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</si>
  <si>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</si>
  <si>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</si>
  <si>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</si>
  <si>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</si>
  <si>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</si>
  <si>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</si>
  <si>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</si>
  <si>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</si>
  <si>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</si>
  <si>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</si>
  <si>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</si>
  <si>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</si>
  <si>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</si>
  <si>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</si>
  <si>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</si>
  <si>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</si>
  <si>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</si>
  <si>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</si>
  <si>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</si>
  <si>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</si>
  <si>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</si>
  <si>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</si>
  <si>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</si>
  <si>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</si>
  <si>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</si>
  <si>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</si>
  <si>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</si>
  <si>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</si>
  <si>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</si>
  <si>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</si>
  <si>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</si>
  <si>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</si>
  <si>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</si>
  <si>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</si>
  <si>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</si>
  <si>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</si>
  <si>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</si>
  <si>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</si>
  <si>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</si>
  <si>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</si>
  <si>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</si>
  <si>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</si>
  <si>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</si>
  <si>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</si>
  <si>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</si>
  <si>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</si>
  <si>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</si>
  <si>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</si>
  <si>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</si>
  <si>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</si>
  <si>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</si>
  <si>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</si>
  <si>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</si>
  <si>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</si>
  <si>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</si>
  <si>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</si>
  <si>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</si>
  <si>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</si>
  <si>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</si>
  <si>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</si>
  <si>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</si>
  <si>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</si>
  <si>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</si>
  <si>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</si>
  <si>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</si>
  <si>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</si>
  <si>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</si>
  <si>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</si>
  <si>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</si>
  <si>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</si>
  <si>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</si>
  <si>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</si>
  <si>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</si>
  <si>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</si>
  <si>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</si>
  <si>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</si>
  <si>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</si>
  <si>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</si>
  <si>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</si>
  <si>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</si>
  <si>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</si>
  <si>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</si>
  <si>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</si>
  <si>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</si>
  <si>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</si>
  <si>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</si>
  <si>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</si>
  <si>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</si>
  <si>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</si>
  <si>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</si>
  <si>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</si>
  <si>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</si>
  <si>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</si>
  <si>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</si>
  <si>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</si>
  <si>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</si>
  <si>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</si>
  <si>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</si>
  <si>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</si>
  <si>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</si>
  <si>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</si>
  <si>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</si>
  <si>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</si>
  <si>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</si>
  <si>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</si>
  <si>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</si>
  <si>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</si>
  <si>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</si>
  <si>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</si>
  <si>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</si>
  <si>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</si>
  <si>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</si>
  <si>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</si>
  <si>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</si>
  <si>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</si>
  <si>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 xml:space="preserve">Thanyathorn </t>
  </si>
  <si>
    <t>Kunapornsujarit</t>
  </si>
  <si>
    <t xml:space="preserve">Queen Suthida's Birthday -  Working on supporting document for 5G Policy project  </t>
  </si>
  <si>
    <t>HOME</t>
  </si>
  <si>
    <t xml:space="preserve">Finalize supporting document for 5G policy project </t>
  </si>
  <si>
    <t xml:space="preserve">Pitching Deck - WP1 Slide </t>
  </si>
  <si>
    <t xml:space="preserve">ONDE - ตรวจรับงาน </t>
  </si>
  <si>
    <t xml:space="preserve">Brief wirh P Dome/ Meeting with Huawei </t>
  </si>
  <si>
    <t xml:space="preserve">Vacation </t>
  </si>
  <si>
    <t xml:space="preserve">Home </t>
  </si>
  <si>
    <t>Huawei - WP 2</t>
  </si>
  <si>
    <t>Huawei - 5G Recommendation for medical sector</t>
  </si>
  <si>
    <t xml:space="preserve">Revise Huawei WP2/ Give Feedback to team </t>
  </si>
  <si>
    <t xml:space="preserve">Edit 5G Action plan according to ministry of industrial and finalize the action plan </t>
  </si>
  <si>
    <t xml:space="preserve">Finalize 5G Action plan  </t>
  </si>
  <si>
    <t>Revise Huawei WP2</t>
  </si>
  <si>
    <t>Huawei WP2</t>
  </si>
  <si>
    <t xml:space="preserve">Prepare ONDE 5G document เพื่อตรวจรับงาน </t>
  </si>
  <si>
    <t xml:space="preserve">Deliverable 1 Brief with p dome/ Pitching Deck - WP1 Slide </t>
  </si>
  <si>
    <t xml:space="preserve">TIME/HUAWEI </t>
  </si>
  <si>
    <t xml:space="preserve">TIME </t>
  </si>
  <si>
    <t xml:space="preserve">FinalizeAction plan 5G </t>
  </si>
  <si>
    <t xml:space="preserve">Complete WP 1 work submission - 5G Ecosystem  </t>
  </si>
  <si>
    <t xml:space="preserve">Working on WP 2 - Medical Ecosystem &gt; Draft Story line and allocate work </t>
  </si>
  <si>
    <t xml:space="preserve">Working on WP 2 / Intenal meeting on  WP1 deliverable1 </t>
  </si>
  <si>
    <t>ONDE</t>
  </si>
  <si>
    <t xml:space="preserve">Revise Huawei WP2/ Give Feedback to team/ Internal meeting huawei on recomendation </t>
  </si>
  <si>
    <t>Working on pitch deck NBTC/ Internal meeting on 5G Action plan about comments from ministry of industrial</t>
  </si>
  <si>
    <t>Tue</t>
  </si>
  <si>
    <t>Thu</t>
  </si>
  <si>
    <t>Fri</t>
  </si>
  <si>
    <t xml:space="preserve">Working on pitch deck NBTC - 5G Policy </t>
  </si>
  <si>
    <t>Wed</t>
  </si>
  <si>
    <t>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</si>
</sst>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2">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8"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7" fillId="0" borderId="11" xfId="0" applyFont="1" applyBorder="1" applyAlignment="1" applyProtection="1">
      <alignment horizontal="center"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0" fillId="0" borderId="0"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cellXfs>
  <cellStyles count="1">
    <cellStyle name="Normal" xfId="0" builtinId="0"/>
  </cellStyles>
  <dxfs count="9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32" sqref="I32"/>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73" t="s">
        <v>9</v>
      </c>
      <c r="C2" s="74"/>
      <c r="D2" s="74"/>
      <c r="E2" s="74"/>
      <c r="F2" s="74"/>
      <c r="G2" s="74"/>
      <c r="H2" s="75"/>
      <c r="I2" s="41"/>
      <c r="J2" s="41"/>
    </row>
    <row r="3" spans="2:10" ht="13.5" thickBot="1">
      <c r="B3" s="76"/>
      <c r="C3" s="77"/>
      <c r="D3" s="77"/>
      <c r="E3" s="77"/>
      <c r="F3" s="77"/>
      <c r="G3" s="77"/>
      <c r="H3" s="78"/>
      <c r="I3" s="42"/>
      <c r="J3" s="42"/>
    </row>
    <row r="4" spans="2:10">
      <c r="B4" s="79" t="s">
        <v>11</v>
      </c>
      <c r="C4" s="80"/>
      <c r="D4" s="79" t="s">
        <v>65</v>
      </c>
      <c r="E4" s="81"/>
      <c r="F4" s="81"/>
      <c r="G4" s="81"/>
      <c r="H4" s="80"/>
      <c r="I4" s="43"/>
      <c r="J4" s="43"/>
    </row>
    <row r="5" spans="2:10">
      <c r="B5" s="64" t="s">
        <v>68</v>
      </c>
      <c r="C5" s="66"/>
      <c r="D5" s="64" t="s">
        <v>66</v>
      </c>
      <c r="E5" s="65"/>
      <c r="F5" s="65"/>
      <c r="G5" s="65"/>
      <c r="H5" s="66"/>
      <c r="I5" s="43"/>
      <c r="J5" s="43"/>
    </row>
    <row r="6" spans="2:10">
      <c r="B6" s="64" t="s">
        <v>69</v>
      </c>
      <c r="C6" s="66"/>
      <c r="D6" s="64" t="s">
        <v>67</v>
      </c>
      <c r="E6" s="65"/>
      <c r="F6" s="65"/>
      <c r="G6" s="65"/>
      <c r="H6" s="66"/>
      <c r="I6" s="43"/>
      <c r="J6" s="43"/>
    </row>
    <row r="7" spans="2:10" ht="13.5" thickBot="1">
      <c r="I7" s="43"/>
      <c r="J7" s="43"/>
    </row>
    <row r="8" spans="2:10" ht="12.75" customHeight="1">
      <c r="B8" s="67"/>
      <c r="C8" s="68"/>
      <c r="D8" s="68"/>
      <c r="E8" s="68"/>
      <c r="F8" s="68"/>
      <c r="G8" s="68"/>
      <c r="H8" s="69"/>
      <c r="I8" s="43"/>
      <c r="J8" s="43"/>
    </row>
    <row r="9" spans="2:10" ht="13.5" customHeight="1" thickBot="1">
      <c r="B9" s="70"/>
      <c r="C9" s="71"/>
      <c r="D9" s="71"/>
      <c r="E9" s="71"/>
      <c r="F9" s="71"/>
      <c r="G9" s="71"/>
      <c r="H9" s="72"/>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2" t="s">
        <v>178</v>
      </c>
      <c r="C31" s="83"/>
      <c r="D31" s="84"/>
      <c r="E31" s="84"/>
      <c r="F31" s="84"/>
      <c r="G31" s="84"/>
      <c r="H31" s="84"/>
      <c r="I31" s="59"/>
      <c r="J31" s="59"/>
    </row>
    <row r="32" spans="2:10">
      <c r="B32" s="85" t="s">
        <v>179</v>
      </c>
      <c r="C32" s="84"/>
      <c r="D32" s="82" t="s">
        <v>180</v>
      </c>
      <c r="E32" s="83"/>
      <c r="F32" s="83"/>
      <c r="G32" s="83"/>
      <c r="H32" s="83"/>
      <c r="I32" s="59"/>
      <c r="J32" s="59"/>
    </row>
    <row r="33" spans="2:10">
      <c r="B33" s="48">
        <v>9001</v>
      </c>
      <c r="C33" s="49"/>
      <c r="D33" s="86" t="s">
        <v>181</v>
      </c>
      <c r="E33" s="87"/>
      <c r="F33" s="87"/>
      <c r="G33" s="87"/>
      <c r="H33" s="88"/>
      <c r="I33" s="59"/>
      <c r="J33" s="59"/>
    </row>
    <row r="34" spans="2:10">
      <c r="B34" s="50" t="s">
        <v>182</v>
      </c>
      <c r="D34" s="89"/>
      <c r="E34" s="90"/>
      <c r="F34" s="90"/>
      <c r="G34" s="90"/>
      <c r="H34" s="91"/>
      <c r="I34" s="60"/>
      <c r="J34" s="61"/>
    </row>
    <row r="35" spans="2:10">
      <c r="B35" s="95" t="s">
        <v>183</v>
      </c>
      <c r="C35" s="96"/>
      <c r="D35" s="92"/>
      <c r="E35" s="93"/>
      <c r="F35" s="93"/>
      <c r="G35" s="93"/>
      <c r="H35" s="94"/>
      <c r="I35" s="62"/>
      <c r="J35" s="59"/>
    </row>
    <row r="36" spans="2:10">
      <c r="B36" s="51">
        <v>9002</v>
      </c>
      <c r="C36" s="52"/>
      <c r="D36" s="86" t="s">
        <v>140</v>
      </c>
      <c r="E36" s="87"/>
      <c r="F36" s="87"/>
      <c r="G36" s="87"/>
      <c r="H36" s="88"/>
      <c r="I36" s="59"/>
      <c r="J36" s="59"/>
    </row>
    <row r="37" spans="2:10">
      <c r="B37" s="53" t="s">
        <v>137</v>
      </c>
      <c r="C37" s="52"/>
      <c r="D37" s="92"/>
      <c r="E37" s="93"/>
      <c r="F37" s="93"/>
      <c r="G37" s="93"/>
      <c r="H37" s="94"/>
      <c r="I37" s="59"/>
      <c r="J37" s="59"/>
    </row>
    <row r="38" spans="2:10">
      <c r="B38" s="48">
        <v>9003</v>
      </c>
      <c r="C38" s="49"/>
      <c r="D38" s="97" t="s">
        <v>184</v>
      </c>
      <c r="E38" s="98"/>
      <c r="F38" s="98"/>
      <c r="G38" s="98"/>
      <c r="H38" s="98"/>
      <c r="I38" s="59"/>
      <c r="J38" s="59"/>
    </row>
    <row r="39" spans="2:10">
      <c r="B39" s="54" t="s">
        <v>185</v>
      </c>
      <c r="D39" s="98"/>
      <c r="E39" s="98"/>
      <c r="F39" s="98"/>
      <c r="G39" s="98"/>
      <c r="H39" s="98"/>
      <c r="I39" s="60"/>
      <c r="J39" s="61"/>
    </row>
    <row r="40" spans="2:10">
      <c r="B40" s="95" t="s">
        <v>183</v>
      </c>
      <c r="C40" s="96"/>
      <c r="D40" s="98"/>
      <c r="E40" s="98"/>
      <c r="F40" s="98"/>
      <c r="G40" s="98"/>
      <c r="H40" s="98"/>
      <c r="I40" s="62"/>
      <c r="J40" s="59"/>
    </row>
    <row r="41" spans="2:10">
      <c r="B41" s="51">
        <v>9004</v>
      </c>
      <c r="C41" s="55"/>
      <c r="D41" s="86" t="s">
        <v>141</v>
      </c>
      <c r="E41" s="87"/>
      <c r="F41" s="87"/>
      <c r="G41" s="87"/>
      <c r="H41" s="88"/>
      <c r="I41" s="59"/>
      <c r="J41" s="59"/>
    </row>
    <row r="42" spans="2:10">
      <c r="B42" s="53" t="s">
        <v>185</v>
      </c>
      <c r="C42" s="55"/>
      <c r="D42" s="89"/>
      <c r="E42" s="90"/>
      <c r="F42" s="90"/>
      <c r="G42" s="90"/>
      <c r="H42" s="91"/>
      <c r="I42" s="59"/>
      <c r="J42" s="59"/>
    </row>
    <row r="43" spans="2:10">
      <c r="B43" s="95" t="s">
        <v>186</v>
      </c>
      <c r="C43" s="96"/>
      <c r="D43" s="92"/>
      <c r="E43" s="93"/>
      <c r="F43" s="93"/>
      <c r="G43" s="93"/>
      <c r="H43" s="94"/>
      <c r="I43" s="59"/>
      <c r="J43" s="59"/>
    </row>
    <row r="44" spans="2:10">
      <c r="B44" s="48">
        <v>9005</v>
      </c>
      <c r="C44" s="49"/>
      <c r="D44" s="86" t="s">
        <v>187</v>
      </c>
      <c r="E44" s="87"/>
      <c r="F44" s="87"/>
      <c r="G44" s="87"/>
      <c r="H44" s="88"/>
    </row>
    <row r="45" spans="2:10">
      <c r="B45" s="54" t="s">
        <v>188</v>
      </c>
      <c r="D45" s="89"/>
      <c r="E45" s="105"/>
      <c r="F45" s="105"/>
      <c r="G45" s="105"/>
      <c r="H45" s="91"/>
    </row>
    <row r="46" spans="2:10">
      <c r="B46" s="56" t="s">
        <v>189</v>
      </c>
      <c r="C46" s="57"/>
      <c r="D46" s="92"/>
      <c r="E46" s="93"/>
      <c r="F46" s="93"/>
      <c r="G46" s="93"/>
      <c r="H46" s="94"/>
    </row>
    <row r="47" spans="2:10">
      <c r="B47" s="48">
        <v>9007</v>
      </c>
      <c r="C47" s="49"/>
      <c r="D47" s="86" t="s">
        <v>190</v>
      </c>
      <c r="E47" s="87"/>
      <c r="F47" s="87"/>
      <c r="G47" s="87"/>
      <c r="H47" s="88"/>
    </row>
    <row r="48" spans="2:10">
      <c r="B48" s="56" t="s">
        <v>76</v>
      </c>
      <c r="C48" s="57"/>
      <c r="D48" s="92"/>
      <c r="E48" s="93"/>
      <c r="F48" s="93"/>
      <c r="G48" s="93"/>
      <c r="H48" s="94"/>
    </row>
    <row r="49" spans="2:8">
      <c r="B49" s="48">
        <v>9008</v>
      </c>
      <c r="C49" s="49"/>
      <c r="D49" s="86" t="s">
        <v>191</v>
      </c>
      <c r="E49" s="87"/>
      <c r="F49" s="87"/>
      <c r="G49" s="87"/>
      <c r="H49" s="88"/>
    </row>
    <row r="50" spans="2:8">
      <c r="B50" s="56" t="s">
        <v>77</v>
      </c>
      <c r="C50" s="57"/>
      <c r="D50" s="92"/>
      <c r="E50" s="93"/>
      <c r="F50" s="93"/>
      <c r="G50" s="93"/>
      <c r="H50" s="94"/>
    </row>
    <row r="51" spans="2:8">
      <c r="B51" s="48">
        <v>9010</v>
      </c>
      <c r="C51" s="49"/>
      <c r="D51" s="86" t="s">
        <v>192</v>
      </c>
      <c r="E51" s="87"/>
      <c r="F51" s="87"/>
      <c r="G51" s="87"/>
      <c r="H51" s="88"/>
    </row>
    <row r="52" spans="2:8">
      <c r="B52" s="56" t="s">
        <v>78</v>
      </c>
      <c r="C52" s="57"/>
      <c r="D52" s="92"/>
      <c r="E52" s="93"/>
      <c r="F52" s="93"/>
      <c r="G52" s="93"/>
      <c r="H52" s="94"/>
    </row>
    <row r="53" spans="2:8">
      <c r="B53" s="48">
        <v>9013</v>
      </c>
      <c r="C53" s="49"/>
      <c r="D53" s="86" t="s">
        <v>193</v>
      </c>
      <c r="E53" s="87"/>
      <c r="F53" s="87"/>
      <c r="G53" s="87"/>
      <c r="H53" s="88"/>
    </row>
    <row r="54" spans="2:8">
      <c r="B54" s="56" t="s">
        <v>79</v>
      </c>
      <c r="C54" s="57"/>
      <c r="D54" s="92"/>
      <c r="E54" s="93"/>
      <c r="F54" s="93"/>
      <c r="G54" s="93"/>
      <c r="H54" s="94"/>
    </row>
    <row r="55" spans="2:8">
      <c r="B55" s="48">
        <v>9014</v>
      </c>
      <c r="C55" s="49"/>
      <c r="D55" s="86" t="s">
        <v>80</v>
      </c>
      <c r="E55" s="87"/>
      <c r="F55" s="87"/>
      <c r="G55" s="87"/>
      <c r="H55" s="88"/>
    </row>
    <row r="56" spans="2:8">
      <c r="B56" s="58" t="s">
        <v>80</v>
      </c>
      <c r="C56" s="57"/>
      <c r="D56" s="99"/>
      <c r="E56" s="100"/>
      <c r="F56" s="100"/>
      <c r="G56" s="100"/>
      <c r="H56" s="101"/>
    </row>
    <row r="57" spans="2:8">
      <c r="B57" s="48">
        <v>9015</v>
      </c>
      <c r="C57" s="49"/>
      <c r="D57" s="86" t="s">
        <v>194</v>
      </c>
      <c r="E57" s="87"/>
      <c r="F57" s="87"/>
      <c r="G57" s="87"/>
      <c r="H57" s="88"/>
    </row>
    <row r="58" spans="2:8">
      <c r="B58" s="58" t="s">
        <v>81</v>
      </c>
      <c r="C58" s="57"/>
      <c r="D58" s="102"/>
      <c r="E58" s="103"/>
      <c r="F58" s="103"/>
      <c r="G58" s="103"/>
      <c r="H58" s="104"/>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8"/>
  <sheetViews>
    <sheetView showGridLines="0" tabSelected="1" topLeftCell="D1" zoomScale="70" zoomScaleNormal="70" workbookViewId="0">
      <selection activeCell="N40" sqref="N40"/>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6" t="s">
        <v>14</v>
      </c>
      <c r="E1" s="107"/>
      <c r="F1" s="107"/>
      <c r="G1" s="107"/>
      <c r="H1" s="107"/>
      <c r="I1" s="107"/>
      <c r="J1" s="107"/>
      <c r="K1" s="107"/>
      <c r="L1" s="108"/>
    </row>
    <row r="2" spans="1:15" ht="13.5" customHeight="1">
      <c r="D2" s="31"/>
      <c r="E2" s="31"/>
      <c r="F2" s="31"/>
      <c r="G2" s="31"/>
      <c r="H2" s="31"/>
      <c r="I2" s="31"/>
      <c r="J2" s="31"/>
      <c r="K2" s="31"/>
      <c r="L2" s="2"/>
    </row>
    <row r="3" spans="1:15" ht="19.5" customHeight="1">
      <c r="D3" s="23" t="s">
        <v>0</v>
      </c>
      <c r="E3" s="24"/>
      <c r="F3" s="32" t="s">
        <v>195</v>
      </c>
      <c r="G3" s="29"/>
      <c r="I3" s="3"/>
      <c r="J3" s="33"/>
      <c r="K3" s="33"/>
      <c r="L3" s="33"/>
    </row>
    <row r="4" spans="1:15" ht="19.5" customHeight="1">
      <c r="D4" s="3" t="s">
        <v>71</v>
      </c>
      <c r="E4" s="25"/>
      <c r="F4" s="32" t="s">
        <v>196</v>
      </c>
      <c r="G4" s="29"/>
      <c r="I4" s="3"/>
      <c r="J4" s="33"/>
      <c r="K4" s="33"/>
      <c r="L4" s="33"/>
    </row>
    <row r="5" spans="1:15" ht="19.5" customHeight="1">
      <c r="D5" s="111" t="s">
        <v>70</v>
      </c>
      <c r="E5" s="112"/>
      <c r="F5" s="32" t="str">
        <f>'Information-General Settings'!D6</f>
        <v>TIME073</v>
      </c>
      <c r="G5" s="29"/>
      <c r="I5" s="3"/>
      <c r="J5" s="33"/>
      <c r="K5" s="33"/>
      <c r="L5" s="33"/>
    </row>
    <row r="6" spans="1:15" ht="19.5" customHeight="1" thickBot="1">
      <c r="E6" s="3"/>
      <c r="F6" s="3"/>
      <c r="G6" s="3"/>
      <c r="H6" s="4"/>
      <c r="J6" s="113"/>
      <c r="K6" s="113"/>
      <c r="L6" s="113"/>
    </row>
    <row r="7" spans="1:15" ht="12.75" customHeight="1">
      <c r="B7" s="1">
        <f>MONTH(E9)</f>
        <v>6</v>
      </c>
      <c r="C7" s="123"/>
      <c r="D7" s="125">
        <v>43983</v>
      </c>
      <c r="E7" s="126"/>
      <c r="F7" s="129" t="s">
        <v>6</v>
      </c>
      <c r="G7" s="129" t="s">
        <v>15</v>
      </c>
      <c r="H7" s="118" t="s">
        <v>5</v>
      </c>
      <c r="I7" s="119"/>
      <c r="J7" s="114" t="s">
        <v>3</v>
      </c>
      <c r="K7" s="116" t="s">
        <v>10</v>
      </c>
      <c r="L7" s="114" t="s">
        <v>4</v>
      </c>
    </row>
    <row r="8" spans="1:15" ht="23.25" customHeight="1" thickBot="1">
      <c r="C8" s="124"/>
      <c r="D8" s="127"/>
      <c r="E8" s="128"/>
      <c r="F8" s="130"/>
      <c r="G8" s="131"/>
      <c r="H8" s="120"/>
      <c r="I8" s="121"/>
      <c r="J8" s="115"/>
      <c r="K8" s="117"/>
      <c r="L8" s="115"/>
    </row>
    <row r="9" spans="1:15" ht="29.1" customHeight="1" thickBot="1">
      <c r="A9" s="5">
        <f t="shared" ref="A9:A44" si="0">IF(OR(C9="f",C9="u",C9="F",C9="U"),"",IF(OR(B9=1,B9=2,B9=3,B9=4,B9=5),1,""))</f>
        <v>1</v>
      </c>
      <c r="B9" s="6">
        <f t="shared" ref="B9:B43" si="1">WEEKDAY(E9,2)</f>
        <v>1</v>
      </c>
      <c r="C9" s="7"/>
      <c r="D9" s="8" t="str">
        <f>IF(B9=1,"Mo",IF(B9=2,"Tue",IF(B9=3,"Wed",IF(B9=4,"Thu",IF(B9=5,"Fri",IF(B9=6,"Sat",IF(B9=7,"Sun","")))))))</f>
        <v>Mo</v>
      </c>
      <c r="E9" s="9">
        <f>+D7</f>
        <v>43983</v>
      </c>
      <c r="F9" s="14" t="s">
        <v>146</v>
      </c>
      <c r="G9" s="14">
        <v>9001</v>
      </c>
      <c r="H9" s="109" t="s">
        <v>217</v>
      </c>
      <c r="I9" s="109"/>
      <c r="J9" s="14" t="s">
        <v>72</v>
      </c>
      <c r="K9" s="10"/>
      <c r="L9" s="11">
        <v>14</v>
      </c>
    </row>
    <row r="10" spans="1:15" ht="29.1" customHeight="1" thickBot="1">
      <c r="A10" s="5">
        <f t="shared" si="0"/>
        <v>1</v>
      </c>
      <c r="B10" s="6">
        <f t="shared" si="1"/>
        <v>2</v>
      </c>
      <c r="C10" s="12"/>
      <c r="D10" s="8" t="str">
        <f>IF(B10=1,"Mo",IF(B10=2,"Tue",IF(B10=3,"Wed",IF(B10=4,"Thu",IF(B10=5,"Fri",IF(B10=6,"Sat",IF(B10=7,"Sun","")))))))</f>
        <v>Tue</v>
      </c>
      <c r="E10" s="13">
        <f>+E9+1</f>
        <v>43984</v>
      </c>
      <c r="F10" s="14" t="s">
        <v>146</v>
      </c>
      <c r="G10" s="14">
        <v>9001</v>
      </c>
      <c r="H10" s="109" t="s">
        <v>218</v>
      </c>
      <c r="I10" s="109"/>
      <c r="J10" s="14" t="s">
        <v>72</v>
      </c>
      <c r="K10" s="14"/>
      <c r="L10" s="15">
        <v>8</v>
      </c>
      <c r="N10" s="6" t="s">
        <v>73</v>
      </c>
      <c r="O10" s="2">
        <f>COUNTIF($G$9:$G$46, 9001)</f>
        <v>30</v>
      </c>
    </row>
    <row r="11" spans="1:15" ht="29.1" customHeight="1" thickBot="1">
      <c r="A11" s="5">
        <f t="shared" si="0"/>
        <v>1</v>
      </c>
      <c r="B11" s="6">
        <f t="shared" si="1"/>
        <v>3</v>
      </c>
      <c r="C11" s="12"/>
      <c r="D11" s="8" t="str">
        <f>IF(B11=1,"Mo",IF(B11=2,"Tue",IF(B11=3,"Wed",IF(B11=4,"Thu",IF(B11=5,"Fri",IF(B11=6,"Sat",IF(B11=7,"Sun","")))))))</f>
        <v>Wed</v>
      </c>
      <c r="E11" s="13">
        <f t="shared" ref="E11:E43" si="2">+E10+1</f>
        <v>43985</v>
      </c>
      <c r="F11" s="14" t="s">
        <v>25</v>
      </c>
      <c r="G11" s="14">
        <v>9001</v>
      </c>
      <c r="H11" s="122" t="s">
        <v>197</v>
      </c>
      <c r="I11" s="122"/>
      <c r="J11" s="14" t="s">
        <v>198</v>
      </c>
      <c r="K11" s="14"/>
      <c r="L11" s="15">
        <v>8</v>
      </c>
      <c r="N11" s="6" t="s">
        <v>12</v>
      </c>
      <c r="O11" s="2">
        <f>COUNTIF($G$9:$G$46,9003)+COUNTIF($G$9:$G$46,9004)</f>
        <v>0</v>
      </c>
    </row>
    <row r="12" spans="1:15" ht="29.1" customHeight="1" thickBot="1">
      <c r="A12" s="5">
        <f t="shared" si="0"/>
        <v>1</v>
      </c>
      <c r="B12" s="6">
        <f t="shared" si="1"/>
        <v>4</v>
      </c>
      <c r="C12" s="12"/>
      <c r="D12" s="8" t="str">
        <f t="shared" ref="D12:D44" si="3">IF(B12=1,"Mo",IF(B12=2,"Tue",IF(B12=3,"Wed",IF(B12=4,"Thu",IF(B12=5,"Fri",IF(B12=6,"Sat",IF(B12=7,"Sun","")))))))</f>
        <v>Thu</v>
      </c>
      <c r="E12" s="13">
        <f t="shared" si="2"/>
        <v>43986</v>
      </c>
      <c r="F12" s="14" t="s">
        <v>146</v>
      </c>
      <c r="G12" s="14">
        <v>9001</v>
      </c>
      <c r="H12" s="109" t="s">
        <v>219</v>
      </c>
      <c r="I12" s="109"/>
      <c r="J12" s="14" t="s">
        <v>72</v>
      </c>
      <c r="K12" s="14"/>
      <c r="L12" s="15">
        <v>8</v>
      </c>
      <c r="N12" s="1" t="s">
        <v>13</v>
      </c>
      <c r="O12" s="2">
        <f>COUNTIF($G$9:$G$46, 9005)</f>
        <v>0</v>
      </c>
    </row>
    <row r="13" spans="1:15" ht="29.1" customHeight="1" thickBot="1">
      <c r="A13" s="5"/>
      <c r="B13" s="6"/>
      <c r="C13" s="12"/>
      <c r="D13" s="8" t="str">
        <f t="shared" si="3"/>
        <v/>
      </c>
      <c r="E13" s="13">
        <v>43986</v>
      </c>
      <c r="F13" s="14" t="s">
        <v>25</v>
      </c>
      <c r="G13" s="14">
        <v>9001</v>
      </c>
      <c r="H13" s="45" t="s">
        <v>199</v>
      </c>
      <c r="I13" s="45"/>
      <c r="J13" s="14" t="s">
        <v>72</v>
      </c>
      <c r="K13" s="14"/>
      <c r="L13" s="15">
        <v>1</v>
      </c>
      <c r="O13" s="2"/>
    </row>
    <row r="14" spans="1:15" ht="29.1" customHeight="1" thickBot="1">
      <c r="A14" s="5">
        <f t="shared" si="0"/>
        <v>1</v>
      </c>
      <c r="B14" s="6">
        <f t="shared" si="1"/>
        <v>5</v>
      </c>
      <c r="C14" s="12"/>
      <c r="D14" s="8" t="str">
        <f t="shared" si="3"/>
        <v>Fri</v>
      </c>
      <c r="E14" s="13">
        <f>+E12+1</f>
        <v>43987</v>
      </c>
      <c r="F14" s="14"/>
      <c r="G14" s="14">
        <v>9010</v>
      </c>
      <c r="H14" s="109" t="s">
        <v>203</v>
      </c>
      <c r="I14" s="109"/>
      <c r="J14" s="14"/>
      <c r="K14" s="14"/>
      <c r="L14" s="15"/>
    </row>
    <row r="15" spans="1:15" ht="29.1" customHeight="1" thickBot="1">
      <c r="A15" s="5" t="str">
        <f t="shared" si="0"/>
        <v/>
      </c>
      <c r="B15" s="6">
        <f t="shared" si="1"/>
        <v>6</v>
      </c>
      <c r="C15" s="12"/>
      <c r="D15" s="8" t="str">
        <f t="shared" si="3"/>
        <v>Sat</v>
      </c>
      <c r="E15" s="13">
        <f t="shared" si="2"/>
        <v>43988</v>
      </c>
      <c r="F15" s="14"/>
      <c r="G15" s="14"/>
      <c r="H15" s="109"/>
      <c r="I15" s="109"/>
      <c r="J15" s="14"/>
      <c r="K15" s="14"/>
      <c r="L15" s="15"/>
    </row>
    <row r="16" spans="1:15" ht="29.1" customHeight="1" thickBot="1">
      <c r="A16" s="5" t="str">
        <f t="shared" si="0"/>
        <v/>
      </c>
      <c r="B16" s="6">
        <f t="shared" si="1"/>
        <v>7</v>
      </c>
      <c r="C16" s="12"/>
      <c r="D16" s="8" t="str">
        <f t="shared" si="3"/>
        <v>Sun</v>
      </c>
      <c r="E16" s="13">
        <f t="shared" si="2"/>
        <v>43989</v>
      </c>
      <c r="F16" s="14"/>
      <c r="G16" s="14"/>
      <c r="H16" s="109"/>
      <c r="I16" s="109"/>
      <c r="J16" s="14"/>
      <c r="K16" s="14"/>
      <c r="L16" s="15"/>
    </row>
    <row r="17" spans="1:12" ht="29.1" customHeight="1" thickBot="1">
      <c r="A17" s="5">
        <f t="shared" si="0"/>
        <v>1</v>
      </c>
      <c r="B17" s="6">
        <f t="shared" si="1"/>
        <v>1</v>
      </c>
      <c r="C17" s="12"/>
      <c r="D17" s="8" t="str">
        <f>IF(B17=1,"Mo",IF(B17=2,"Tue",IF(B17=3,"Wed",IF(B17=4,"Thu",IF(B17=5,"Fri",IF(B17=6,"Sat",IF(B17=7,"Sun","")))))))</f>
        <v>Mo</v>
      </c>
      <c r="E17" s="13">
        <f t="shared" si="2"/>
        <v>43990</v>
      </c>
      <c r="F17" s="14" t="s">
        <v>146</v>
      </c>
      <c r="G17" s="14">
        <v>9001</v>
      </c>
      <c r="H17" s="109" t="s">
        <v>213</v>
      </c>
      <c r="I17" s="109"/>
      <c r="J17" s="14" t="s">
        <v>72</v>
      </c>
      <c r="K17" s="14"/>
      <c r="L17" s="15">
        <v>8</v>
      </c>
    </row>
    <row r="18" spans="1:12" ht="29.1" customHeight="1" thickBot="1">
      <c r="A18" s="5">
        <f t="shared" si="0"/>
        <v>1</v>
      </c>
      <c r="B18" s="6">
        <f t="shared" si="1"/>
        <v>2</v>
      </c>
      <c r="C18" s="12"/>
      <c r="D18" s="8" t="str">
        <f>IF(B18=1,"Mo",IF(B18=2,"Tue",IF(B18=3,"Wed",IF(B18=4,"Thu",IF(B18=5,"Fri",IF(B18=6,"Sat",IF(B18=7,"Sun","")))))))</f>
        <v>Tue</v>
      </c>
      <c r="E18" s="13">
        <f t="shared" si="2"/>
        <v>43991</v>
      </c>
      <c r="F18" s="14" t="s">
        <v>146</v>
      </c>
      <c r="G18" s="14">
        <v>9001</v>
      </c>
      <c r="H18" s="109" t="s">
        <v>200</v>
      </c>
      <c r="I18" s="109"/>
      <c r="J18" s="14" t="s">
        <v>72</v>
      </c>
      <c r="K18" s="14"/>
      <c r="L18" s="15">
        <v>8</v>
      </c>
    </row>
    <row r="19" spans="1:12" ht="29.1" customHeight="1" thickBot="1">
      <c r="A19" s="5">
        <f t="shared" si="0"/>
        <v>1</v>
      </c>
      <c r="B19" s="6">
        <f t="shared" si="1"/>
        <v>3</v>
      </c>
      <c r="C19" s="12"/>
      <c r="D19" s="8" t="str">
        <f>IF(B19=1,"Mo",IF(B19=2,"Tue",IF(B19=3,"Wed",IF(B19=4,"Thu",IF(B19=5,"Fri",IF(B19=6,"Sat",IF(B19=7,"Sun","")))))))</f>
        <v>Wed</v>
      </c>
      <c r="E19" s="13">
        <f t="shared" si="2"/>
        <v>43992</v>
      </c>
      <c r="F19" s="14" t="s">
        <v>146</v>
      </c>
      <c r="G19" s="14">
        <v>9001</v>
      </c>
      <c r="H19" s="109" t="s">
        <v>200</v>
      </c>
      <c r="I19" s="109"/>
      <c r="J19" s="14" t="s">
        <v>72</v>
      </c>
      <c r="K19" s="14"/>
      <c r="L19" s="15">
        <v>8</v>
      </c>
    </row>
    <row r="20" spans="1:12" ht="29.1" customHeight="1" thickBot="1">
      <c r="A20" s="5">
        <f t="shared" si="0"/>
        <v>1</v>
      </c>
      <c r="B20" s="6">
        <f t="shared" si="1"/>
        <v>4</v>
      </c>
      <c r="C20" s="12"/>
      <c r="D20" s="8" t="str">
        <f t="shared" si="3"/>
        <v>Thu</v>
      </c>
      <c r="E20" s="13">
        <f t="shared" si="2"/>
        <v>43993</v>
      </c>
      <c r="F20" s="14" t="s">
        <v>146</v>
      </c>
      <c r="G20" s="14">
        <v>9001</v>
      </c>
      <c r="H20" s="132" t="s">
        <v>202</v>
      </c>
      <c r="I20" s="132"/>
      <c r="J20" s="63" t="s">
        <v>214</v>
      </c>
      <c r="K20" s="14"/>
      <c r="L20" s="15">
        <v>9</v>
      </c>
    </row>
    <row r="21" spans="1:12" ht="29.1" customHeight="1" thickBot="1">
      <c r="A21" s="5">
        <f t="shared" si="0"/>
        <v>1</v>
      </c>
      <c r="B21" s="6">
        <f t="shared" si="1"/>
        <v>5</v>
      </c>
      <c r="C21" s="12"/>
      <c r="D21" s="8" t="str">
        <f t="shared" si="3"/>
        <v>Fri</v>
      </c>
      <c r="E21" s="13">
        <f t="shared" si="2"/>
        <v>43994</v>
      </c>
      <c r="F21" s="14" t="s">
        <v>146</v>
      </c>
      <c r="G21" s="14">
        <v>9001</v>
      </c>
      <c r="H21" s="109" t="s">
        <v>211</v>
      </c>
      <c r="I21" s="109"/>
      <c r="J21" s="14" t="s">
        <v>215</v>
      </c>
      <c r="K21" s="14"/>
      <c r="L21" s="15">
        <v>8</v>
      </c>
    </row>
    <row r="22" spans="1:12" ht="29.1" customHeight="1" thickBot="1">
      <c r="A22" s="5" t="str">
        <f t="shared" si="0"/>
        <v/>
      </c>
      <c r="B22" s="6">
        <f t="shared" si="1"/>
        <v>6</v>
      </c>
      <c r="C22" s="12"/>
      <c r="D22" s="8" t="str">
        <f t="shared" si="3"/>
        <v>Sat</v>
      </c>
      <c r="E22" s="13">
        <f t="shared" si="2"/>
        <v>43995</v>
      </c>
      <c r="F22" s="14"/>
      <c r="G22" s="14"/>
      <c r="H22" s="109"/>
      <c r="I22" s="109"/>
      <c r="J22" s="14"/>
      <c r="K22" s="14"/>
      <c r="L22" s="15"/>
    </row>
    <row r="23" spans="1:12" ht="29.1" customHeight="1" thickBot="1">
      <c r="A23" s="5" t="str">
        <f t="shared" si="0"/>
        <v/>
      </c>
      <c r="B23" s="6">
        <f t="shared" si="1"/>
        <v>7</v>
      </c>
      <c r="C23" s="12"/>
      <c r="D23" s="8" t="str">
        <f t="shared" si="3"/>
        <v>Sun</v>
      </c>
      <c r="E23" s="13">
        <f t="shared" si="2"/>
        <v>43996</v>
      </c>
      <c r="F23" s="14"/>
      <c r="G23" s="14"/>
      <c r="H23" s="109"/>
      <c r="I23" s="109"/>
      <c r="J23" s="14"/>
      <c r="K23" s="14"/>
      <c r="L23" s="15"/>
    </row>
    <row r="24" spans="1:12" ht="29.1" customHeight="1" thickBot="1">
      <c r="A24" s="5">
        <f t="shared" si="0"/>
        <v>1</v>
      </c>
      <c r="B24" s="6">
        <f t="shared" si="1"/>
        <v>1</v>
      </c>
      <c r="C24" s="12"/>
      <c r="D24" s="8" t="str">
        <f t="shared" si="3"/>
        <v>Mo</v>
      </c>
      <c r="E24" s="13">
        <f t="shared" si="2"/>
        <v>43997</v>
      </c>
      <c r="F24" s="14" t="s">
        <v>146</v>
      </c>
      <c r="G24" s="14">
        <v>9001</v>
      </c>
      <c r="H24" s="109" t="s">
        <v>211</v>
      </c>
      <c r="I24" s="109"/>
      <c r="J24" s="14" t="s">
        <v>72</v>
      </c>
      <c r="K24" s="14"/>
      <c r="L24" s="15">
        <v>8</v>
      </c>
    </row>
    <row r="25" spans="1:12" ht="29.1" customHeight="1" thickBot="1">
      <c r="A25" s="5">
        <f t="shared" si="0"/>
        <v>1</v>
      </c>
      <c r="B25" s="6">
        <f t="shared" si="1"/>
        <v>2</v>
      </c>
      <c r="C25" s="12"/>
      <c r="D25" s="8" t="str">
        <f t="shared" si="3"/>
        <v>Tue</v>
      </c>
      <c r="E25" s="13">
        <f t="shared" si="2"/>
        <v>43998</v>
      </c>
      <c r="F25" s="14" t="s">
        <v>25</v>
      </c>
      <c r="G25" s="14">
        <v>9001</v>
      </c>
      <c r="H25" s="109" t="s">
        <v>212</v>
      </c>
      <c r="I25" s="109"/>
      <c r="J25" s="14" t="s">
        <v>72</v>
      </c>
      <c r="K25" s="14"/>
      <c r="L25" s="15">
        <v>6</v>
      </c>
    </row>
    <row r="26" spans="1:12" ht="29.1" customHeight="1" thickBot="1">
      <c r="A26" s="5"/>
      <c r="B26" s="6"/>
      <c r="C26" s="12"/>
      <c r="D26" s="8" t="s">
        <v>223</v>
      </c>
      <c r="E26" s="13">
        <v>43998</v>
      </c>
      <c r="F26" s="14" t="s">
        <v>146</v>
      </c>
      <c r="G26" s="14">
        <v>9001</v>
      </c>
      <c r="H26" s="45" t="s">
        <v>211</v>
      </c>
      <c r="I26" s="45"/>
      <c r="J26" s="14" t="s">
        <v>72</v>
      </c>
      <c r="K26" s="14"/>
      <c r="L26" s="15">
        <v>3</v>
      </c>
    </row>
    <row r="27" spans="1:12" ht="29.1" customHeight="1" thickBot="1">
      <c r="A27" s="5">
        <f t="shared" si="0"/>
        <v>1</v>
      </c>
      <c r="B27" s="6">
        <f t="shared" si="1"/>
        <v>3</v>
      </c>
      <c r="C27" s="12"/>
      <c r="D27" s="8" t="str">
        <f t="shared" si="3"/>
        <v>Wed</v>
      </c>
      <c r="E27" s="13">
        <f>+E25+1</f>
        <v>43999</v>
      </c>
      <c r="F27" s="14" t="s">
        <v>25</v>
      </c>
      <c r="G27" s="14">
        <v>9001</v>
      </c>
      <c r="H27" s="109" t="s">
        <v>201</v>
      </c>
      <c r="I27" s="109"/>
      <c r="J27" s="14" t="s">
        <v>220</v>
      </c>
      <c r="K27" s="14"/>
      <c r="L27" s="15">
        <v>8</v>
      </c>
    </row>
    <row r="28" spans="1:12" ht="28.5" customHeight="1" thickBot="1">
      <c r="A28" s="5">
        <f t="shared" si="0"/>
        <v>1</v>
      </c>
      <c r="B28" s="6">
        <f t="shared" si="1"/>
        <v>4</v>
      </c>
      <c r="C28" s="12"/>
      <c r="D28" s="8" t="str">
        <f t="shared" si="3"/>
        <v>Thu</v>
      </c>
      <c r="E28" s="13">
        <f t="shared" si="2"/>
        <v>44000</v>
      </c>
      <c r="F28" s="14" t="s">
        <v>25</v>
      </c>
      <c r="G28" s="14">
        <v>9001</v>
      </c>
      <c r="H28" s="109" t="s">
        <v>209</v>
      </c>
      <c r="I28" s="109"/>
      <c r="J28" s="14" t="s">
        <v>72</v>
      </c>
      <c r="K28" s="14"/>
      <c r="L28" s="15">
        <v>4</v>
      </c>
    </row>
    <row r="29" spans="1:12" ht="28.5" customHeight="1" thickBot="1">
      <c r="A29" s="5"/>
      <c r="B29" s="6"/>
      <c r="C29" s="12"/>
      <c r="D29" s="8" t="s">
        <v>224</v>
      </c>
      <c r="E29" s="13">
        <v>44000</v>
      </c>
      <c r="F29" s="14" t="s">
        <v>146</v>
      </c>
      <c r="G29" s="14">
        <v>9001</v>
      </c>
      <c r="H29" s="45" t="s">
        <v>210</v>
      </c>
      <c r="I29" s="45"/>
      <c r="J29" s="14" t="s">
        <v>72</v>
      </c>
      <c r="K29" s="14"/>
      <c r="L29" s="15">
        <v>4</v>
      </c>
    </row>
    <row r="30" spans="1:12" ht="29.1" customHeight="1" thickBot="1">
      <c r="A30" s="5">
        <f t="shared" si="0"/>
        <v>1</v>
      </c>
      <c r="B30" s="6">
        <f t="shared" si="1"/>
        <v>5</v>
      </c>
      <c r="C30" s="12"/>
      <c r="D30" s="8" t="str">
        <f t="shared" si="3"/>
        <v>Fri</v>
      </c>
      <c r="E30" s="13">
        <f>+E28+1</f>
        <v>44001</v>
      </c>
      <c r="F30" s="14" t="s">
        <v>25</v>
      </c>
      <c r="G30" s="14">
        <v>9001</v>
      </c>
      <c r="H30" s="109" t="s">
        <v>209</v>
      </c>
      <c r="I30" s="109"/>
      <c r="J30" s="14" t="s">
        <v>72</v>
      </c>
      <c r="K30" s="14"/>
      <c r="L30" s="15">
        <v>6</v>
      </c>
    </row>
    <row r="31" spans="1:12" ht="29.1" customHeight="1" thickBot="1">
      <c r="A31" s="5"/>
      <c r="B31" s="6"/>
      <c r="C31" s="12"/>
      <c r="D31" s="8" t="s">
        <v>225</v>
      </c>
      <c r="E31" s="13">
        <v>44001</v>
      </c>
      <c r="F31" s="14" t="s">
        <v>146</v>
      </c>
      <c r="G31" s="14">
        <v>9001</v>
      </c>
      <c r="H31" s="45" t="s">
        <v>210</v>
      </c>
      <c r="I31" s="45"/>
      <c r="J31" s="14" t="s">
        <v>72</v>
      </c>
      <c r="K31" s="14"/>
      <c r="L31" s="15">
        <v>4</v>
      </c>
    </row>
    <row r="32" spans="1:12" ht="29.1" customHeight="1" thickBot="1">
      <c r="A32" s="5" t="str">
        <f t="shared" si="0"/>
        <v/>
      </c>
      <c r="B32" s="6">
        <f t="shared" si="1"/>
        <v>6</v>
      </c>
      <c r="C32" s="12"/>
      <c r="D32" s="8" t="str">
        <f t="shared" si="3"/>
        <v>Sat</v>
      </c>
      <c r="E32" s="13">
        <f>+E30+1</f>
        <v>44002</v>
      </c>
      <c r="F32" s="14"/>
      <c r="G32" s="14"/>
      <c r="H32" s="109"/>
      <c r="I32" s="109"/>
      <c r="J32" s="14"/>
      <c r="K32" s="14"/>
      <c r="L32" s="15"/>
    </row>
    <row r="33" spans="1:12" ht="29.1" customHeight="1" thickBot="1">
      <c r="A33" s="5" t="str">
        <f t="shared" si="0"/>
        <v/>
      </c>
      <c r="B33" s="6">
        <f t="shared" si="1"/>
        <v>7</v>
      </c>
      <c r="C33" s="12"/>
      <c r="D33" s="8" t="str">
        <f t="shared" si="3"/>
        <v>Sun</v>
      </c>
      <c r="E33" s="13">
        <f t="shared" si="2"/>
        <v>44003</v>
      </c>
      <c r="F33" s="14" t="s">
        <v>25</v>
      </c>
      <c r="G33" s="14">
        <v>9001</v>
      </c>
      <c r="H33" s="109" t="s">
        <v>216</v>
      </c>
      <c r="I33" s="109"/>
      <c r="J33" s="14" t="s">
        <v>204</v>
      </c>
      <c r="K33" s="14"/>
      <c r="L33" s="15">
        <v>2</v>
      </c>
    </row>
    <row r="34" spans="1:12" ht="29.1" customHeight="1" thickBot="1">
      <c r="A34" s="5">
        <f t="shared" si="0"/>
        <v>1</v>
      </c>
      <c r="B34" s="6">
        <f t="shared" si="1"/>
        <v>1</v>
      </c>
      <c r="C34" s="12"/>
      <c r="D34" s="8" t="str">
        <f t="shared" si="3"/>
        <v>Mo</v>
      </c>
      <c r="E34" s="13">
        <f t="shared" si="2"/>
        <v>44004</v>
      </c>
      <c r="F34" s="14" t="s">
        <v>146</v>
      </c>
      <c r="G34" s="14">
        <v>9001</v>
      </c>
      <c r="H34" s="109" t="s">
        <v>205</v>
      </c>
      <c r="I34" s="109"/>
      <c r="J34" s="14" t="s">
        <v>72</v>
      </c>
      <c r="K34" s="14"/>
      <c r="L34" s="15">
        <v>8</v>
      </c>
    </row>
    <row r="35" spans="1:12" ht="29.1" customHeight="1" thickBot="1">
      <c r="A35" s="5">
        <f t="shared" si="0"/>
        <v>1</v>
      </c>
      <c r="B35" s="6">
        <f t="shared" si="1"/>
        <v>2</v>
      </c>
      <c r="C35" s="12"/>
      <c r="D35" s="8" t="str">
        <f t="shared" si="3"/>
        <v>Tue</v>
      </c>
      <c r="E35" s="13">
        <f t="shared" si="2"/>
        <v>44005</v>
      </c>
      <c r="F35" s="14" t="s">
        <v>146</v>
      </c>
      <c r="G35" s="14">
        <v>9001</v>
      </c>
      <c r="H35" s="109" t="s">
        <v>205</v>
      </c>
      <c r="I35" s="109"/>
      <c r="J35" s="14" t="s">
        <v>72</v>
      </c>
      <c r="K35" s="14"/>
      <c r="L35" s="15">
        <v>8</v>
      </c>
    </row>
    <row r="36" spans="1:12" ht="29.1" customHeight="1" thickBot="1">
      <c r="A36" s="5">
        <f t="shared" si="0"/>
        <v>1</v>
      </c>
      <c r="B36" s="6">
        <f t="shared" si="1"/>
        <v>3</v>
      </c>
      <c r="C36" s="12"/>
      <c r="D36" s="8" t="str">
        <f t="shared" si="3"/>
        <v>Wed</v>
      </c>
      <c r="E36" s="13">
        <f t="shared" si="2"/>
        <v>44006</v>
      </c>
      <c r="F36" s="14" t="s">
        <v>146</v>
      </c>
      <c r="G36" s="14">
        <v>9001</v>
      </c>
      <c r="H36" s="109" t="s">
        <v>207</v>
      </c>
      <c r="I36" s="109"/>
      <c r="J36" s="14" t="s">
        <v>72</v>
      </c>
      <c r="K36" s="14"/>
      <c r="L36" s="15">
        <v>2</v>
      </c>
    </row>
    <row r="37" spans="1:12" ht="29.1" customHeight="1" thickBot="1">
      <c r="A37" s="5"/>
      <c r="B37" s="6"/>
      <c r="C37" s="12"/>
      <c r="D37" s="8" t="s">
        <v>227</v>
      </c>
      <c r="E37" s="13">
        <v>44006</v>
      </c>
      <c r="F37" s="14" t="s">
        <v>25</v>
      </c>
      <c r="G37" s="14">
        <v>9001</v>
      </c>
      <c r="H37" s="45" t="s">
        <v>226</v>
      </c>
      <c r="I37" s="45"/>
      <c r="J37" s="14"/>
      <c r="K37" s="14"/>
      <c r="L37" s="15">
        <v>6</v>
      </c>
    </row>
    <row r="38" spans="1:12" ht="29.1" customHeight="1" thickBot="1">
      <c r="A38" s="5">
        <f t="shared" si="0"/>
        <v>1</v>
      </c>
      <c r="B38" s="6">
        <f t="shared" si="1"/>
        <v>4</v>
      </c>
      <c r="C38" s="12"/>
      <c r="D38" s="8" t="str">
        <f t="shared" si="3"/>
        <v>Thu</v>
      </c>
      <c r="E38" s="13">
        <f>+E36+1</f>
        <v>44007</v>
      </c>
      <c r="F38" s="14" t="s">
        <v>146</v>
      </c>
      <c r="G38" s="14">
        <v>9001</v>
      </c>
      <c r="H38" s="109" t="s">
        <v>207</v>
      </c>
      <c r="I38" s="109"/>
      <c r="J38" s="14" t="s">
        <v>72</v>
      </c>
      <c r="K38" s="14"/>
      <c r="L38" s="15">
        <v>2</v>
      </c>
    </row>
    <row r="39" spans="1:12" ht="29.1" customHeight="1" thickBot="1">
      <c r="A39" s="5"/>
      <c r="B39" s="6"/>
      <c r="C39" s="12"/>
      <c r="D39" s="8" t="s">
        <v>224</v>
      </c>
      <c r="E39" s="13">
        <v>44007</v>
      </c>
      <c r="F39" s="14" t="s">
        <v>25</v>
      </c>
      <c r="G39" s="14">
        <v>9001</v>
      </c>
      <c r="H39" s="45" t="s">
        <v>226</v>
      </c>
      <c r="I39" s="45"/>
      <c r="J39" s="14" t="s">
        <v>72</v>
      </c>
      <c r="K39" s="14"/>
      <c r="L39" s="15">
        <v>6</v>
      </c>
    </row>
    <row r="40" spans="1:12" ht="29.1" customHeight="1" thickBot="1">
      <c r="A40" s="5">
        <f t="shared" si="0"/>
        <v>1</v>
      </c>
      <c r="B40" s="6">
        <f t="shared" si="1"/>
        <v>5</v>
      </c>
      <c r="C40" s="12"/>
      <c r="D40" s="8" t="str">
        <f t="shared" si="3"/>
        <v>Fri</v>
      </c>
      <c r="E40" s="13">
        <f>+E38+1</f>
        <v>44008</v>
      </c>
      <c r="F40" s="14" t="s">
        <v>146</v>
      </c>
      <c r="G40" s="14">
        <v>9001</v>
      </c>
      <c r="H40" s="109" t="s">
        <v>221</v>
      </c>
      <c r="I40" s="109"/>
      <c r="J40" s="14" t="s">
        <v>72</v>
      </c>
      <c r="K40" s="14"/>
      <c r="L40" s="15">
        <v>4</v>
      </c>
    </row>
    <row r="41" spans="1:12" ht="29.1" customHeight="1" thickBot="1">
      <c r="A41" s="5"/>
      <c r="B41" s="6"/>
      <c r="C41" s="12"/>
      <c r="D41" s="8" t="s">
        <v>225</v>
      </c>
      <c r="E41" s="13">
        <v>44008</v>
      </c>
      <c r="F41" s="14" t="s">
        <v>25</v>
      </c>
      <c r="G41" s="14">
        <v>9001</v>
      </c>
      <c r="H41" s="45" t="s">
        <v>222</v>
      </c>
      <c r="I41" s="45"/>
      <c r="J41" s="14" t="s">
        <v>72</v>
      </c>
      <c r="K41" s="14"/>
      <c r="L41" s="15">
        <v>5</v>
      </c>
    </row>
    <row r="42" spans="1:12" ht="29.1" customHeight="1" thickBot="1">
      <c r="A42" s="5" t="str">
        <f t="shared" si="0"/>
        <v/>
      </c>
      <c r="B42" s="6">
        <f t="shared" si="1"/>
        <v>6</v>
      </c>
      <c r="C42" s="12"/>
      <c r="D42" s="8" t="str">
        <f t="shared" si="3"/>
        <v>Sat</v>
      </c>
      <c r="E42" s="13">
        <f>+E40+1</f>
        <v>44009</v>
      </c>
      <c r="F42" s="14"/>
      <c r="G42" s="14"/>
      <c r="H42" s="109"/>
      <c r="I42" s="109"/>
      <c r="J42" s="14"/>
      <c r="K42" s="14"/>
      <c r="L42" s="15"/>
    </row>
    <row r="43" spans="1:12" ht="29.1" customHeight="1" thickBot="1">
      <c r="A43" s="5" t="str">
        <f t="shared" si="0"/>
        <v/>
      </c>
      <c r="B43" s="6">
        <f t="shared" si="1"/>
        <v>7</v>
      </c>
      <c r="C43" s="12"/>
      <c r="D43" s="8" t="str">
        <f t="shared" si="3"/>
        <v>Sun</v>
      </c>
      <c r="E43" s="13">
        <f t="shared" si="2"/>
        <v>44010</v>
      </c>
      <c r="F43" s="14"/>
      <c r="G43" s="14"/>
      <c r="H43" s="109"/>
      <c r="I43" s="109"/>
      <c r="J43" s="14"/>
      <c r="K43" s="14"/>
      <c r="L43" s="15"/>
    </row>
    <row r="44" spans="1:12" ht="29.1" customHeight="1" thickBot="1">
      <c r="A44" s="5">
        <f t="shared" si="0"/>
        <v>1</v>
      </c>
      <c r="B44" s="6">
        <f>WEEKDAY(E43+1,2)</f>
        <v>1</v>
      </c>
      <c r="C44" s="12"/>
      <c r="D44" s="8" t="str">
        <f t="shared" si="3"/>
        <v>Mo</v>
      </c>
      <c r="E44" s="16">
        <f>IF(MONTH(E43+1)&gt;MONTH(E43),"",E43+1)</f>
        <v>44011</v>
      </c>
      <c r="F44" s="14" t="s">
        <v>25</v>
      </c>
      <c r="G44" s="14">
        <v>9001</v>
      </c>
      <c r="H44" s="110" t="s">
        <v>208</v>
      </c>
      <c r="I44" s="109"/>
      <c r="J44" s="14" t="s">
        <v>72</v>
      </c>
      <c r="K44" s="14"/>
      <c r="L44" s="15">
        <v>4</v>
      </c>
    </row>
    <row r="45" spans="1:12" ht="29.1" customHeight="1" thickBot="1">
      <c r="A45" s="5"/>
      <c r="B45" s="6"/>
      <c r="C45" s="12"/>
      <c r="D45" s="8" t="s">
        <v>228</v>
      </c>
      <c r="E45" s="16">
        <v>44011</v>
      </c>
      <c r="F45" s="14" t="s">
        <v>146</v>
      </c>
      <c r="G45" s="14">
        <v>9001</v>
      </c>
      <c r="H45" s="46" t="s">
        <v>206</v>
      </c>
      <c r="I45" s="45"/>
      <c r="J45" s="14" t="s">
        <v>72</v>
      </c>
      <c r="K45" s="14"/>
      <c r="L45" s="15">
        <v>4</v>
      </c>
    </row>
    <row r="46" spans="1:12" ht="29.1" customHeight="1" thickBot="1">
      <c r="A46" s="5">
        <f t="shared" ref="A46" si="4">IF(OR(C46="f",C46="u",C46="F",C46="U"),"",IF(OR(B46=1,B46=2,B46=3,B46=4,B46=5),1,""))</f>
        <v>1</v>
      </c>
      <c r="B46" s="6">
        <f>WEEKDAY(E44+1,2)</f>
        <v>2</v>
      </c>
      <c r="C46" s="12"/>
      <c r="D46" s="8" t="str">
        <f t="shared" ref="D46" si="5">IF(B46=1,"Mo",IF(B46=2,"Tue",IF(B46=3,"Wed",IF(B46=4,"Thu",IF(B46=5,"Fri",IF(B46=6,"Sat",IF(B46=7,"Sun","")))))))</f>
        <v>Tue</v>
      </c>
      <c r="E46" s="16">
        <f>IF(MONTH(E44+1)&gt;MONTH(E44),"",E44+1)</f>
        <v>44012</v>
      </c>
      <c r="F46" s="14" t="s">
        <v>146</v>
      </c>
      <c r="G46" s="14">
        <v>9001</v>
      </c>
      <c r="H46" s="110" t="s">
        <v>206</v>
      </c>
      <c r="I46" s="109"/>
      <c r="J46" s="14" t="s">
        <v>72</v>
      </c>
      <c r="K46" s="14"/>
      <c r="L46" s="15">
        <v>8</v>
      </c>
    </row>
    <row r="47" spans="1:12" ht="30" customHeight="1" thickBot="1">
      <c r="D47" s="17"/>
      <c r="E47" s="19"/>
      <c r="F47" s="38"/>
      <c r="G47" s="39"/>
      <c r="H47" s="40"/>
      <c r="I47" s="37" t="s">
        <v>1</v>
      </c>
      <c r="J47" s="21"/>
      <c r="K47" s="18"/>
      <c r="L47" s="22">
        <f>SUM(L9:L46)</f>
        <v>182</v>
      </c>
    </row>
    <row r="48" spans="1:12" ht="30" customHeight="1" thickBot="1">
      <c r="D48" s="17"/>
      <c r="E48" s="18"/>
      <c r="F48" s="30"/>
      <c r="G48" s="30"/>
      <c r="H48" s="30"/>
      <c r="I48" s="20" t="s">
        <v>2</v>
      </c>
      <c r="J48" s="21"/>
      <c r="K48" s="18"/>
      <c r="L48" s="22">
        <f>SUM(L47/8)</f>
        <v>22.75</v>
      </c>
    </row>
  </sheetData>
  <mergeCells count="41">
    <mergeCell ref="H46:I46"/>
    <mergeCell ref="C7:C8"/>
    <mergeCell ref="D7:E8"/>
    <mergeCell ref="F7:F8"/>
    <mergeCell ref="G7:G8"/>
    <mergeCell ref="H22:I22"/>
    <mergeCell ref="H20:I20"/>
    <mergeCell ref="H15:I15"/>
    <mergeCell ref="H16:I16"/>
    <mergeCell ref="H18:I18"/>
    <mergeCell ref="H28:I28"/>
    <mergeCell ref="H36:I36"/>
    <mergeCell ref="H30:I30"/>
    <mergeCell ref="H33:I33"/>
    <mergeCell ref="H32:I32"/>
    <mergeCell ref="J6:L6"/>
    <mergeCell ref="H19:I19"/>
    <mergeCell ref="J7:J8"/>
    <mergeCell ref="K7:K8"/>
    <mergeCell ref="H7:I8"/>
    <mergeCell ref="H14:I14"/>
    <mergeCell ref="L7:L8"/>
    <mergeCell ref="H11:I11"/>
    <mergeCell ref="H17:I17"/>
    <mergeCell ref="H9:I9"/>
    <mergeCell ref="D1:L1"/>
    <mergeCell ref="H40:I40"/>
    <mergeCell ref="H42:I42"/>
    <mergeCell ref="H43:I43"/>
    <mergeCell ref="H44:I44"/>
    <mergeCell ref="H21:I21"/>
    <mergeCell ref="H12:I12"/>
    <mergeCell ref="H34:I34"/>
    <mergeCell ref="H35:I35"/>
    <mergeCell ref="H23:I23"/>
    <mergeCell ref="H24:I24"/>
    <mergeCell ref="H10:I10"/>
    <mergeCell ref="H38:I38"/>
    <mergeCell ref="H25:I25"/>
    <mergeCell ref="H27:I27"/>
    <mergeCell ref="D5:E5"/>
  </mergeCells>
  <phoneticPr fontId="0" type="noConversion"/>
  <conditionalFormatting sqref="C9:C45">
    <cfRule type="expression" dxfId="96" priority="2151" stopIfTrue="1">
      <formula>IF($A9=1,B9,)</formula>
    </cfRule>
    <cfRule type="expression" dxfId="95" priority="2152" stopIfTrue="1">
      <formula>IF($A9="",B9,)</formula>
    </cfRule>
  </conditionalFormatting>
  <conditionalFormatting sqref="E9">
    <cfRule type="expression" dxfId="94" priority="2153" stopIfTrue="1">
      <formula>IF($A9="",B9,"")</formula>
    </cfRule>
  </conditionalFormatting>
  <conditionalFormatting sqref="E10:E45">
    <cfRule type="expression" dxfId="93" priority="2154" stopIfTrue="1">
      <formula>IF($A10&lt;&gt;1,B10,"")</formula>
    </cfRule>
  </conditionalFormatting>
  <conditionalFormatting sqref="D9:D45">
    <cfRule type="expression" dxfId="92" priority="2155" stopIfTrue="1">
      <formula>IF($A9="",B9,)</formula>
    </cfRule>
  </conditionalFormatting>
  <conditionalFormatting sqref="G9:G10 G12 G14:G16 G22:G23 G32 G42:G43">
    <cfRule type="expression" dxfId="91" priority="2156" stopIfTrue="1">
      <formula>#REF!="Freelancer"</formula>
    </cfRule>
    <cfRule type="expression" dxfId="90" priority="2157" stopIfTrue="1">
      <formula>#REF!="DTC Int. Staff"</formula>
    </cfRule>
  </conditionalFormatting>
  <conditionalFormatting sqref="G43 G23 G12 G16">
    <cfRule type="expression" dxfId="89" priority="2149" stopIfTrue="1">
      <formula>$F$5="Freelancer"</formula>
    </cfRule>
    <cfRule type="expression" dxfId="88" priority="2150" stopIfTrue="1">
      <formula>$F$5="DTC Int. Staff"</formula>
    </cfRule>
  </conditionalFormatting>
  <conditionalFormatting sqref="G10">
    <cfRule type="expression" dxfId="87" priority="99" stopIfTrue="1">
      <formula>#REF!="Freelancer"</formula>
    </cfRule>
    <cfRule type="expression" dxfId="86" priority="100" stopIfTrue="1">
      <formula>#REF!="DTC Int. Staff"</formula>
    </cfRule>
  </conditionalFormatting>
  <conditionalFormatting sqref="G10">
    <cfRule type="expression" dxfId="85" priority="97" stopIfTrue="1">
      <formula>$F$5="Freelancer"</formula>
    </cfRule>
    <cfRule type="expression" dxfId="84" priority="98" stopIfTrue="1">
      <formula>$F$5="DTC Int. Staff"</formula>
    </cfRule>
  </conditionalFormatting>
  <conditionalFormatting sqref="G11">
    <cfRule type="expression" dxfId="83" priority="95" stopIfTrue="1">
      <formula>#REF!="Freelancer"</formula>
    </cfRule>
    <cfRule type="expression" dxfId="82" priority="96" stopIfTrue="1">
      <formula>#REF!="DTC Int. Staff"</formula>
    </cfRule>
  </conditionalFormatting>
  <conditionalFormatting sqref="G11">
    <cfRule type="expression" dxfId="81" priority="93" stopIfTrue="1">
      <formula>$F$5="Freelancer"</formula>
    </cfRule>
    <cfRule type="expression" dxfId="80" priority="94" stopIfTrue="1">
      <formula>$F$5="DTC Int. Staff"</formula>
    </cfRule>
  </conditionalFormatting>
  <conditionalFormatting sqref="C46">
    <cfRule type="expression" dxfId="79" priority="89" stopIfTrue="1">
      <formula>IF($A46=1,B46,)</formula>
    </cfRule>
    <cfRule type="expression" dxfId="78" priority="90" stopIfTrue="1">
      <formula>IF($A46="",B46,)</formula>
    </cfRule>
  </conditionalFormatting>
  <conditionalFormatting sqref="E46">
    <cfRule type="expression" dxfId="77" priority="91" stopIfTrue="1">
      <formula>IF($A46&lt;&gt;1,B46,"")</formula>
    </cfRule>
  </conditionalFormatting>
  <conditionalFormatting sqref="D46">
    <cfRule type="expression" dxfId="76" priority="92" stopIfTrue="1">
      <formula>IF($A46="",B46,)</formula>
    </cfRule>
  </conditionalFormatting>
  <conditionalFormatting sqref="G17">
    <cfRule type="expression" dxfId="75" priority="77" stopIfTrue="1">
      <formula>$F$5="Freelancer"</formula>
    </cfRule>
    <cfRule type="expression" dxfId="74" priority="78" stopIfTrue="1">
      <formula>$F$5="DTC Int. Staff"</formula>
    </cfRule>
  </conditionalFormatting>
  <conditionalFormatting sqref="G33">
    <cfRule type="expression" dxfId="73" priority="33" stopIfTrue="1">
      <formula>$F$5="Freelancer"</formula>
    </cfRule>
    <cfRule type="expression" dxfId="72" priority="34" stopIfTrue="1">
      <formula>$F$5="DTC Int. Staff"</formula>
    </cfRule>
  </conditionalFormatting>
  <conditionalFormatting sqref="G17">
    <cfRule type="expression" dxfId="71" priority="79" stopIfTrue="1">
      <formula>#REF!="Freelancer"</formula>
    </cfRule>
    <cfRule type="expression" dxfId="70" priority="80" stopIfTrue="1">
      <formula>#REF!="DTC Int. Staff"</formula>
    </cfRule>
  </conditionalFormatting>
  <conditionalFormatting sqref="G45:G46">
    <cfRule type="expression" dxfId="69" priority="9" stopIfTrue="1">
      <formula>$F$5="Freelancer"</formula>
    </cfRule>
    <cfRule type="expression" dxfId="68" priority="10" stopIfTrue="1">
      <formula>$F$5="DTC Int. Staff"</formula>
    </cfRule>
  </conditionalFormatting>
  <conditionalFormatting sqref="G18">
    <cfRule type="expression" dxfId="67" priority="73" stopIfTrue="1">
      <formula>$F$5="Freelancer"</formula>
    </cfRule>
    <cfRule type="expression" dxfId="66" priority="74" stopIfTrue="1">
      <formula>$F$5="DTC Int. Staff"</formula>
    </cfRule>
  </conditionalFormatting>
  <conditionalFormatting sqref="G18">
    <cfRule type="expression" dxfId="65" priority="75" stopIfTrue="1">
      <formula>#REF!="Freelancer"</formula>
    </cfRule>
    <cfRule type="expression" dxfId="64" priority="76" stopIfTrue="1">
      <formula>#REF!="DTC Int. Staff"</formula>
    </cfRule>
  </conditionalFormatting>
  <conditionalFormatting sqref="G19">
    <cfRule type="expression" dxfId="63" priority="69" stopIfTrue="1">
      <formula>$F$5="Freelancer"</formula>
    </cfRule>
    <cfRule type="expression" dxfId="62" priority="70" stopIfTrue="1">
      <formula>$F$5="DTC Int. Staff"</formula>
    </cfRule>
  </conditionalFormatting>
  <conditionalFormatting sqref="G19">
    <cfRule type="expression" dxfId="61" priority="71" stopIfTrue="1">
      <formula>#REF!="Freelancer"</formula>
    </cfRule>
    <cfRule type="expression" dxfId="60" priority="72" stopIfTrue="1">
      <formula>#REF!="DTC Int. Staff"</formula>
    </cfRule>
  </conditionalFormatting>
  <conditionalFormatting sqref="G20">
    <cfRule type="expression" dxfId="59" priority="65" stopIfTrue="1">
      <formula>$F$5="Freelancer"</formula>
    </cfRule>
    <cfRule type="expression" dxfId="58" priority="66" stopIfTrue="1">
      <formula>$F$5="DTC Int. Staff"</formula>
    </cfRule>
  </conditionalFormatting>
  <conditionalFormatting sqref="G20">
    <cfRule type="expression" dxfId="57" priority="67" stopIfTrue="1">
      <formula>#REF!="Freelancer"</formula>
    </cfRule>
    <cfRule type="expression" dxfId="56" priority="68" stopIfTrue="1">
      <formula>#REF!="DTC Int. Staff"</formula>
    </cfRule>
  </conditionalFormatting>
  <conditionalFormatting sqref="G21">
    <cfRule type="expression" dxfId="55" priority="61" stopIfTrue="1">
      <formula>$F$5="Freelancer"</formula>
    </cfRule>
    <cfRule type="expression" dxfId="54" priority="62" stopIfTrue="1">
      <formula>$F$5="DTC Int. Staff"</formula>
    </cfRule>
  </conditionalFormatting>
  <conditionalFormatting sqref="G21">
    <cfRule type="expression" dxfId="53" priority="63" stopIfTrue="1">
      <formula>#REF!="Freelancer"</formula>
    </cfRule>
    <cfRule type="expression" dxfId="52" priority="64" stopIfTrue="1">
      <formula>#REF!="DTC Int. Staff"</formula>
    </cfRule>
  </conditionalFormatting>
  <conditionalFormatting sqref="G28">
    <cfRule type="expression" dxfId="51" priority="41" stopIfTrue="1">
      <formula>$F$5="Freelancer"</formula>
    </cfRule>
    <cfRule type="expression" dxfId="50" priority="42" stopIfTrue="1">
      <formula>$F$5="DTC Int. Staff"</formula>
    </cfRule>
  </conditionalFormatting>
  <conditionalFormatting sqref="G28">
    <cfRule type="expression" dxfId="49" priority="43" stopIfTrue="1">
      <formula>#REF!="Freelancer"</formula>
    </cfRule>
    <cfRule type="expression" dxfId="48" priority="44" stopIfTrue="1">
      <formula>#REF!="DTC Int. Staff"</formula>
    </cfRule>
  </conditionalFormatting>
  <conditionalFormatting sqref="G13">
    <cfRule type="expression" dxfId="47" priority="53" stopIfTrue="1">
      <formula>$F$5="Freelancer"</formula>
    </cfRule>
    <cfRule type="expression" dxfId="46" priority="54" stopIfTrue="1">
      <formula>$F$5="DTC Int. Staff"</formula>
    </cfRule>
  </conditionalFormatting>
  <conditionalFormatting sqref="G13">
    <cfRule type="expression" dxfId="45" priority="55" stopIfTrue="1">
      <formula>#REF!="Freelancer"</formula>
    </cfRule>
    <cfRule type="expression" dxfId="44" priority="56" stopIfTrue="1">
      <formula>#REF!="DTC Int. Staff"</formula>
    </cfRule>
  </conditionalFormatting>
  <conditionalFormatting sqref="G25">
    <cfRule type="expression" dxfId="43" priority="49" stopIfTrue="1">
      <formula>$F$5="Freelancer"</formula>
    </cfRule>
    <cfRule type="expression" dxfId="42" priority="50" stopIfTrue="1">
      <formula>$F$5="DTC Int. Staff"</formula>
    </cfRule>
  </conditionalFormatting>
  <conditionalFormatting sqref="G25">
    <cfRule type="expression" dxfId="41" priority="51" stopIfTrue="1">
      <formula>#REF!="Freelancer"</formula>
    </cfRule>
    <cfRule type="expression" dxfId="40" priority="52" stopIfTrue="1">
      <formula>#REF!="DTC Int. Staff"</formula>
    </cfRule>
  </conditionalFormatting>
  <conditionalFormatting sqref="G27">
    <cfRule type="expression" dxfId="39" priority="45" stopIfTrue="1">
      <formula>$F$5="Freelancer"</formula>
    </cfRule>
    <cfRule type="expression" dxfId="38" priority="46" stopIfTrue="1">
      <formula>$F$5="DTC Int. Staff"</formula>
    </cfRule>
  </conditionalFormatting>
  <conditionalFormatting sqref="G27">
    <cfRule type="expression" dxfId="37" priority="47" stopIfTrue="1">
      <formula>#REF!="Freelancer"</formula>
    </cfRule>
    <cfRule type="expression" dxfId="36" priority="48" stopIfTrue="1">
      <formula>#REF!="DTC Int. Staff"</formula>
    </cfRule>
  </conditionalFormatting>
  <conditionalFormatting sqref="G30">
    <cfRule type="expression" dxfId="35" priority="37" stopIfTrue="1">
      <formula>$F$5="Freelancer"</formula>
    </cfRule>
    <cfRule type="expression" dxfId="34" priority="38" stopIfTrue="1">
      <formula>$F$5="DTC Int. Staff"</formula>
    </cfRule>
  </conditionalFormatting>
  <conditionalFormatting sqref="G30">
    <cfRule type="expression" dxfId="33" priority="39" stopIfTrue="1">
      <formula>#REF!="Freelancer"</formula>
    </cfRule>
    <cfRule type="expression" dxfId="32" priority="40" stopIfTrue="1">
      <formula>#REF!="DTC Int. Staff"</formula>
    </cfRule>
  </conditionalFormatting>
  <conditionalFormatting sqref="G33">
    <cfRule type="expression" dxfId="31" priority="35" stopIfTrue="1">
      <formula>#REF!="Freelancer"</formula>
    </cfRule>
    <cfRule type="expression" dxfId="30" priority="36" stopIfTrue="1">
      <formula>#REF!="DTC Int. Staff"</formula>
    </cfRule>
  </conditionalFormatting>
  <conditionalFormatting sqref="G41">
    <cfRule type="expression" dxfId="29" priority="29" stopIfTrue="1">
      <formula>$F$5="Freelancer"</formula>
    </cfRule>
    <cfRule type="expression" dxfId="28" priority="30" stopIfTrue="1">
      <formula>$F$5="DTC Int. Staff"</formula>
    </cfRule>
  </conditionalFormatting>
  <conditionalFormatting sqref="G41">
    <cfRule type="expression" dxfId="27" priority="31" stopIfTrue="1">
      <formula>#REF!="Freelancer"</formula>
    </cfRule>
    <cfRule type="expression" dxfId="26" priority="32" stopIfTrue="1">
      <formula>#REF!="DTC Int. Staff"</formula>
    </cfRule>
  </conditionalFormatting>
  <conditionalFormatting sqref="G44">
    <cfRule type="expression" dxfId="25" priority="25" stopIfTrue="1">
      <formula>$F$5="Freelancer"</formula>
    </cfRule>
    <cfRule type="expression" dxfId="24" priority="26" stopIfTrue="1">
      <formula>$F$5="DTC Int. Staff"</formula>
    </cfRule>
  </conditionalFormatting>
  <conditionalFormatting sqref="G44">
    <cfRule type="expression" dxfId="23" priority="27" stopIfTrue="1">
      <formula>#REF!="Freelancer"</formula>
    </cfRule>
    <cfRule type="expression" dxfId="22" priority="28" stopIfTrue="1">
      <formula>#REF!="DTC Int. Staff"</formula>
    </cfRule>
  </conditionalFormatting>
  <conditionalFormatting sqref="G24">
    <cfRule type="expression" dxfId="21" priority="21" stopIfTrue="1">
      <formula>$F$5="Freelancer"</formula>
    </cfRule>
    <cfRule type="expression" dxfId="20" priority="22" stopIfTrue="1">
      <formula>$F$5="DTC Int. Staff"</formula>
    </cfRule>
  </conditionalFormatting>
  <conditionalFormatting sqref="G24">
    <cfRule type="expression" dxfId="19" priority="23" stopIfTrue="1">
      <formula>#REF!="Freelancer"</formula>
    </cfRule>
    <cfRule type="expression" dxfId="18" priority="24" stopIfTrue="1">
      <formula>#REF!="DTC Int. Staff"</formula>
    </cfRule>
  </conditionalFormatting>
  <conditionalFormatting sqref="G26">
    <cfRule type="expression" dxfId="17" priority="17" stopIfTrue="1">
      <formula>$F$5="Freelancer"</formula>
    </cfRule>
    <cfRule type="expression" dxfId="16" priority="18" stopIfTrue="1">
      <formula>$F$5="DTC Int. Staff"</formula>
    </cfRule>
  </conditionalFormatting>
  <conditionalFormatting sqref="G26">
    <cfRule type="expression" dxfId="15" priority="19" stopIfTrue="1">
      <formula>#REF!="Freelancer"</formula>
    </cfRule>
    <cfRule type="expression" dxfId="14" priority="20" stopIfTrue="1">
      <formula>#REF!="DTC Int. Staff"</formula>
    </cfRule>
  </conditionalFormatting>
  <conditionalFormatting sqref="G34:G40">
    <cfRule type="expression" dxfId="13" priority="13" stopIfTrue="1">
      <formula>$F$5="Freelancer"</formula>
    </cfRule>
    <cfRule type="expression" dxfId="12" priority="14" stopIfTrue="1">
      <formula>$F$5="DTC Int. Staff"</formula>
    </cfRule>
  </conditionalFormatting>
  <conditionalFormatting sqref="G34:G40">
    <cfRule type="expression" dxfId="11" priority="15" stopIfTrue="1">
      <formula>#REF!="Freelancer"</formula>
    </cfRule>
    <cfRule type="expression" dxfId="10" priority="16" stopIfTrue="1">
      <formula>#REF!="DTC Int. Staff"</formula>
    </cfRule>
  </conditionalFormatting>
  <conditionalFormatting sqref="G45:G46">
    <cfRule type="expression" dxfId="9" priority="11" stopIfTrue="1">
      <formula>#REF!="Freelancer"</formula>
    </cfRule>
    <cfRule type="expression" dxfId="8" priority="12" stopIfTrue="1">
      <formula>#REF!="DTC Int. Staff"</formula>
    </cfRule>
  </conditionalFormatting>
  <conditionalFormatting sqref="G29">
    <cfRule type="expression" dxfId="7" priority="5" stopIfTrue="1">
      <formula>$F$5="Freelancer"</formula>
    </cfRule>
    <cfRule type="expression" dxfId="6" priority="6" stopIfTrue="1">
      <formula>$F$5="DTC Int. Staff"</formula>
    </cfRule>
  </conditionalFormatting>
  <conditionalFormatting sqref="G29">
    <cfRule type="expression" dxfId="5" priority="7" stopIfTrue="1">
      <formula>#REF!="Freelancer"</formula>
    </cfRule>
    <cfRule type="expression" dxfId="4" priority="8" stopIfTrue="1">
      <formula>#REF!="DTC Int. Staff"</formula>
    </cfRule>
  </conditionalFormatting>
  <conditionalFormatting sqref="G31">
    <cfRule type="expression" dxfId="3" priority="1" stopIfTrue="1">
      <formula>$F$5="Freelancer"</formula>
    </cfRule>
    <cfRule type="expression" dxfId="2" priority="2" stopIfTrue="1">
      <formula>$F$5="DTC Int. Staff"</formula>
    </cfRule>
  </conditionalFormatting>
  <conditionalFormatting sqref="G31">
    <cfRule type="expression" dxfId="1" priority="3" stopIfTrue="1">
      <formula>#REF!="Freelancer"</formula>
    </cfRule>
    <cfRule type="expression" dxfId="0" priority="4" stopIfTrue="1">
      <formula>#REF!="DTC Int. Staff"</formula>
    </cfRule>
  </conditionalFormatting>
  <dataValidations count="2">
    <dataValidation type="list" allowBlank="1" showInputMessage="1" showErrorMessage="1" sqref="F11 F13:F16 F22:F23 F41:F44 F25 F27:F28 F30 F32:F33" xr:uid="{00000000-0002-0000-0100-000000000000}">
      <formula1>Project_Number</formula1>
    </dataValidation>
    <dataValidation type="list" allowBlank="1" showInputMessage="1" showErrorMessage="1" sqref="G9:G4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workbookViewId="0">
      <selection activeCell="E67" sqref="E67"/>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7" t="s">
        <v>142</v>
      </c>
      <c r="B2" s="26" t="s">
        <v>143</v>
      </c>
      <c r="D2" s="27">
        <v>9001</v>
      </c>
      <c r="E2" s="26" t="s">
        <v>74</v>
      </c>
    </row>
    <row r="3" spans="1:14">
      <c r="A3" s="47" t="s">
        <v>144</v>
      </c>
      <c r="B3" s="26" t="s">
        <v>145</v>
      </c>
      <c r="D3" s="27">
        <v>9002</v>
      </c>
      <c r="E3" s="26" t="s">
        <v>137</v>
      </c>
    </row>
    <row r="4" spans="1:14">
      <c r="A4" s="47" t="s">
        <v>146</v>
      </c>
      <c r="B4" s="26" t="s">
        <v>147</v>
      </c>
      <c r="D4" s="27">
        <v>9003</v>
      </c>
      <c r="E4" s="26" t="s">
        <v>138</v>
      </c>
    </row>
    <row r="5" spans="1:14">
      <c r="A5" s="47" t="s">
        <v>148</v>
      </c>
      <c r="B5" s="26" t="s">
        <v>149</v>
      </c>
      <c r="D5" s="27">
        <v>9004</v>
      </c>
      <c r="E5" s="26" t="s">
        <v>139</v>
      </c>
    </row>
    <row r="6" spans="1:14">
      <c r="A6" s="47" t="s">
        <v>150</v>
      </c>
      <c r="B6" s="26" t="s">
        <v>151</v>
      </c>
      <c r="D6" s="27">
        <v>9005</v>
      </c>
      <c r="E6" s="26" t="s">
        <v>75</v>
      </c>
    </row>
    <row r="7" spans="1:14">
      <c r="A7" s="47" t="s">
        <v>152</v>
      </c>
      <c r="B7" s="26" t="s">
        <v>153</v>
      </c>
      <c r="D7" s="27">
        <v>9007</v>
      </c>
      <c r="E7" s="26" t="s">
        <v>76</v>
      </c>
    </row>
    <row r="8" spans="1:14">
      <c r="A8" s="47" t="s">
        <v>154</v>
      </c>
      <c r="B8" s="26" t="s">
        <v>155</v>
      </c>
      <c r="D8" s="27">
        <v>9008</v>
      </c>
      <c r="E8" s="26" t="s">
        <v>77</v>
      </c>
    </row>
    <row r="9" spans="1:14">
      <c r="A9" s="47" t="s">
        <v>156</v>
      </c>
      <c r="B9" s="26" t="s">
        <v>157</v>
      </c>
      <c r="D9" s="27">
        <v>9010</v>
      </c>
      <c r="E9" s="26" t="s">
        <v>78</v>
      </c>
    </row>
    <row r="10" spans="1:14">
      <c r="A10" s="47" t="s">
        <v>158</v>
      </c>
      <c r="B10" s="26" t="s">
        <v>159</v>
      </c>
      <c r="D10" s="27">
        <v>9013</v>
      </c>
      <c r="E10" s="26" t="s">
        <v>79</v>
      </c>
    </row>
    <row r="11" spans="1:14">
      <c r="A11" s="47" t="s">
        <v>160</v>
      </c>
      <c r="B11" s="26" t="s">
        <v>161</v>
      </c>
      <c r="D11" s="27">
        <v>9014</v>
      </c>
      <c r="E11" s="26" t="s">
        <v>80</v>
      </c>
    </row>
    <row r="12" spans="1:14">
      <c r="A12" s="47" t="s">
        <v>162</v>
      </c>
      <c r="B12" s="26" t="s">
        <v>163</v>
      </c>
      <c r="D12" s="27">
        <v>9015</v>
      </c>
      <c r="E12" s="26" t="s">
        <v>81</v>
      </c>
    </row>
    <row r="13" spans="1:14">
      <c r="A13" s="47" t="s">
        <v>164</v>
      </c>
      <c r="B13" s="26" t="s">
        <v>165</v>
      </c>
    </row>
    <row r="14" spans="1:14">
      <c r="A14" s="47" t="s">
        <v>166</v>
      </c>
      <c r="B14" s="26" t="s">
        <v>167</v>
      </c>
      <c r="N14" s="34"/>
    </row>
    <row r="15" spans="1:14">
      <c r="A15" s="47" t="s">
        <v>168</v>
      </c>
      <c r="B15" s="26" t="s">
        <v>169</v>
      </c>
    </row>
    <row r="16" spans="1:14">
      <c r="A16" s="47" t="s">
        <v>170</v>
      </c>
      <c r="B16" s="26" t="s">
        <v>171</v>
      </c>
    </row>
    <row r="17" spans="1:14">
      <c r="A17" s="47" t="s">
        <v>172</v>
      </c>
      <c r="B17" s="26" t="s">
        <v>173</v>
      </c>
      <c r="D17" s="27"/>
    </row>
    <row r="18" spans="1:14">
      <c r="A18" s="47" t="s">
        <v>174</v>
      </c>
      <c r="B18" s="26" t="s">
        <v>175</v>
      </c>
      <c r="D18" s="27"/>
    </row>
    <row r="19" spans="1:14">
      <c r="A19" s="47" t="s">
        <v>124</v>
      </c>
      <c r="B19" s="26" t="s">
        <v>125</v>
      </c>
      <c r="D19" s="27"/>
    </row>
    <row r="20" spans="1:14">
      <c r="A20" s="47" t="s">
        <v>122</v>
      </c>
      <c r="B20" s="26" t="s">
        <v>123</v>
      </c>
      <c r="D20" s="27"/>
    </row>
    <row r="21" spans="1:14">
      <c r="A21" s="47" t="s">
        <v>120</v>
      </c>
      <c r="B21" s="26" t="s">
        <v>121</v>
      </c>
      <c r="D21" s="27"/>
    </row>
    <row r="22" spans="1:14">
      <c r="A22" s="47" t="s">
        <v>118</v>
      </c>
      <c r="B22" s="26" t="s">
        <v>119</v>
      </c>
      <c r="D22" s="27"/>
    </row>
    <row r="23" spans="1:14">
      <c r="A23" s="47" t="s">
        <v>116</v>
      </c>
      <c r="B23" s="26" t="s">
        <v>117</v>
      </c>
      <c r="D23" s="27"/>
    </row>
    <row r="24" spans="1:14">
      <c r="A24" s="47" t="s">
        <v>114</v>
      </c>
      <c r="B24" s="26" t="s">
        <v>115</v>
      </c>
      <c r="D24" s="27"/>
    </row>
    <row r="25" spans="1:14">
      <c r="A25" s="47" t="s">
        <v>112</v>
      </c>
      <c r="B25" s="26" t="s">
        <v>113</v>
      </c>
      <c r="D25" s="27"/>
    </row>
    <row r="26" spans="1:14">
      <c r="A26" s="47" t="s">
        <v>110</v>
      </c>
      <c r="B26" s="26" t="s">
        <v>111</v>
      </c>
      <c r="D26" s="27"/>
    </row>
    <row r="27" spans="1:14">
      <c r="A27" s="47" t="s">
        <v>108</v>
      </c>
      <c r="B27" s="26" t="s">
        <v>109</v>
      </c>
    </row>
    <row r="28" spans="1:14">
      <c r="A28" s="47" t="s">
        <v>106</v>
      </c>
      <c r="B28" s="26" t="s">
        <v>107</v>
      </c>
    </row>
    <row r="29" spans="1:14">
      <c r="A29" s="47" t="s">
        <v>104</v>
      </c>
      <c r="B29" s="26" t="s">
        <v>105</v>
      </c>
    </row>
    <row r="30" spans="1:14">
      <c r="A30" s="47" t="s">
        <v>102</v>
      </c>
      <c r="B30" s="26" t="s">
        <v>103</v>
      </c>
    </row>
    <row r="31" spans="1:14">
      <c r="A31" s="47" t="s">
        <v>100</v>
      </c>
      <c r="B31" s="26" t="s">
        <v>101</v>
      </c>
    </row>
    <row r="32" spans="1:14">
      <c r="A32" s="47" t="s">
        <v>98</v>
      </c>
      <c r="B32" s="26" t="s">
        <v>99</v>
      </c>
      <c r="N32" s="34"/>
    </row>
    <row r="33" spans="1:2">
      <c r="A33" s="47" t="s">
        <v>96</v>
      </c>
      <c r="B33" s="26" t="s">
        <v>97</v>
      </c>
    </row>
    <row r="34" spans="1:2">
      <c r="A34" s="47" t="s">
        <v>94</v>
      </c>
      <c r="B34" s="26" t="s">
        <v>95</v>
      </c>
    </row>
    <row r="35" spans="1:2">
      <c r="A35" s="47" t="s">
        <v>92</v>
      </c>
      <c r="B35" s="26" t="s">
        <v>93</v>
      </c>
    </row>
    <row r="36" spans="1:2">
      <c r="A36" s="47" t="s">
        <v>90</v>
      </c>
      <c r="B36" s="26" t="s">
        <v>91</v>
      </c>
    </row>
    <row r="37" spans="1:2">
      <c r="A37" s="47" t="s">
        <v>88</v>
      </c>
      <c r="B37" s="26" t="s">
        <v>89</v>
      </c>
    </row>
    <row r="38" spans="1:2">
      <c r="A38" s="47" t="s">
        <v>126</v>
      </c>
      <c r="B38" s="26" t="s">
        <v>127</v>
      </c>
    </row>
    <row r="39" spans="1:2">
      <c r="A39" s="47" t="s">
        <v>17</v>
      </c>
      <c r="B39" s="26" t="s">
        <v>18</v>
      </c>
    </row>
    <row r="40" spans="1:2">
      <c r="A40" s="47" t="s">
        <v>19</v>
      </c>
      <c r="B40" s="26" t="s">
        <v>20</v>
      </c>
    </row>
    <row r="41" spans="1:2">
      <c r="A41" s="47" t="s">
        <v>176</v>
      </c>
      <c r="B41" s="26" t="s">
        <v>177</v>
      </c>
    </row>
    <row r="42" spans="1:2">
      <c r="A42" s="47" t="s">
        <v>128</v>
      </c>
      <c r="B42" s="26" t="s">
        <v>129</v>
      </c>
    </row>
    <row r="43" spans="1:2">
      <c r="A43" s="47" t="s">
        <v>21</v>
      </c>
      <c r="B43" s="26" t="s">
        <v>22</v>
      </c>
    </row>
    <row r="44" spans="1:2">
      <c r="A44" s="47" t="s">
        <v>23</v>
      </c>
      <c r="B44" s="26" t="s">
        <v>24</v>
      </c>
    </row>
    <row r="45" spans="1:2">
      <c r="A45" s="47" t="s">
        <v>25</v>
      </c>
      <c r="B45" s="26" t="s">
        <v>26</v>
      </c>
    </row>
    <row r="46" spans="1:2">
      <c r="A46" s="47" t="s">
        <v>27</v>
      </c>
      <c r="B46" s="26" t="s">
        <v>28</v>
      </c>
    </row>
    <row r="47" spans="1:2">
      <c r="A47" s="47" t="s">
        <v>29</v>
      </c>
      <c r="B47" s="26" t="s">
        <v>30</v>
      </c>
    </row>
    <row r="48" spans="1:2">
      <c r="A48" s="47" t="s">
        <v>31</v>
      </c>
      <c r="B48" s="26" t="s">
        <v>32</v>
      </c>
    </row>
    <row r="49" spans="1:2">
      <c r="A49" s="47" t="s">
        <v>33</v>
      </c>
      <c r="B49" s="26" t="s">
        <v>34</v>
      </c>
    </row>
    <row r="50" spans="1:2">
      <c r="A50" s="47" t="s">
        <v>35</v>
      </c>
      <c r="B50" s="26" t="s">
        <v>36</v>
      </c>
    </row>
    <row r="51" spans="1:2">
      <c r="A51" s="47" t="s">
        <v>130</v>
      </c>
      <c r="B51" s="26" t="s">
        <v>131</v>
      </c>
    </row>
    <row r="52" spans="1:2">
      <c r="A52" s="47" t="s">
        <v>37</v>
      </c>
      <c r="B52" s="26" t="s">
        <v>38</v>
      </c>
    </row>
    <row r="53" spans="1:2">
      <c r="A53" s="47" t="s">
        <v>39</v>
      </c>
      <c r="B53" s="26" t="s">
        <v>40</v>
      </c>
    </row>
    <row r="54" spans="1:2">
      <c r="A54" s="47" t="s">
        <v>41</v>
      </c>
      <c r="B54" s="26" t="s">
        <v>42</v>
      </c>
    </row>
    <row r="55" spans="1:2">
      <c r="A55" s="47" t="s">
        <v>43</v>
      </c>
      <c r="B55" s="26" t="s">
        <v>44</v>
      </c>
    </row>
    <row r="56" spans="1:2">
      <c r="A56" s="47" t="s">
        <v>45</v>
      </c>
      <c r="B56" s="26" t="s">
        <v>46</v>
      </c>
    </row>
    <row r="57" spans="1:2">
      <c r="A57" s="47" t="s">
        <v>132</v>
      </c>
      <c r="B57" s="26" t="s">
        <v>133</v>
      </c>
    </row>
    <row r="58" spans="1:2">
      <c r="A58" s="47" t="s">
        <v>47</v>
      </c>
      <c r="B58" s="26" t="s">
        <v>48</v>
      </c>
    </row>
    <row r="59" spans="1:2">
      <c r="A59" s="47" t="s">
        <v>49</v>
      </c>
      <c r="B59" s="26" t="s">
        <v>50</v>
      </c>
    </row>
    <row r="60" spans="1:2">
      <c r="A60" s="47" t="s">
        <v>134</v>
      </c>
      <c r="B60" s="26" t="s">
        <v>16</v>
      </c>
    </row>
    <row r="61" spans="1:2">
      <c r="A61" s="47" t="s">
        <v>51</v>
      </c>
      <c r="B61" s="26" t="s">
        <v>52</v>
      </c>
    </row>
    <row r="62" spans="1:2">
      <c r="A62" s="47" t="s">
        <v>53</v>
      </c>
      <c r="B62" s="26" t="s">
        <v>54</v>
      </c>
    </row>
    <row r="63" spans="1:2">
      <c r="A63" s="47" t="s">
        <v>135</v>
      </c>
      <c r="B63" s="26" t="s">
        <v>136</v>
      </c>
    </row>
    <row r="64" spans="1:2">
      <c r="A64" s="47" t="s">
        <v>55</v>
      </c>
      <c r="B64" s="26" t="s">
        <v>56</v>
      </c>
    </row>
    <row r="65" spans="1:2">
      <c r="A65" s="47" t="s">
        <v>86</v>
      </c>
      <c r="B65" s="26" t="s">
        <v>87</v>
      </c>
    </row>
    <row r="66" spans="1:2">
      <c r="A66" s="47" t="s">
        <v>57</v>
      </c>
      <c r="B66" s="26" t="s">
        <v>58</v>
      </c>
    </row>
    <row r="67" spans="1:2">
      <c r="A67" s="47" t="s">
        <v>59</v>
      </c>
      <c r="B67" s="26" t="s">
        <v>60</v>
      </c>
    </row>
    <row r="68" spans="1:2">
      <c r="A68" s="47" t="s">
        <v>61</v>
      </c>
      <c r="B68" s="26" t="s">
        <v>62</v>
      </c>
    </row>
    <row r="69" spans="1:2">
      <c r="A69" s="47" t="s">
        <v>84</v>
      </c>
      <c r="B69" s="26" t="s">
        <v>85</v>
      </c>
    </row>
    <row r="70" spans="1:2">
      <c r="A70" s="47" t="s">
        <v>82</v>
      </c>
      <c r="B70" s="26" t="s">
        <v>83</v>
      </c>
    </row>
    <row r="71" spans="1:2">
      <c r="A71" s="47" t="s">
        <v>63</v>
      </c>
      <c r="B71" s="26"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Borilove</cp:lastModifiedBy>
  <dcterms:created xsi:type="dcterms:W3CDTF">2006-02-12T14:53:28Z</dcterms:created>
  <dcterms:modified xsi:type="dcterms:W3CDTF">2020-07-23T18:37:09Z</dcterms:modified>
</cp:coreProperties>
</file>