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Timesheet\"/>
    </mc:Choice>
  </mc:AlternateContent>
  <xr:revisionPtr revIDLastSave="0" documentId="13_ncr:1_{AB3BAAD0-F490-4975-A3B5-05B1C7842CE2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 l="1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<sst xmlns="http://schemas.openxmlformats.org/spreadsheetml/2006/main" count="248" uniqueCount="190">
  <si>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</si>
  <si>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</si>
  <si>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</si>
  <si>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</si>
  <si>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</si>
  <si>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</si>
  <si>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</si>
  <si>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</si>
  <si>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</si>
  <si>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</si>
  <si>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</si>
  <si>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</si>
  <si>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</si>
  <si>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</si>
  <si>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</si>
  <si>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</si>
  <si>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</si>
  <si>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</si>
  <si>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</si>
  <si>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</si>
  <si>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</si>
  <si>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</si>
  <si>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</si>
  <si>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</si>
  <si>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</si>
  <si>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</si>
  <si>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</si>
  <si>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</si>
  <si>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</si>
  <si>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</si>
  <si>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</si>
  <si>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</si>
  <si>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</si>
  <si>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</si>
  <si>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</si>
  <si>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</si>
  <si>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</si>
  <si>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</si>
  <si>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</si>
  <si>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</si>
  <si>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</si>
  <si>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</si>
  <si>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</si>
  <si>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</si>
  <si>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</si>
  <si>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</si>
  <si>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</si>
  <si>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</si>
  <si>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</si>
  <si>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</si>
  <si>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</si>
  <si>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</si>
  <si>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</si>
  <si>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</si>
  <si>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</si>
  <si>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</si>
  <si>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</si>
  <si>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</si>
  <si>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</si>
  <si>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</si>
  <si>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</si>
  <si>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</si>
  <si>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</si>
  <si>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</si>
  <si>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</si>
  <si>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</si>
  <si>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</si>
  <si>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</si>
  <si>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</si>
  <si>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</si>
  <si>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</si>
  <si>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</si>
  <si>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</si>
  <si>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</si>
  <si>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</si>
  <si>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</si>
  <si>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</si>
  <si>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</si>
  <si>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</si>
  <si>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</si>
  <si>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</si>
  <si>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</si>
  <si>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</si>
  <si>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</si>
  <si>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</si>
  <si>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</si>
  <si>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</si>
  <si>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</si>
  <si>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</si>
  <si>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</si>
  <si>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</si>
  <si>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</si>
  <si>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</si>
  <si>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</si>
  <si>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</si>
  <si>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</si>
  <si>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</si>
  <si>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</si>
  <si>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</si>
  <si>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</si>
  <si>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</si>
  <si>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</si>
  <si>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</si>
  <si>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</si>
  <si>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</si>
  <si>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</si>
  <si>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</si>
  <si>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</si>
  <si>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</si>
  <si>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</si>
  <si>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</si>
  <si>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</si>
  <si>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</si>
  <si>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</si>
  <si>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</si>
  <si>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</si>
  <si>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</si>
  <si>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</si>
  <si>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</si>
  <si>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</si>
  <si>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</si>
  <si>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</si>
  <si>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</si>
  <si>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</si>
  <si>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</si>
  <si>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</si>
  <si>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</si>
  <si>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</si>
  <si>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</si>
  <si>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</si>
  <si>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</si>
  <si>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</si>
  <si>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</si>
  <si>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</si>
  <si>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</si>
  <si>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</si>
  <si>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</si>
  <si>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</si>
  <si>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</si>
  <si>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</si>
  <si>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</si>
  <si>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</si>
  <si>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</si>
  <si>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</si>
  <si>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</si>
  <si>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</si>
  <si>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</si>
  <si>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</si>
  <si>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</si>
  <si>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</si>
  <si>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</si>
  <si>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</si>
  <si>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</si>
  <si>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</si>
  <si>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</si>
  <si>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</si>
  <si>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</si>
  <si>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</si>
  <si>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</si>
  <si>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</si>
  <si>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</si>
  <si>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</si>
  <si>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</si>
  <si>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</si>
  <si>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</si>
  <si>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</si>
  <si>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</si>
  <si>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</si>
  <si>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</si>
  <si>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</si>
  <si>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</si>
  <si>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</si>
  <si>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</si>
  <si>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</si>
  <si>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</si>
  <si>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Pemika</t>
  </si>
  <si>
    <t>Hongthong</t>
  </si>
  <si>
    <t>TIME055</t>
  </si>
  <si>
    <t>H.M.Queen Suthida's Birthday</t>
  </si>
  <si>
    <t>NIA Progress Report</t>
  </si>
  <si>
    <t>TIME-202042</t>
  </si>
  <si>
    <t>TPBS Digital Competencies</t>
  </si>
  <si>
    <t>Digital Competencies Framework</t>
  </si>
  <si>
    <t>NIA Presentation</t>
  </si>
  <si>
    <t>TIME</t>
  </si>
  <si>
    <t>BAAC Proposal</t>
  </si>
  <si>
    <t>Digital Competencies Slide</t>
  </si>
  <si>
    <t>Digital Competencies Inception Report</t>
  </si>
  <si>
    <t>Digital Competencies Report</t>
  </si>
  <si>
    <t>TPBS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</si>
</sst>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  <font>
      <sz val="14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Fill="1" applyBorder="1" applyAlignment="1"/>
    <xf numFmtId="14" fontId="0" fillId="0" borderId="0" xfId="0" applyNumberFormat="1"/>
    <xf numFmtId="0" fontId="3" fillId="0" borderId="30" xfId="0" applyFont="1" applyBorder="1" applyAlignment="1">
      <alignment horizontal="center"/>
    </xf>
    <xf numFmtId="0" fontId="2" fillId="0" borderId="13" xfId="0" applyFont="1" applyBorder="1"/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3" fillId="0" borderId="36" xfId="0" applyFont="1" applyBorder="1" applyAlignment="1">
      <alignment horizontal="left" wrapText="1"/>
    </xf>
    <xf numFmtId="0" fontId="2" fillId="0" borderId="37" xfId="0" applyFont="1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1" fillId="0" borderId="36" xfId="0" applyFont="1" applyBorder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9" fillId="0" borderId="18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vertical="center"/>
    </xf>
    <xf numFmtId="0" fontId="8" fillId="0" borderId="23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9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2" borderId="1" xfId="0" applyFont="1" applyFill="1" applyBorder="1" applyAlignment="1" applyProtection="1">
      <alignment vertical="center"/>
    </xf>
    <xf numFmtId="0" fontId="9" fillId="2" borderId="2" xfId="0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3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4" xfId="0" applyNumberFormat="1" applyFont="1" applyFill="1" applyBorder="1" applyAlignment="1" applyProtection="1">
      <alignment horizontal="center" vertical="center"/>
    </xf>
    <xf numFmtId="14" fontId="8" fillId="0" borderId="5" xfId="0" applyNumberFormat="1" applyFont="1" applyFill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center"/>
      <protection locked="0"/>
    </xf>
    <xf numFmtId="2" fontId="8" fillId="0" borderId="7" xfId="0" applyNumberFormat="1" applyFont="1" applyBorder="1" applyAlignment="1" applyProtection="1">
      <alignment horizontal="center" vertical="center"/>
      <protection locked="0"/>
    </xf>
    <xf numFmtId="20" fontId="8" fillId="3" borderId="8" xfId="0" applyNumberFormat="1" applyFont="1" applyFill="1" applyBorder="1" applyAlignment="1" applyProtection="1">
      <alignment horizontal="center" vertical="center"/>
      <protection locked="0"/>
    </xf>
    <xf numFmtId="14" fontId="8" fillId="0" borderId="9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/>
      <protection locked="0"/>
    </xf>
    <xf numFmtId="2" fontId="8" fillId="0" borderId="11" xfId="0" applyNumberFormat="1" applyFont="1" applyBorder="1" applyAlignment="1" applyProtection="1">
      <alignment horizontal="center" vertical="center"/>
      <protection locked="0"/>
    </xf>
    <xf numFmtId="14" fontId="8" fillId="0" borderId="12" xfId="0" applyNumberFormat="1" applyFont="1" applyFill="1" applyBorder="1" applyAlignment="1" applyProtection="1">
      <alignment horizontal="center" vertical="center"/>
    </xf>
    <xf numFmtId="0" fontId="8" fillId="0" borderId="14" xfId="0" applyFont="1" applyBorder="1" applyAlignment="1" applyProtection="1">
      <alignment vertical="center"/>
    </xf>
    <xf numFmtId="0" fontId="8" fillId="0" borderId="16" xfId="0" applyFont="1" applyBorder="1" applyAlignment="1" applyProtection="1">
      <alignment vertical="center"/>
    </xf>
    <xf numFmtId="0" fontId="8" fillId="0" borderId="33" xfId="0" applyFont="1" applyBorder="1" applyAlignment="1" applyProtection="1">
      <alignment vertical="center"/>
    </xf>
    <xf numFmtId="0" fontId="8" fillId="0" borderId="34" xfId="0" applyFont="1" applyBorder="1" applyAlignment="1" applyProtection="1">
      <alignment vertical="center"/>
    </xf>
    <xf numFmtId="0" fontId="8" fillId="0" borderId="35" xfId="0" applyFont="1" applyBorder="1" applyAlignment="1" applyProtection="1">
      <alignment vertical="center"/>
    </xf>
    <xf numFmtId="0" fontId="9" fillId="0" borderId="15" xfId="0" applyFont="1" applyBorder="1" applyAlignment="1" applyProtection="1">
      <alignment vertical="center"/>
    </xf>
    <xf numFmtId="0" fontId="8" fillId="0" borderId="17" xfId="0" applyFont="1" applyBorder="1" applyAlignment="1" applyProtection="1">
      <alignment vertical="center"/>
    </xf>
    <xf numFmtId="0" fontId="8" fillId="0" borderId="15" xfId="0" applyFont="1" applyBorder="1" applyAlignment="1" applyProtection="1">
      <alignment vertical="center"/>
    </xf>
    <xf numFmtId="2" fontId="9" fillId="0" borderId="15" xfId="0" applyNumberFormat="1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vertical="center"/>
    </xf>
    <xf numFmtId="0" fontId="9" fillId="0" borderId="17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8" fillId="0" borderId="10" xfId="0" applyFont="1" applyBorder="1" applyAlignment="1" applyProtection="1">
      <alignment vertical="center" wrapText="1"/>
      <protection locked="0"/>
    </xf>
    <xf numFmtId="0" fontId="8" fillId="0" borderId="28" xfId="0" applyFont="1" applyFill="1" applyBorder="1" applyAlignment="1" applyProtection="1">
      <alignment horizontal="center" vertical="center" textRotation="90" wrapText="1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1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9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9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9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32" xfId="0" applyFont="1" applyBorder="1" applyAlignment="1" applyProtection="1">
      <alignment vertical="center" wrapText="1"/>
      <protection locked="0"/>
    </xf>
    <xf numFmtId="0" fontId="9" fillId="0" borderId="0" xfId="0" applyFont="1" applyAlignment="1" applyProtection="1">
      <alignment horizontal="left" vertical="center"/>
    </xf>
    <xf numFmtId="0" fontId="9" fillId="2" borderId="30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/>
    </xf>
    <xf numFmtId="0" fontId="9" fillId="2" borderId="30" xfId="0" applyFont="1" applyFill="1" applyBorder="1" applyAlignment="1" applyProtection="1">
      <alignment horizontal="center" vertical="center" wrapText="1"/>
    </xf>
    <xf numFmtId="0" fontId="9" fillId="2" borderId="31" xfId="0" applyFont="1" applyFill="1" applyBorder="1" applyAlignment="1" applyProtection="1">
      <alignment horizontal="center" vertical="center" wrapText="1"/>
    </xf>
    <xf numFmtId="0" fontId="9" fillId="2" borderId="27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horizontal="center" vertical="center"/>
    </xf>
    <xf numFmtId="0" fontId="9" fillId="0" borderId="16" xfId="0" applyFont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horizontal="center" vertical="center"/>
    </xf>
    <xf numFmtId="0" fontId="9" fillId="0" borderId="18" xfId="0" applyFont="1" applyBorder="1" applyAlignment="1" applyProtection="1">
      <alignment horizontal="left" vertical="center"/>
    </xf>
    <xf numFmtId="0" fontId="9" fillId="0" borderId="26" xfId="0" applyFont="1" applyBorder="1" applyAlignment="1" applyProtection="1">
      <alignment horizontal="left" vertical="center"/>
    </xf>
  </cellXfs>
  <cellStyles count="1">
    <cellStyle name="Normal" xfId="0" builtinId="0"/>
  </cellStyles>
  <dxfs count="13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31" workbookViewId="0">
      <selection activeCell="J52" sqref="J52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12" customWidth="1"/>
    <col min="10" max="10" width="57.5703125" style="12" customWidth="1"/>
  </cols>
  <sheetData>
    <row r="1" spans="2:10" ht="13.5" customHeight="1" thickBot="1">
      <c r="I1" s="9"/>
      <c r="J1" s="9"/>
    </row>
    <row r="2" spans="2:10" ht="16.5" customHeight="1">
      <c r="B2" s="64" t="s">
        <v>9</v>
      </c>
      <c r="C2" s="65"/>
      <c r="D2" s="65"/>
      <c r="E2" s="65"/>
      <c r="F2" s="65"/>
      <c r="G2" s="65"/>
      <c r="H2" s="66"/>
      <c r="I2" s="9"/>
      <c r="J2" s="9"/>
    </row>
    <row r="3" spans="2:10" ht="13.5" thickBot="1">
      <c r="B3" s="67"/>
      <c r="C3" s="68"/>
      <c r="D3" s="68"/>
      <c r="E3" s="68"/>
      <c r="F3" s="68"/>
      <c r="G3" s="68"/>
      <c r="H3" s="69"/>
      <c r="I3" s="10"/>
      <c r="J3" s="10"/>
    </row>
    <row r="4" spans="2:10">
      <c r="B4" s="70" t="s">
        <v>12</v>
      </c>
      <c r="C4" s="71"/>
      <c r="D4" s="70" t="s">
        <v>175</v>
      </c>
      <c r="E4" s="72"/>
      <c r="F4" s="72"/>
      <c r="G4" s="72"/>
      <c r="H4" s="71"/>
      <c r="I4" s="11"/>
      <c r="J4" s="11"/>
    </row>
    <row r="5" spans="2:10">
      <c r="B5" s="55" t="s">
        <v>65</v>
      </c>
      <c r="C5" s="57"/>
      <c r="D5" s="55" t="s">
        <v>176</v>
      </c>
      <c r="E5" s="56"/>
      <c r="F5" s="56"/>
      <c r="G5" s="56"/>
      <c r="H5" s="57"/>
      <c r="I5" s="11"/>
      <c r="J5" s="11"/>
    </row>
    <row r="6" spans="2:10">
      <c r="B6" s="55" t="s">
        <v>66</v>
      </c>
      <c r="C6" s="57"/>
      <c r="D6" s="55" t="s">
        <v>177</v>
      </c>
      <c r="E6" s="56"/>
      <c r="F6" s="56"/>
      <c r="G6" s="56"/>
      <c r="H6" s="57"/>
      <c r="I6" s="11"/>
      <c r="J6" s="11"/>
    </row>
    <row r="7" spans="2:10" ht="13.5" thickBot="1">
      <c r="I7" s="11"/>
      <c r="J7" s="11"/>
    </row>
    <row r="8" spans="2:10">
      <c r="B8" s="58" t="s">
        <v>11</v>
      </c>
      <c r="C8" s="59"/>
      <c r="D8" s="59"/>
      <c r="E8" s="59"/>
      <c r="F8" s="59"/>
      <c r="G8" s="59"/>
      <c r="H8" s="60"/>
      <c r="I8" s="11"/>
      <c r="J8" s="11"/>
    </row>
    <row r="9" spans="2:10" ht="13.5" thickBot="1">
      <c r="B9" s="61"/>
      <c r="C9" s="62"/>
      <c r="D9" s="62"/>
      <c r="E9" s="62"/>
      <c r="F9" s="62"/>
      <c r="G9" s="62"/>
      <c r="H9" s="63"/>
      <c r="I9" s="11"/>
      <c r="J9" s="11"/>
    </row>
    <row r="10" spans="2:10">
      <c r="B10" s="5"/>
      <c r="C10" s="5"/>
      <c r="D10" s="5"/>
      <c r="E10" s="5"/>
      <c r="F10" s="5"/>
      <c r="G10" s="5"/>
      <c r="H10" s="5"/>
      <c r="I10" s="11"/>
      <c r="J10" s="11"/>
    </row>
    <row r="11" spans="2:10">
      <c r="B11" s="5"/>
      <c r="C11" s="5"/>
      <c r="D11" s="5"/>
      <c r="E11" s="5"/>
      <c r="F11" s="5"/>
      <c r="G11" s="5"/>
      <c r="H11" s="5"/>
      <c r="I11" s="11"/>
      <c r="J11" s="11"/>
    </row>
    <row r="12" spans="2:10">
      <c r="B12" s="5"/>
      <c r="C12" s="5"/>
      <c r="D12" s="5"/>
      <c r="E12" s="5"/>
      <c r="F12" s="5"/>
      <c r="G12" s="5"/>
      <c r="H12" s="5"/>
      <c r="I12" s="11"/>
      <c r="J12" s="11"/>
    </row>
    <row r="13" spans="2:10">
      <c r="B13" s="5"/>
      <c r="C13" s="5"/>
      <c r="D13" s="5"/>
      <c r="E13" s="5"/>
      <c r="F13" s="5"/>
      <c r="G13" s="5"/>
      <c r="H13" s="5"/>
      <c r="I13" s="11"/>
      <c r="J13" s="11"/>
    </row>
    <row r="14" spans="2:10">
      <c r="B14" s="5"/>
      <c r="C14" s="5"/>
      <c r="D14" s="5"/>
      <c r="E14" s="5"/>
      <c r="F14" s="5"/>
      <c r="G14" s="5"/>
      <c r="H14" s="5"/>
      <c r="I14" s="11"/>
      <c r="J14" s="11"/>
    </row>
    <row r="15" spans="2:10">
      <c r="B15" s="5"/>
      <c r="C15" s="5"/>
      <c r="D15" s="5"/>
      <c r="E15" s="5"/>
      <c r="F15" s="5"/>
      <c r="G15" s="5"/>
      <c r="H15" s="5"/>
      <c r="I15" s="11"/>
      <c r="J15" s="11"/>
    </row>
    <row r="16" spans="2:10">
      <c r="B16" s="5"/>
      <c r="C16" s="5"/>
      <c r="D16" s="5"/>
      <c r="E16" s="5"/>
      <c r="F16" s="5"/>
      <c r="G16" s="5"/>
      <c r="H16" s="5"/>
      <c r="I16" s="11"/>
      <c r="J16" s="11"/>
    </row>
    <row r="17" spans="2:10">
      <c r="B17" s="5"/>
      <c r="C17" s="5"/>
      <c r="D17" s="5"/>
      <c r="E17" s="5"/>
      <c r="F17" s="5"/>
      <c r="G17" s="5"/>
      <c r="H17" s="5"/>
      <c r="I17" s="11"/>
      <c r="J17" s="11"/>
    </row>
    <row r="18" spans="2:10" ht="15.75" customHeight="1">
      <c r="B18" s="5"/>
      <c r="C18" s="5"/>
      <c r="D18" s="5"/>
      <c r="E18" s="5"/>
      <c r="F18" s="5"/>
      <c r="G18" s="5"/>
      <c r="H18" s="5"/>
      <c r="I18" s="11"/>
      <c r="J18" s="11"/>
    </row>
    <row r="19" spans="2:10">
      <c r="B19" s="5"/>
      <c r="C19" s="5"/>
      <c r="D19" s="5"/>
      <c r="E19" s="5"/>
      <c r="F19" s="5"/>
      <c r="G19" s="5"/>
      <c r="H19" s="5"/>
      <c r="I19" s="11"/>
      <c r="J19" s="11"/>
    </row>
    <row r="20" spans="2:10">
      <c r="B20" s="5"/>
      <c r="C20" s="5"/>
      <c r="D20" s="5"/>
      <c r="E20" s="5"/>
      <c r="F20" s="5"/>
      <c r="G20" s="5"/>
      <c r="H20" s="5"/>
      <c r="I20" s="11"/>
      <c r="J20" s="11"/>
    </row>
    <row r="21" spans="2:10">
      <c r="B21" s="5"/>
      <c r="C21" s="5"/>
      <c r="D21" s="5"/>
      <c r="E21" s="5"/>
      <c r="F21" s="5"/>
      <c r="G21" s="5"/>
      <c r="H21" s="5"/>
      <c r="I21" s="11"/>
      <c r="J21" s="11"/>
    </row>
    <row r="22" spans="2:10">
      <c r="B22" s="5"/>
      <c r="C22" s="5"/>
      <c r="D22" s="5"/>
      <c r="E22" s="5"/>
      <c r="F22" s="5"/>
      <c r="G22" s="5"/>
      <c r="H22" s="5"/>
      <c r="I22" s="11"/>
      <c r="J22" s="11"/>
    </row>
    <row r="23" spans="2:10">
      <c r="B23" s="5"/>
      <c r="C23" s="5"/>
      <c r="D23" s="5"/>
      <c r="E23" s="5"/>
      <c r="F23" s="5"/>
      <c r="G23" s="5"/>
      <c r="H23" s="5"/>
      <c r="I23" s="11"/>
      <c r="J23" s="11"/>
    </row>
    <row r="24" spans="2:10">
      <c r="B24" s="5"/>
      <c r="C24" s="5"/>
      <c r="D24" s="5"/>
      <c r="E24" s="5"/>
      <c r="F24" s="5"/>
      <c r="G24" s="5"/>
      <c r="H24" s="5"/>
      <c r="I24" s="11"/>
      <c r="J24" s="11"/>
    </row>
    <row r="25" spans="2:10">
      <c r="B25" s="5"/>
      <c r="C25" s="5"/>
      <c r="D25" s="5"/>
      <c r="E25" s="5"/>
      <c r="F25" s="5"/>
      <c r="G25" s="5"/>
      <c r="H25" s="5"/>
      <c r="I25" s="11"/>
      <c r="J25" s="11"/>
    </row>
    <row r="26" spans="2:10">
      <c r="B26" s="4"/>
      <c r="C26" s="4"/>
      <c r="D26" s="4"/>
      <c r="E26" s="4"/>
      <c r="F26" s="4"/>
      <c r="G26" s="4"/>
      <c r="H26" s="4"/>
      <c r="I26" s="11"/>
      <c r="J26" s="11"/>
    </row>
    <row r="27" spans="2:10">
      <c r="B27" s="4"/>
      <c r="C27" s="4"/>
      <c r="D27" s="4"/>
      <c r="E27" s="4"/>
      <c r="F27" s="4"/>
      <c r="G27" s="4"/>
      <c r="H27" s="4"/>
      <c r="I27" s="11"/>
      <c r="J27" s="11"/>
    </row>
    <row r="28" spans="2:10">
      <c r="B28" s="4"/>
      <c r="C28" s="4"/>
      <c r="D28" s="4"/>
      <c r="E28" s="4"/>
      <c r="F28" s="4"/>
      <c r="G28" s="4"/>
      <c r="H28" s="4"/>
      <c r="I28" s="11"/>
      <c r="J28" s="11"/>
    </row>
    <row r="29" spans="2:10">
      <c r="B29" s="4"/>
      <c r="C29" s="4"/>
      <c r="D29" s="4"/>
      <c r="E29" s="4"/>
      <c r="F29" s="4"/>
      <c r="G29" s="4"/>
      <c r="H29" s="4"/>
      <c r="I29" s="11"/>
      <c r="J29" s="11"/>
    </row>
    <row r="34" spans="9:10" ht="25.5">
      <c r="I34" s="13">
        <v>9002</v>
      </c>
      <c r="J34" s="17" t="s">
        <v>132</v>
      </c>
    </row>
    <row r="35" spans="9:10">
      <c r="I35" s="14" t="s">
        <v>129</v>
      </c>
      <c r="J35" s="15"/>
    </row>
    <row r="36" spans="9:10">
      <c r="I36" s="15"/>
      <c r="J36" s="15"/>
    </row>
    <row r="37" spans="9:10">
      <c r="I37" s="15"/>
      <c r="J37" s="15"/>
    </row>
    <row r="38" spans="9:10">
      <c r="I38" s="16"/>
      <c r="J38" s="16"/>
    </row>
    <row r="39" spans="9:10">
      <c r="I39" s="13">
        <v>9004</v>
      </c>
      <c r="J39" s="17" t="s">
        <v>133</v>
      </c>
    </row>
    <row r="40" spans="9:10" ht="33.75">
      <c r="I40" s="14" t="s">
        <v>131</v>
      </c>
      <c r="J40" s="15"/>
    </row>
    <row r="41" spans="9:10">
      <c r="I41" s="15"/>
      <c r="J41" s="15"/>
    </row>
    <row r="42" spans="9:10">
      <c r="I42" s="15"/>
      <c r="J42" s="15"/>
    </row>
    <row r="43" spans="9:10">
      <c r="I43" s="16"/>
      <c r="J43" s="1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D22" zoomScale="70" zoomScaleNormal="70" workbookViewId="0">
      <selection activeCell="O31" sqref="O31"/>
    </sheetView>
  </sheetViews>
  <sheetFormatPr defaultColWidth="11.42578125" defaultRowHeight="18"/>
  <cols>
    <col min="1" max="1" width="2.42578125" style="19" hidden="1" customWidth="1"/>
    <col min="2" max="2" width="3.140625" style="19" hidden="1" customWidth="1"/>
    <col min="3" max="3" width="3.5703125" style="19" hidden="1" customWidth="1"/>
    <col min="4" max="4" width="15.42578125" style="19" bestFit="1" customWidth="1"/>
    <col min="5" max="5" width="17" style="19" customWidth="1"/>
    <col min="6" max="6" width="21.28515625" style="19" customWidth="1"/>
    <col min="7" max="7" width="19.42578125" style="19" customWidth="1"/>
    <col min="8" max="8" width="73.85546875" style="19" customWidth="1"/>
    <col min="9" max="9" width="28" style="19" customWidth="1"/>
    <col min="10" max="10" width="11.42578125" style="19" hidden="1" customWidth="1"/>
    <col min="11" max="12" width="13" style="19" customWidth="1"/>
    <col min="13" max="16384" width="11.42578125" style="19"/>
  </cols>
  <sheetData>
    <row r="1" spans="1:16" ht="51.75" customHeight="1" thickBot="1">
      <c r="D1" s="93" t="s">
        <v>15</v>
      </c>
      <c r="E1" s="94"/>
      <c r="F1" s="94"/>
      <c r="G1" s="94"/>
      <c r="H1" s="94"/>
      <c r="I1" s="94"/>
      <c r="J1" s="94"/>
      <c r="K1" s="94"/>
      <c r="L1" s="94"/>
      <c r="M1" s="95"/>
    </row>
    <row r="2" spans="1:16" ht="13.5" customHeight="1">
      <c r="D2" s="20"/>
      <c r="E2" s="20"/>
      <c r="F2" s="20"/>
      <c r="G2" s="20"/>
      <c r="H2" s="20"/>
      <c r="I2" s="20"/>
      <c r="J2" s="20"/>
      <c r="K2" s="20"/>
      <c r="L2" s="20"/>
      <c r="M2" s="21"/>
    </row>
    <row r="3" spans="1:16" ht="19.5" customHeight="1">
      <c r="D3" s="22" t="s">
        <v>0</v>
      </c>
      <c r="E3" s="23"/>
      <c r="F3" s="24" t="str">
        <f>'Information-General Settings'!D4</f>
        <v>Pemika</v>
      </c>
      <c r="G3" s="25"/>
      <c r="I3" s="26"/>
      <c r="J3" s="26"/>
      <c r="K3" s="26"/>
      <c r="L3" s="26"/>
      <c r="M3" s="26"/>
    </row>
    <row r="4" spans="1:16" ht="19.5" customHeight="1">
      <c r="D4" s="26" t="s">
        <v>68</v>
      </c>
      <c r="E4" s="27"/>
      <c r="F4" s="24" t="str">
        <f>'Information-General Settings'!D5</f>
        <v>Hongthong</v>
      </c>
      <c r="G4" s="25"/>
      <c r="I4" s="26"/>
      <c r="J4" s="26"/>
      <c r="K4" s="26"/>
      <c r="L4" s="26"/>
      <c r="M4" s="26"/>
    </row>
    <row r="5" spans="1:16" ht="19.5" customHeight="1">
      <c r="D5" s="96" t="s">
        <v>67</v>
      </c>
      <c r="E5" s="97"/>
      <c r="F5" s="24" t="str">
        <f>'Information-General Settings'!D6</f>
        <v>TIME055</v>
      </c>
      <c r="G5" s="25"/>
      <c r="I5" s="26"/>
      <c r="J5" s="26"/>
      <c r="K5" s="26"/>
      <c r="L5" s="26"/>
      <c r="M5" s="26"/>
    </row>
    <row r="6" spans="1:16" ht="19.5" customHeight="1" thickBot="1">
      <c r="E6" s="26"/>
      <c r="F6" s="26"/>
      <c r="G6" s="26"/>
      <c r="H6" s="28"/>
      <c r="J6" s="26"/>
      <c r="K6" s="84"/>
      <c r="L6" s="84"/>
      <c r="M6" s="84"/>
    </row>
    <row r="7" spans="1:16" ht="12.75" customHeight="1">
      <c r="B7" s="19">
        <f>MONTH(E9)</f>
        <v>6</v>
      </c>
      <c r="C7" s="74"/>
      <c r="D7" s="76">
        <v>43983</v>
      </c>
      <c r="E7" s="77"/>
      <c r="F7" s="80" t="s">
        <v>6</v>
      </c>
      <c r="G7" s="80" t="s">
        <v>16</v>
      </c>
      <c r="H7" s="89" t="s">
        <v>5</v>
      </c>
      <c r="I7" s="90"/>
      <c r="J7" s="29"/>
      <c r="K7" s="85" t="s">
        <v>3</v>
      </c>
      <c r="L7" s="87" t="s">
        <v>10</v>
      </c>
      <c r="M7" s="85" t="s">
        <v>4</v>
      </c>
    </row>
    <row r="8" spans="1:16" ht="23.25" customHeight="1" thickBot="1">
      <c r="C8" s="75"/>
      <c r="D8" s="78"/>
      <c r="E8" s="79"/>
      <c r="F8" s="81"/>
      <c r="G8" s="82"/>
      <c r="H8" s="91"/>
      <c r="I8" s="92"/>
      <c r="J8" s="30"/>
      <c r="K8" s="86"/>
      <c r="L8" s="88"/>
      <c r="M8" s="86"/>
    </row>
    <row r="9" spans="1:16" ht="29.1" customHeight="1" thickBot="1">
      <c r="A9" s="31">
        <f t="shared" ref="A9:A37" si="0">IF(OR(C9="f",C9="u",C9="F",C9="U"),"",IF(OR(B9=1,B9=2,B9=3,B9=4,B9=5),1,""))</f>
        <v>1</v>
      </c>
      <c r="B9" s="19">
        <f t="shared" ref="B9:B36" si="1">WEEKDAY(E9,2)</f>
        <v>1</v>
      </c>
      <c r="C9" s="32"/>
      <c r="D9" s="33" t="str">
        <f>IF(B9=1,"Mo",IF(B9=2,"Tue",IF(B9=3,"Wed",IF(B9=4,"Thu",IF(B9=5,"Fri",IF(B9=6,"Sat",IF(B9=7,"Sun","")))))))</f>
        <v>Mo</v>
      </c>
      <c r="E9" s="34">
        <f>+D7</f>
        <v>43983</v>
      </c>
      <c r="F9" s="35" t="s">
        <v>88</v>
      </c>
      <c r="G9" s="36">
        <v>9001</v>
      </c>
      <c r="H9" s="73" t="s">
        <v>179</v>
      </c>
      <c r="I9" s="73"/>
      <c r="J9" s="37"/>
      <c r="K9" s="35" t="s">
        <v>184</v>
      </c>
      <c r="L9" s="35"/>
      <c r="M9" s="38">
        <v>8</v>
      </c>
    </row>
    <row r="10" spans="1:16" ht="29.1" customHeight="1" thickBot="1">
      <c r="A10" s="31">
        <f t="shared" si="0"/>
        <v>1</v>
      </c>
      <c r="B10" s="19">
        <f t="shared" si="1"/>
        <v>2</v>
      </c>
      <c r="C10" s="39"/>
      <c r="D10" s="33" t="str">
        <f>IF(B10=1,"Mo",IF(B10=2,"Tue",IF(B10=3,"Wed",IF(B10=4,"Thu",IF(B10=5,"Fri",IF(B10=6,"Sat",IF(B10=7,"Sun","")))))))</f>
        <v>Tue</v>
      </c>
      <c r="E10" s="40">
        <f>+E9+1</f>
        <v>43984</v>
      </c>
      <c r="F10" s="35" t="s">
        <v>88</v>
      </c>
      <c r="G10" s="36">
        <v>9001</v>
      </c>
      <c r="H10" s="73" t="s">
        <v>179</v>
      </c>
      <c r="I10" s="73"/>
      <c r="J10" s="41"/>
      <c r="K10" s="35" t="s">
        <v>184</v>
      </c>
      <c r="L10" s="36"/>
      <c r="M10" s="42">
        <v>8</v>
      </c>
      <c r="O10" s="19" t="s">
        <v>69</v>
      </c>
      <c r="P10" s="21">
        <f>COUNTIF($G$9:$G$38, 9001)</f>
        <v>3</v>
      </c>
    </row>
    <row r="11" spans="1:16" ht="29.1" customHeight="1" thickBot="1">
      <c r="A11" s="31">
        <f t="shared" si="0"/>
        <v>1</v>
      </c>
      <c r="B11" s="19">
        <f t="shared" si="1"/>
        <v>3</v>
      </c>
      <c r="C11" s="39"/>
      <c r="D11" s="33" t="str">
        <f>IF(B11=1,"Mo",IF(B11=2,"Tue",IF(B11=3,"Wed",IF(B11=4,"Thu",IF(B11=5,"Fri",IF(B11=6,"Sat",IF(B11=7,"Sun","")))))))</f>
        <v>Wed</v>
      </c>
      <c r="E11" s="40">
        <f t="shared" ref="E11:E36" si="2">+E10+1</f>
        <v>43985</v>
      </c>
      <c r="F11" s="36"/>
      <c r="G11" s="36"/>
      <c r="H11" s="73" t="s">
        <v>178</v>
      </c>
      <c r="I11" s="73"/>
      <c r="K11" s="36"/>
      <c r="L11" s="36"/>
      <c r="M11" s="42"/>
      <c r="O11" s="19" t="s">
        <v>13</v>
      </c>
      <c r="P11" s="21">
        <f>COUNTIF($G$9:$G$38,9003)+COUNTIF($G$9:$G$38,9004)</f>
        <v>18</v>
      </c>
    </row>
    <row r="12" spans="1:16" ht="29.1" customHeight="1" thickBot="1">
      <c r="A12" s="31">
        <f t="shared" si="0"/>
        <v>1</v>
      </c>
      <c r="B12" s="19">
        <f t="shared" si="1"/>
        <v>4</v>
      </c>
      <c r="C12" s="39"/>
      <c r="D12" s="33" t="str">
        <f t="shared" ref="D12:D37" si="3">IF(B12=1,"Mo",IF(B12=2,"Tue",IF(B12=3,"Wed",IF(B12=4,"Thu",IF(B12=5,"Fri",IF(B12=6,"Sat",IF(B12=7,"Sun","")))))))</f>
        <v>Thu</v>
      </c>
      <c r="E12" s="40">
        <f t="shared" si="2"/>
        <v>43986</v>
      </c>
      <c r="F12" s="36" t="s">
        <v>180</v>
      </c>
      <c r="G12" s="36">
        <v>9003</v>
      </c>
      <c r="H12" s="73" t="s">
        <v>182</v>
      </c>
      <c r="I12" s="73"/>
      <c r="J12" s="41"/>
      <c r="K12" s="35" t="s">
        <v>184</v>
      </c>
      <c r="L12" s="36"/>
      <c r="M12" s="42">
        <v>8</v>
      </c>
      <c r="O12" s="19" t="s">
        <v>14</v>
      </c>
      <c r="P12" s="21">
        <f>COUNTIF($G$9:$G$38, 9005)</f>
        <v>0</v>
      </c>
    </row>
    <row r="13" spans="1:16" ht="29.1" customHeight="1" thickBot="1">
      <c r="A13" s="31">
        <f t="shared" si="0"/>
        <v>1</v>
      </c>
      <c r="B13" s="19">
        <f t="shared" si="1"/>
        <v>5</v>
      </c>
      <c r="C13" s="39"/>
      <c r="D13" s="33" t="str">
        <f t="shared" si="3"/>
        <v>Fri</v>
      </c>
      <c r="E13" s="40">
        <f t="shared" si="2"/>
        <v>43987</v>
      </c>
      <c r="F13" s="36" t="s">
        <v>180</v>
      </c>
      <c r="G13" s="36">
        <v>9003</v>
      </c>
      <c r="H13" s="73" t="s">
        <v>182</v>
      </c>
      <c r="I13" s="73"/>
      <c r="J13" s="41"/>
      <c r="K13" s="35" t="s">
        <v>184</v>
      </c>
      <c r="L13" s="36"/>
      <c r="M13" s="42">
        <v>8</v>
      </c>
    </row>
    <row r="14" spans="1:16" ht="29.1" customHeight="1" thickBot="1">
      <c r="A14" s="31" t="str">
        <f t="shared" si="0"/>
        <v/>
      </c>
      <c r="B14" s="19">
        <f t="shared" si="1"/>
        <v>6</v>
      </c>
      <c r="C14" s="39"/>
      <c r="D14" s="33" t="str">
        <f t="shared" si="3"/>
        <v>Sat</v>
      </c>
      <c r="E14" s="40">
        <f t="shared" si="2"/>
        <v>43988</v>
      </c>
      <c r="F14" s="36"/>
      <c r="G14" s="36"/>
      <c r="H14" s="73"/>
      <c r="I14" s="73"/>
      <c r="J14" s="41"/>
      <c r="K14" s="36"/>
      <c r="L14" s="36"/>
      <c r="M14" s="42"/>
    </row>
    <row r="15" spans="1:16" ht="29.1" customHeight="1" thickBot="1">
      <c r="A15" s="31" t="str">
        <f t="shared" si="0"/>
        <v/>
      </c>
      <c r="B15" s="19">
        <f t="shared" si="1"/>
        <v>7</v>
      </c>
      <c r="C15" s="39"/>
      <c r="D15" s="33" t="str">
        <f t="shared" si="3"/>
        <v>Sun</v>
      </c>
      <c r="E15" s="40">
        <f t="shared" si="2"/>
        <v>43989</v>
      </c>
      <c r="F15" s="36"/>
      <c r="G15" s="36"/>
      <c r="H15" s="73"/>
      <c r="I15" s="73"/>
      <c r="J15" s="41"/>
      <c r="K15" s="36"/>
      <c r="L15" s="36"/>
      <c r="M15" s="38"/>
    </row>
    <row r="16" spans="1:16" ht="29.1" customHeight="1" thickBot="1">
      <c r="A16" s="31">
        <f t="shared" si="0"/>
        <v>1</v>
      </c>
      <c r="B16" s="19">
        <f t="shared" si="1"/>
        <v>1</v>
      </c>
      <c r="C16" s="39"/>
      <c r="D16" s="33" t="str">
        <f>IF(B16=1,"Mo",IF(B16=2,"Tue",IF(B16=3,"Wed",IF(B16=4,"Thu",IF(B16=5,"Fri",IF(B16=6,"Sat",IF(B16=7,"Sun","")))))))</f>
        <v>Mo</v>
      </c>
      <c r="E16" s="40">
        <f t="shared" si="2"/>
        <v>43990</v>
      </c>
      <c r="F16" s="36" t="s">
        <v>88</v>
      </c>
      <c r="G16" s="36">
        <v>9001</v>
      </c>
      <c r="H16" s="73" t="s">
        <v>183</v>
      </c>
      <c r="I16" s="73"/>
      <c r="J16" s="41"/>
      <c r="K16" s="35" t="s">
        <v>184</v>
      </c>
      <c r="L16" s="36"/>
      <c r="M16" s="42">
        <v>8</v>
      </c>
    </row>
    <row r="17" spans="1:13" ht="29.1" customHeight="1" thickBot="1">
      <c r="A17" s="31">
        <f t="shared" si="0"/>
        <v>1</v>
      </c>
      <c r="B17" s="19">
        <f t="shared" si="1"/>
        <v>2</v>
      </c>
      <c r="C17" s="39"/>
      <c r="D17" s="33" t="str">
        <f>IF(B17=1,"Mo",IF(B17=2,"Tue",IF(B17=3,"Wed",IF(B17=4,"Thu",IF(B17=5,"Fri",IF(B17=6,"Sat",IF(B17=7,"Sun","")))))))</f>
        <v>Tue</v>
      </c>
      <c r="E17" s="40">
        <f t="shared" si="2"/>
        <v>43991</v>
      </c>
      <c r="F17" s="36"/>
      <c r="G17" s="36">
        <v>9003</v>
      </c>
      <c r="H17" s="73" t="s">
        <v>185</v>
      </c>
      <c r="I17" s="73"/>
      <c r="J17" s="41"/>
      <c r="K17" s="35" t="s">
        <v>184</v>
      </c>
      <c r="L17" s="36"/>
      <c r="M17" s="42">
        <v>8</v>
      </c>
    </row>
    <row r="18" spans="1:13" ht="29.1" customHeight="1" thickBot="1">
      <c r="A18" s="31">
        <f t="shared" si="0"/>
        <v>1</v>
      </c>
      <c r="B18" s="19">
        <f t="shared" si="1"/>
        <v>3</v>
      </c>
      <c r="C18" s="39"/>
      <c r="D18" s="33" t="str">
        <f>IF(B18=1,"Mo",IF(B18=2,"Tue",IF(B18=3,"Wed",IF(B18=4,"Thu",IF(B18=5,"Fri",IF(B18=6,"Sat",IF(B18=7,"Sun","")))))))</f>
        <v>Wed</v>
      </c>
      <c r="E18" s="40">
        <f t="shared" si="2"/>
        <v>43992</v>
      </c>
      <c r="F18" s="36"/>
      <c r="G18" s="36">
        <v>9003</v>
      </c>
      <c r="H18" s="73" t="s">
        <v>185</v>
      </c>
      <c r="I18" s="73"/>
      <c r="J18" s="41"/>
      <c r="K18" s="35" t="s">
        <v>184</v>
      </c>
      <c r="L18" s="36"/>
      <c r="M18" s="42">
        <v>8</v>
      </c>
    </row>
    <row r="19" spans="1:13" ht="29.1" customHeight="1" thickBot="1">
      <c r="A19" s="31">
        <f t="shared" si="0"/>
        <v>1</v>
      </c>
      <c r="B19" s="19">
        <f t="shared" si="1"/>
        <v>4</v>
      </c>
      <c r="C19" s="39"/>
      <c r="D19" s="33" t="str">
        <f t="shared" si="3"/>
        <v>Thu</v>
      </c>
      <c r="E19" s="40">
        <f t="shared" si="2"/>
        <v>43993</v>
      </c>
      <c r="F19" s="36" t="s">
        <v>180</v>
      </c>
      <c r="G19" s="36">
        <v>9003</v>
      </c>
      <c r="H19" s="83" t="s">
        <v>186</v>
      </c>
      <c r="I19" s="83"/>
      <c r="J19" s="41"/>
      <c r="K19" s="35" t="s">
        <v>184</v>
      </c>
      <c r="L19" s="36"/>
      <c r="M19" s="42">
        <v>8</v>
      </c>
    </row>
    <row r="20" spans="1:13" ht="29.1" customHeight="1" thickBot="1">
      <c r="A20" s="31">
        <f t="shared" si="0"/>
        <v>1</v>
      </c>
      <c r="B20" s="19">
        <f t="shared" si="1"/>
        <v>5</v>
      </c>
      <c r="C20" s="39"/>
      <c r="D20" s="33" t="str">
        <f t="shared" si="3"/>
        <v>Fri</v>
      </c>
      <c r="E20" s="40">
        <f t="shared" si="2"/>
        <v>43994</v>
      </c>
      <c r="F20" s="36" t="s">
        <v>180</v>
      </c>
      <c r="G20" s="36">
        <v>9003</v>
      </c>
      <c r="H20" s="83" t="s">
        <v>186</v>
      </c>
      <c r="I20" s="83"/>
      <c r="J20" s="41"/>
      <c r="K20" s="35" t="s">
        <v>184</v>
      </c>
      <c r="L20" s="36"/>
      <c r="M20" s="42">
        <v>8</v>
      </c>
    </row>
    <row r="21" spans="1:13" ht="29.1" customHeight="1" thickBot="1">
      <c r="A21" s="31" t="str">
        <f t="shared" si="0"/>
        <v/>
      </c>
      <c r="B21" s="19">
        <f t="shared" si="1"/>
        <v>6</v>
      </c>
      <c r="C21" s="39"/>
      <c r="D21" s="33" t="str">
        <f t="shared" si="3"/>
        <v>Sat</v>
      </c>
      <c r="E21" s="40">
        <f t="shared" si="2"/>
        <v>43995</v>
      </c>
      <c r="F21" s="36"/>
      <c r="G21" s="36"/>
      <c r="H21" s="73"/>
      <c r="I21" s="73"/>
      <c r="J21" s="41"/>
      <c r="K21" s="36"/>
      <c r="L21" s="36"/>
      <c r="M21" s="38"/>
    </row>
    <row r="22" spans="1:13" ht="29.1" customHeight="1" thickBot="1">
      <c r="A22" s="31" t="str">
        <f t="shared" si="0"/>
        <v/>
      </c>
      <c r="B22" s="19">
        <f t="shared" si="1"/>
        <v>7</v>
      </c>
      <c r="C22" s="39"/>
      <c r="D22" s="33" t="str">
        <f t="shared" si="3"/>
        <v>Sun</v>
      </c>
      <c r="E22" s="40">
        <f t="shared" si="2"/>
        <v>43996</v>
      </c>
      <c r="F22" s="36"/>
      <c r="G22" s="36"/>
      <c r="H22" s="73"/>
      <c r="I22" s="73"/>
      <c r="J22" s="41"/>
      <c r="K22" s="36"/>
      <c r="L22" s="36"/>
      <c r="M22" s="38"/>
    </row>
    <row r="23" spans="1:13" ht="29.1" customHeight="1" thickBot="1">
      <c r="A23" s="31">
        <f t="shared" si="0"/>
        <v>1</v>
      </c>
      <c r="B23" s="19">
        <f t="shared" si="1"/>
        <v>1</v>
      </c>
      <c r="C23" s="39"/>
      <c r="D23" s="33" t="str">
        <f t="shared" si="3"/>
        <v>Mo</v>
      </c>
      <c r="E23" s="40">
        <f t="shared" si="2"/>
        <v>43997</v>
      </c>
      <c r="F23" s="36" t="s">
        <v>180</v>
      </c>
      <c r="G23" s="36">
        <v>9003</v>
      </c>
      <c r="H23" s="73" t="s">
        <v>187</v>
      </c>
      <c r="I23" s="73"/>
      <c r="J23" s="41"/>
      <c r="K23" s="35" t="s">
        <v>184</v>
      </c>
      <c r="L23" s="36"/>
      <c r="M23" s="42">
        <v>8</v>
      </c>
    </row>
    <row r="24" spans="1:13" ht="29.1" customHeight="1" thickBot="1">
      <c r="A24" s="31">
        <f t="shared" si="0"/>
        <v>1</v>
      </c>
      <c r="B24" s="19">
        <f t="shared" si="1"/>
        <v>2</v>
      </c>
      <c r="C24" s="39"/>
      <c r="D24" s="33" t="str">
        <f t="shared" si="3"/>
        <v>Tue</v>
      </c>
      <c r="E24" s="40">
        <f t="shared" si="2"/>
        <v>43998</v>
      </c>
      <c r="F24" s="36" t="s">
        <v>180</v>
      </c>
      <c r="G24" s="36">
        <v>9003</v>
      </c>
      <c r="H24" s="73" t="s">
        <v>187</v>
      </c>
      <c r="I24" s="73"/>
      <c r="J24" s="41"/>
      <c r="K24" s="35" t="s">
        <v>184</v>
      </c>
      <c r="L24" s="36"/>
      <c r="M24" s="42">
        <v>8</v>
      </c>
    </row>
    <row r="25" spans="1:13" ht="29.1" customHeight="1" thickBot="1">
      <c r="A25" s="31">
        <f t="shared" si="0"/>
        <v>1</v>
      </c>
      <c r="B25" s="19">
        <f t="shared" si="1"/>
        <v>3</v>
      </c>
      <c r="C25" s="39"/>
      <c r="D25" s="33" t="str">
        <f t="shared" si="3"/>
        <v>Wed</v>
      </c>
      <c r="E25" s="40">
        <f t="shared" si="2"/>
        <v>43999</v>
      </c>
      <c r="F25" s="36" t="s">
        <v>180</v>
      </c>
      <c r="G25" s="36">
        <v>9003</v>
      </c>
      <c r="H25" s="73" t="s">
        <v>188</v>
      </c>
      <c r="I25" s="73"/>
      <c r="J25" s="41"/>
      <c r="K25" s="35" t="s">
        <v>184</v>
      </c>
      <c r="L25" s="36"/>
      <c r="M25" s="42">
        <v>8</v>
      </c>
    </row>
    <row r="26" spans="1:13" ht="29.1" customHeight="1" thickBot="1">
      <c r="A26" s="31">
        <f t="shared" si="0"/>
        <v>1</v>
      </c>
      <c r="B26" s="19">
        <f t="shared" si="1"/>
        <v>4</v>
      </c>
      <c r="C26" s="39"/>
      <c r="D26" s="33" t="str">
        <f t="shared" si="3"/>
        <v>Thu</v>
      </c>
      <c r="E26" s="40">
        <f t="shared" si="2"/>
        <v>44000</v>
      </c>
      <c r="F26" s="36" t="s">
        <v>180</v>
      </c>
      <c r="G26" s="36">
        <v>9003</v>
      </c>
      <c r="H26" s="73" t="s">
        <v>188</v>
      </c>
      <c r="I26" s="73"/>
      <c r="J26" s="41"/>
      <c r="K26" s="35" t="s">
        <v>184</v>
      </c>
      <c r="L26" s="36"/>
      <c r="M26" s="42">
        <v>8</v>
      </c>
    </row>
    <row r="27" spans="1:13" ht="29.1" customHeight="1" thickBot="1">
      <c r="A27" s="31">
        <f t="shared" si="0"/>
        <v>1</v>
      </c>
      <c r="B27" s="19">
        <f t="shared" si="1"/>
        <v>5</v>
      </c>
      <c r="C27" s="39"/>
      <c r="D27" s="33" t="str">
        <f t="shared" si="3"/>
        <v>Fri</v>
      </c>
      <c r="E27" s="40">
        <f t="shared" si="2"/>
        <v>44001</v>
      </c>
      <c r="F27" s="36" t="s">
        <v>180</v>
      </c>
      <c r="G27" s="36">
        <v>9003</v>
      </c>
      <c r="H27" s="73" t="s">
        <v>188</v>
      </c>
      <c r="I27" s="73"/>
      <c r="J27" s="41"/>
      <c r="K27" s="35" t="s">
        <v>184</v>
      </c>
      <c r="L27" s="36"/>
      <c r="M27" s="42">
        <v>8</v>
      </c>
    </row>
    <row r="28" spans="1:13" ht="29.1" customHeight="1" thickBot="1">
      <c r="A28" s="31" t="str">
        <f t="shared" si="0"/>
        <v/>
      </c>
      <c r="B28" s="19">
        <f t="shared" si="1"/>
        <v>6</v>
      </c>
      <c r="C28" s="39"/>
      <c r="D28" s="33" t="str">
        <f t="shared" si="3"/>
        <v>Sat</v>
      </c>
      <c r="E28" s="40">
        <f t="shared" si="2"/>
        <v>44002</v>
      </c>
      <c r="F28" s="36"/>
      <c r="G28" s="36"/>
      <c r="H28" s="73"/>
      <c r="I28" s="73"/>
      <c r="J28" s="41"/>
      <c r="K28" s="36"/>
      <c r="L28" s="36"/>
      <c r="M28" s="38"/>
    </row>
    <row r="29" spans="1:13" ht="29.1" customHeight="1" thickBot="1">
      <c r="A29" s="31" t="str">
        <f t="shared" si="0"/>
        <v/>
      </c>
      <c r="B29" s="19">
        <f t="shared" si="1"/>
        <v>7</v>
      </c>
      <c r="C29" s="39"/>
      <c r="D29" s="33" t="str">
        <f t="shared" si="3"/>
        <v>Sun</v>
      </c>
      <c r="E29" s="40">
        <f t="shared" si="2"/>
        <v>44003</v>
      </c>
      <c r="F29" s="36"/>
      <c r="G29" s="36"/>
      <c r="H29" s="73"/>
      <c r="I29" s="73"/>
      <c r="J29" s="41"/>
      <c r="K29" s="36"/>
      <c r="L29" s="36"/>
      <c r="M29" s="38"/>
    </row>
    <row r="30" spans="1:13" ht="29.1" customHeight="1" thickBot="1">
      <c r="A30" s="31">
        <f t="shared" si="0"/>
        <v>1</v>
      </c>
      <c r="B30" s="19">
        <f t="shared" si="1"/>
        <v>1</v>
      </c>
      <c r="C30" s="39"/>
      <c r="D30" s="33" t="str">
        <f t="shared" si="3"/>
        <v>Mo</v>
      </c>
      <c r="E30" s="40">
        <f t="shared" si="2"/>
        <v>44004</v>
      </c>
      <c r="F30" s="36" t="s">
        <v>180</v>
      </c>
      <c r="G30" s="36">
        <v>9003</v>
      </c>
      <c r="H30" s="73" t="s">
        <v>188</v>
      </c>
      <c r="I30" s="73"/>
      <c r="J30" s="41"/>
      <c r="K30" s="35" t="s">
        <v>184</v>
      </c>
      <c r="L30" s="36"/>
      <c r="M30" s="42">
        <v>8</v>
      </c>
    </row>
    <row r="31" spans="1:13" ht="29.1" customHeight="1" thickBot="1">
      <c r="A31" s="31">
        <f t="shared" si="0"/>
        <v>1</v>
      </c>
      <c r="B31" s="19">
        <f t="shared" si="1"/>
        <v>2</v>
      </c>
      <c r="C31" s="39"/>
      <c r="D31" s="33" t="str">
        <f t="shared" si="3"/>
        <v>Tue</v>
      </c>
      <c r="E31" s="40">
        <f t="shared" si="2"/>
        <v>44005</v>
      </c>
      <c r="F31" s="36" t="s">
        <v>180</v>
      </c>
      <c r="G31" s="36">
        <v>9003</v>
      </c>
      <c r="H31" s="73" t="s">
        <v>188</v>
      </c>
      <c r="I31" s="73"/>
      <c r="J31" s="41"/>
      <c r="K31" s="35" t="s">
        <v>189</v>
      </c>
      <c r="L31" s="36"/>
      <c r="M31" s="42">
        <v>8</v>
      </c>
    </row>
    <row r="32" spans="1:13" ht="29.1" customHeight="1" thickBot="1">
      <c r="A32" s="31">
        <f t="shared" si="0"/>
        <v>1</v>
      </c>
      <c r="B32" s="19">
        <f t="shared" si="1"/>
        <v>3</v>
      </c>
      <c r="C32" s="39"/>
      <c r="D32" s="33" t="str">
        <f t="shared" si="3"/>
        <v>Wed</v>
      </c>
      <c r="E32" s="40">
        <f t="shared" si="2"/>
        <v>44006</v>
      </c>
      <c r="F32" s="36" t="s">
        <v>180</v>
      </c>
      <c r="G32" s="36">
        <v>9003</v>
      </c>
      <c r="H32" s="73" t="s">
        <v>188</v>
      </c>
      <c r="I32" s="73"/>
      <c r="J32" s="41"/>
      <c r="K32" s="35" t="s">
        <v>189</v>
      </c>
      <c r="L32" s="36"/>
      <c r="M32" s="42">
        <v>8</v>
      </c>
    </row>
    <row r="33" spans="1:13" ht="29.1" customHeight="1" thickBot="1">
      <c r="A33" s="31">
        <f t="shared" si="0"/>
        <v>1</v>
      </c>
      <c r="B33" s="19">
        <f t="shared" si="1"/>
        <v>4</v>
      </c>
      <c r="C33" s="39"/>
      <c r="D33" s="33" t="str">
        <f t="shared" si="3"/>
        <v>Thu</v>
      </c>
      <c r="E33" s="40">
        <f t="shared" si="2"/>
        <v>44007</v>
      </c>
      <c r="F33" s="36" t="s">
        <v>180</v>
      </c>
      <c r="G33" s="36">
        <v>9003</v>
      </c>
      <c r="H33" s="73" t="s">
        <v>188</v>
      </c>
      <c r="I33" s="73"/>
      <c r="J33" s="41"/>
      <c r="K33" s="35" t="s">
        <v>184</v>
      </c>
      <c r="L33" s="36"/>
      <c r="M33" s="42">
        <v>8</v>
      </c>
    </row>
    <row r="34" spans="1:13" ht="29.1" customHeight="1" thickBot="1">
      <c r="A34" s="31">
        <f t="shared" si="0"/>
        <v>1</v>
      </c>
      <c r="B34" s="19">
        <f t="shared" si="1"/>
        <v>5</v>
      </c>
      <c r="C34" s="39"/>
      <c r="D34" s="33" t="str">
        <f t="shared" si="3"/>
        <v>Fri</v>
      </c>
      <c r="E34" s="40">
        <f t="shared" si="2"/>
        <v>44008</v>
      </c>
      <c r="F34" s="36" t="s">
        <v>180</v>
      </c>
      <c r="G34" s="36">
        <v>9003</v>
      </c>
      <c r="H34" s="73" t="s">
        <v>188</v>
      </c>
      <c r="I34" s="73"/>
      <c r="J34" s="41"/>
      <c r="K34" s="35" t="s">
        <v>184</v>
      </c>
      <c r="L34" s="36"/>
      <c r="M34" s="42">
        <v>8</v>
      </c>
    </row>
    <row r="35" spans="1:13" ht="29.1" customHeight="1" thickBot="1">
      <c r="A35" s="31" t="str">
        <f t="shared" si="0"/>
        <v/>
      </c>
      <c r="B35" s="19">
        <f t="shared" si="1"/>
        <v>6</v>
      </c>
      <c r="C35" s="39"/>
      <c r="D35" s="33" t="str">
        <f t="shared" si="3"/>
        <v>Sat</v>
      </c>
      <c r="E35" s="40">
        <f t="shared" si="2"/>
        <v>44009</v>
      </c>
      <c r="F35" s="36"/>
      <c r="G35" s="36"/>
      <c r="H35" s="73"/>
      <c r="I35" s="73"/>
      <c r="J35" s="41"/>
      <c r="K35" s="36"/>
      <c r="L35" s="36"/>
      <c r="M35" s="38"/>
    </row>
    <row r="36" spans="1:13" ht="29.1" customHeight="1" thickBot="1">
      <c r="A36" s="31" t="str">
        <f t="shared" si="0"/>
        <v/>
      </c>
      <c r="B36" s="19">
        <f t="shared" si="1"/>
        <v>7</v>
      </c>
      <c r="C36" s="39"/>
      <c r="D36" s="33" t="str">
        <f t="shared" si="3"/>
        <v>Sun</v>
      </c>
      <c r="E36" s="40">
        <f t="shared" si="2"/>
        <v>44010</v>
      </c>
      <c r="F36" s="36"/>
      <c r="G36" s="36"/>
      <c r="H36" s="73"/>
      <c r="I36" s="73"/>
      <c r="J36" s="41"/>
      <c r="K36" s="35"/>
      <c r="L36" s="36"/>
      <c r="M36" s="38"/>
    </row>
    <row r="37" spans="1:13" ht="29.1" customHeight="1" thickBot="1">
      <c r="A37" s="31">
        <f t="shared" si="0"/>
        <v>1</v>
      </c>
      <c r="B37" s="19">
        <f>WEEKDAY(E36+1,2)</f>
        <v>1</v>
      </c>
      <c r="C37" s="39"/>
      <c r="D37" s="33" t="str">
        <f t="shared" si="3"/>
        <v>Mo</v>
      </c>
      <c r="E37" s="43">
        <f>IF(MONTH(E36+1)&gt;MONTH(E36),"",E36+1)</f>
        <v>44011</v>
      </c>
      <c r="F37" s="36" t="s">
        <v>180</v>
      </c>
      <c r="G37" s="36">
        <v>9003</v>
      </c>
      <c r="H37" s="73" t="s">
        <v>188</v>
      </c>
      <c r="I37" s="73"/>
      <c r="J37" s="41"/>
      <c r="K37" s="35" t="s">
        <v>189</v>
      </c>
      <c r="L37" s="36"/>
      <c r="M37" s="42">
        <v>8</v>
      </c>
    </row>
    <row r="38" spans="1:13" ht="29.1" customHeight="1" thickBot="1">
      <c r="A38" s="31">
        <f t="shared" ref="A38" si="4">IF(OR(C38="f",C38="u",C38="F",C38="U"),"",IF(OR(B38=1,B38=2,B38=3,B38=4,B38=5),1,""))</f>
        <v>1</v>
      </c>
      <c r="B38" s="19">
        <f>WEEKDAY(E37+1,2)</f>
        <v>2</v>
      </c>
      <c r="C38" s="39"/>
      <c r="D38" s="33" t="str">
        <f t="shared" ref="D38" si="5">IF(B38=1,"Mo",IF(B38=2,"Tue",IF(B38=3,"Wed",IF(B38=4,"Thu",IF(B38=5,"Fri",IF(B38=6,"Sat",IF(B38=7,"Sun","")))))))</f>
        <v>Tue</v>
      </c>
      <c r="E38" s="43">
        <f>IF(MONTH(E37+1)&gt;MONTH(E37),"",E37+1)</f>
        <v>44012</v>
      </c>
      <c r="F38" s="36" t="s">
        <v>180</v>
      </c>
      <c r="G38" s="36">
        <v>9003</v>
      </c>
      <c r="H38" s="73" t="s">
        <v>188</v>
      </c>
      <c r="I38" s="73"/>
      <c r="J38" s="41"/>
      <c r="K38" s="35" t="s">
        <v>184</v>
      </c>
      <c r="L38" s="36"/>
      <c r="M38" s="42">
        <v>8</v>
      </c>
    </row>
    <row r="39" spans="1:13" ht="30" customHeight="1" thickBot="1">
      <c r="D39" s="44"/>
      <c r="E39" s="45"/>
      <c r="F39" s="46"/>
      <c r="G39" s="47"/>
      <c r="H39" s="48"/>
      <c r="I39" s="49" t="s">
        <v>1</v>
      </c>
      <c r="J39" s="50"/>
      <c r="K39" s="50"/>
      <c r="L39" s="51"/>
      <c r="M39" s="52">
        <f>SUM(M9:M38)</f>
        <v>168</v>
      </c>
    </row>
    <row r="40" spans="1:13" ht="30" customHeight="1" thickBot="1">
      <c r="D40" s="44"/>
      <c r="E40" s="51"/>
      <c r="F40" s="53"/>
      <c r="G40" s="53"/>
      <c r="H40" s="53"/>
      <c r="I40" s="54" t="s">
        <v>2</v>
      </c>
      <c r="J40" s="50"/>
      <c r="K40" s="50"/>
      <c r="L40" s="51"/>
      <c r="M40" s="52">
        <f>SUM(M39/8)</f>
        <v>21</v>
      </c>
    </row>
  </sheetData>
  <mergeCells count="41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9:I9"/>
    <mergeCell ref="H11:I11"/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132" priority="2183" stopIfTrue="1">
      <formula>IF($A9=1,B9,)</formula>
    </cfRule>
    <cfRule type="expression" dxfId="131" priority="2184" stopIfTrue="1">
      <formula>IF($A9="",B9,)</formula>
    </cfRule>
  </conditionalFormatting>
  <conditionalFormatting sqref="E9">
    <cfRule type="expression" dxfId="130" priority="2185" stopIfTrue="1">
      <formula>IF($A9="",B9,"")</formula>
    </cfRule>
  </conditionalFormatting>
  <conditionalFormatting sqref="E10:E37">
    <cfRule type="expression" dxfId="129" priority="2186" stopIfTrue="1">
      <formula>IF($A10&lt;&gt;1,B10,"")</formula>
    </cfRule>
  </conditionalFormatting>
  <conditionalFormatting sqref="D9:D37">
    <cfRule type="expression" dxfId="128" priority="2187" stopIfTrue="1">
      <formula>IF($A9="",B9,)</formula>
    </cfRule>
  </conditionalFormatting>
  <conditionalFormatting sqref="G9 G12:G23">
    <cfRule type="expression" dxfId="127" priority="2188" stopIfTrue="1">
      <formula>#REF!="Freelancer"</formula>
    </cfRule>
    <cfRule type="expression" dxfId="126" priority="2189" stopIfTrue="1">
      <formula>#REF!="DTC Int. Staff"</formula>
    </cfRule>
  </conditionalFormatting>
  <conditionalFormatting sqref="G12 G22:G23 G15:G19">
    <cfRule type="expression" dxfId="125" priority="2181" stopIfTrue="1">
      <formula>$F$5="Freelancer"</formula>
    </cfRule>
    <cfRule type="expression" dxfId="124" priority="2182" stopIfTrue="1">
      <formula>$F$5="DTC Int. Staff"</formula>
    </cfRule>
  </conditionalFormatting>
  <conditionalFormatting sqref="G11">
    <cfRule type="expression" dxfId="123" priority="127" stopIfTrue="1">
      <formula>#REF!="Freelancer"</formula>
    </cfRule>
    <cfRule type="expression" dxfId="122" priority="128" stopIfTrue="1">
      <formula>#REF!="DTC Int. Staff"</formula>
    </cfRule>
  </conditionalFormatting>
  <conditionalFormatting sqref="G11">
    <cfRule type="expression" dxfId="121" priority="125" stopIfTrue="1">
      <formula>$F$5="Freelancer"</formula>
    </cfRule>
    <cfRule type="expression" dxfId="120" priority="126" stopIfTrue="1">
      <formula>$F$5="DTC Int. Staff"</formula>
    </cfRule>
  </conditionalFormatting>
  <conditionalFormatting sqref="C38">
    <cfRule type="expression" dxfId="119" priority="121" stopIfTrue="1">
      <formula>IF($A38=1,B38,)</formula>
    </cfRule>
    <cfRule type="expression" dxfId="118" priority="122" stopIfTrue="1">
      <formula>IF($A38="",B38,)</formula>
    </cfRule>
  </conditionalFormatting>
  <conditionalFormatting sqref="E38">
    <cfRule type="expression" dxfId="117" priority="123" stopIfTrue="1">
      <formula>IF($A38&lt;&gt;1,B38,"")</formula>
    </cfRule>
  </conditionalFormatting>
  <conditionalFormatting sqref="D38">
    <cfRule type="expression" dxfId="116" priority="124" stopIfTrue="1">
      <formula>IF($A38="",B38,)</formula>
    </cfRule>
  </conditionalFormatting>
  <conditionalFormatting sqref="G21">
    <cfRule type="expression" dxfId="115" priority="115" stopIfTrue="1">
      <formula>$F$5="Freelancer"</formula>
    </cfRule>
    <cfRule type="expression" dxfId="114" priority="116" stopIfTrue="1">
      <formula>$F$5="DTC Int. Staff"</formula>
    </cfRule>
  </conditionalFormatting>
  <conditionalFormatting sqref="G28">
    <cfRule type="expression" dxfId="113" priority="113" stopIfTrue="1">
      <formula>#REF!="Freelancer"</formula>
    </cfRule>
    <cfRule type="expression" dxfId="112" priority="114" stopIfTrue="1">
      <formula>#REF!="DTC Int. Staff"</formula>
    </cfRule>
  </conditionalFormatting>
  <conditionalFormatting sqref="G28">
    <cfRule type="expression" dxfId="111" priority="111" stopIfTrue="1">
      <formula>$F$5="Freelancer"</formula>
    </cfRule>
    <cfRule type="expression" dxfId="110" priority="112" stopIfTrue="1">
      <formula>$F$5="DTC Int. Staff"</formula>
    </cfRule>
  </conditionalFormatting>
  <conditionalFormatting sqref="G29">
    <cfRule type="expression" dxfId="109" priority="109" stopIfTrue="1">
      <formula>#REF!="Freelancer"</formula>
    </cfRule>
    <cfRule type="expression" dxfId="108" priority="110" stopIfTrue="1">
      <formula>#REF!="DTC Int. Staff"</formula>
    </cfRule>
  </conditionalFormatting>
  <conditionalFormatting sqref="G29">
    <cfRule type="expression" dxfId="107" priority="107" stopIfTrue="1">
      <formula>$F$5="Freelancer"</formula>
    </cfRule>
    <cfRule type="expression" dxfId="106" priority="108" stopIfTrue="1">
      <formula>$F$5="DTC Int. Staff"</formula>
    </cfRule>
  </conditionalFormatting>
  <conditionalFormatting sqref="G35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35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G36">
    <cfRule type="expression" dxfId="89" priority="89" stopIfTrue="1">
      <formula>#REF!="Freelancer"</formula>
    </cfRule>
    <cfRule type="expression" dxfId="88" priority="90" stopIfTrue="1">
      <formula>#REF!="DTC Int. Staff"</formula>
    </cfRule>
  </conditionalFormatting>
  <conditionalFormatting sqref="G36">
    <cfRule type="expression" dxfId="87" priority="87" stopIfTrue="1">
      <formula>$F$5="Freelancer"</formula>
    </cfRule>
    <cfRule type="expression" dxfId="86" priority="88" stopIfTrue="1">
      <formula>$F$5="DTC Int. Staff"</formula>
    </cfRule>
  </conditionalFormatting>
  <conditionalFormatting sqref="G10">
    <cfRule type="expression" dxfId="77" priority="77" stopIfTrue="1">
      <formula>#REF!="Freelancer"</formula>
    </cfRule>
    <cfRule type="expression" dxfId="76" priority="78" stopIfTrue="1">
      <formula>#REF!="DTC Int. Staff"</formula>
    </cfRule>
  </conditionalFormatting>
  <conditionalFormatting sqref="G13">
    <cfRule type="expression" dxfId="75" priority="75" stopIfTrue="1">
      <formula>$F$5="Freelancer"</formula>
    </cfRule>
    <cfRule type="expression" dxfId="74" priority="76" stopIfTrue="1">
      <formula>$F$5="DTC Int. Staff"</formula>
    </cfRule>
  </conditionalFormatting>
  <conditionalFormatting sqref="G17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20">
    <cfRule type="expression" dxfId="71" priority="71" stopIfTrue="1">
      <formula>$F$5="Freelancer"</formula>
    </cfRule>
    <cfRule type="expression" dxfId="70" priority="72" stopIfTrue="1">
      <formula>$F$5="DTC Int. Staff"</formula>
    </cfRule>
  </conditionalFormatting>
  <conditionalFormatting sqref="G21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23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24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24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G24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25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25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25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26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26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26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7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7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7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30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30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30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1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1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31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32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32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32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3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3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3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34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34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3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7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7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8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8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11 F14:F15 F35:F36 F28:F29 F22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8AB73A-8379-419D-B6B3-B04E8261633B}">
          <x14:formula1>
            <xm:f>DropDownLists!$A$2:$A$73</xm:f>
          </x14:formula1>
          <xm:sqref>F30:F34 F12:F13 F16:F21 F23:F27 F37:F38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3"/>
  <sheetViews>
    <sheetView topLeftCell="A37" workbookViewId="0">
      <selection activeCell="E18" sqref="E18"/>
    </sheetView>
  </sheetViews>
  <sheetFormatPr defaultColWidth="11.42578125" defaultRowHeight="12.75"/>
  <cols>
    <col min="1" max="1" width="16.85546875" style="1" customWidth="1"/>
    <col min="2" max="2" width="29.140625" style="1" bestFit="1" customWidth="1"/>
    <col min="3" max="3" width="3.42578125" style="8" customWidth="1"/>
    <col min="4" max="4" width="13.5703125" bestFit="1" customWidth="1"/>
    <col min="5" max="5" width="30.5703125" bestFit="1" customWidth="1"/>
  </cols>
  <sheetData>
    <row r="1" spans="1:14">
      <c r="A1" s="3" t="s">
        <v>6</v>
      </c>
      <c r="B1" s="3" t="s">
        <v>7</v>
      </c>
      <c r="C1" s="7"/>
      <c r="D1" s="3" t="s">
        <v>16</v>
      </c>
      <c r="E1" s="3" t="s">
        <v>8</v>
      </c>
    </row>
    <row r="2" spans="1:14">
      <c r="A2" s="18" t="s">
        <v>180</v>
      </c>
      <c r="B2" s="1" t="s">
        <v>181</v>
      </c>
      <c r="D2" s="2">
        <v>9001</v>
      </c>
      <c r="E2" s="1" t="s">
        <v>70</v>
      </c>
    </row>
    <row r="3" spans="1:14">
      <c r="A3" s="18" t="s">
        <v>134</v>
      </c>
      <c r="B3" s="1" t="s">
        <v>166</v>
      </c>
      <c r="D3" s="2">
        <v>9002</v>
      </c>
      <c r="E3" s="1" t="s">
        <v>129</v>
      </c>
    </row>
    <row r="4" spans="1:14">
      <c r="A4" s="18" t="s">
        <v>135</v>
      </c>
      <c r="B4" s="1" t="s">
        <v>136</v>
      </c>
      <c r="D4" s="2">
        <v>9003</v>
      </c>
      <c r="E4" s="1" t="s">
        <v>130</v>
      </c>
    </row>
    <row r="5" spans="1:14">
      <c r="A5" s="18" t="s">
        <v>137</v>
      </c>
      <c r="B5" s="1" t="s">
        <v>138</v>
      </c>
      <c r="D5" s="2">
        <v>9004</v>
      </c>
      <c r="E5" s="1" t="s">
        <v>131</v>
      </c>
    </row>
    <row r="6" spans="1:14">
      <c r="A6" s="18" t="s">
        <v>139</v>
      </c>
      <c r="B6" s="1" t="s">
        <v>140</v>
      </c>
      <c r="D6" s="2">
        <v>9005</v>
      </c>
      <c r="E6" s="1" t="s">
        <v>71</v>
      </c>
    </row>
    <row r="7" spans="1:14">
      <c r="A7" s="18" t="s">
        <v>141</v>
      </c>
      <c r="B7" s="1" t="s">
        <v>142</v>
      </c>
      <c r="D7" s="2">
        <v>9007</v>
      </c>
      <c r="E7" s="1" t="s">
        <v>72</v>
      </c>
    </row>
    <row r="8" spans="1:14">
      <c r="A8" s="18" t="s">
        <v>143</v>
      </c>
      <c r="B8" s="1" t="s">
        <v>144</v>
      </c>
      <c r="D8" s="2">
        <v>9008</v>
      </c>
      <c r="E8" s="1" t="s">
        <v>73</v>
      </c>
    </row>
    <row r="9" spans="1:14">
      <c r="A9" s="18" t="s">
        <v>145</v>
      </c>
      <c r="B9" s="1" t="s">
        <v>146</v>
      </c>
      <c r="D9" s="2">
        <v>9010</v>
      </c>
      <c r="E9" s="1" t="s">
        <v>74</v>
      </c>
    </row>
    <row r="10" spans="1:14">
      <c r="A10" s="18" t="s">
        <v>147</v>
      </c>
      <c r="B10" s="1" t="s">
        <v>148</v>
      </c>
      <c r="D10" s="2">
        <v>9013</v>
      </c>
      <c r="E10" s="1" t="s">
        <v>75</v>
      </c>
    </row>
    <row r="11" spans="1:14">
      <c r="A11" s="18" t="s">
        <v>149</v>
      </c>
      <c r="B11" s="1" t="s">
        <v>150</v>
      </c>
      <c r="D11" s="2">
        <v>9014</v>
      </c>
      <c r="E11" s="1" t="s">
        <v>76</v>
      </c>
    </row>
    <row r="12" spans="1:14">
      <c r="A12" s="18" t="s">
        <v>151</v>
      </c>
      <c r="B12" s="1" t="s">
        <v>152</v>
      </c>
      <c r="D12" s="2">
        <v>9015</v>
      </c>
      <c r="E12" s="1" t="s">
        <v>77</v>
      </c>
    </row>
    <row r="13" spans="1:14">
      <c r="A13" s="18" t="s">
        <v>153</v>
      </c>
      <c r="B13" s="1" t="s">
        <v>154</v>
      </c>
    </row>
    <row r="14" spans="1:14">
      <c r="A14" s="18" t="s">
        <v>155</v>
      </c>
      <c r="B14" s="1" t="s">
        <v>156</v>
      </c>
      <c r="N14" s="6"/>
    </row>
    <row r="15" spans="1:14">
      <c r="A15" s="18" t="s">
        <v>157</v>
      </c>
      <c r="B15" s="1" t="s">
        <v>167</v>
      </c>
    </row>
    <row r="16" spans="1:14">
      <c r="A16" s="18" t="s">
        <v>158</v>
      </c>
      <c r="B16" s="1" t="s">
        <v>159</v>
      </c>
    </row>
    <row r="17" spans="1:14">
      <c r="A17" s="18" t="s">
        <v>160</v>
      </c>
      <c r="B17" s="1" t="s">
        <v>168</v>
      </c>
      <c r="D17" s="2"/>
    </row>
    <row r="18" spans="1:14">
      <c r="A18" s="18" t="s">
        <v>161</v>
      </c>
      <c r="B18" s="1" t="s">
        <v>162</v>
      </c>
      <c r="D18" s="2"/>
    </row>
    <row r="19" spans="1:14">
      <c r="A19" s="18" t="s">
        <v>163</v>
      </c>
      <c r="B19" s="1" t="s">
        <v>164</v>
      </c>
      <c r="D19" s="2"/>
    </row>
    <row r="20" spans="1:14">
      <c r="A20" s="18" t="s">
        <v>117</v>
      </c>
      <c r="B20" s="1" t="s">
        <v>118</v>
      </c>
      <c r="D20" s="2"/>
    </row>
    <row r="21" spans="1:14">
      <c r="A21" s="18" t="s">
        <v>115</v>
      </c>
      <c r="B21" s="1" t="s">
        <v>116</v>
      </c>
      <c r="D21" s="2"/>
    </row>
    <row r="22" spans="1:14">
      <c r="A22" s="18" t="s">
        <v>113</v>
      </c>
      <c r="B22" s="1" t="s">
        <v>114</v>
      </c>
      <c r="D22" s="2"/>
    </row>
    <row r="23" spans="1:14">
      <c r="A23" s="18" t="s">
        <v>111</v>
      </c>
      <c r="B23" s="1" t="s">
        <v>112</v>
      </c>
      <c r="D23" s="2"/>
    </row>
    <row r="24" spans="1:14">
      <c r="A24" s="18" t="s">
        <v>110</v>
      </c>
      <c r="B24" s="1" t="s">
        <v>169</v>
      </c>
      <c r="D24" s="2"/>
    </row>
    <row r="25" spans="1:14">
      <c r="A25" s="18" t="s">
        <v>108</v>
      </c>
      <c r="B25" s="1" t="s">
        <v>109</v>
      </c>
      <c r="D25" s="2"/>
    </row>
    <row r="26" spans="1:14">
      <c r="A26" s="18" t="s">
        <v>106</v>
      </c>
      <c r="B26" s="1" t="s">
        <v>107</v>
      </c>
      <c r="D26" s="2"/>
    </row>
    <row r="27" spans="1:14">
      <c r="A27" s="18" t="s">
        <v>104</v>
      </c>
      <c r="B27" s="1" t="s">
        <v>105</v>
      </c>
    </row>
    <row r="28" spans="1:14">
      <c r="A28" s="18" t="s">
        <v>102</v>
      </c>
      <c r="B28" s="1" t="s">
        <v>103</v>
      </c>
    </row>
    <row r="29" spans="1:14">
      <c r="A29" s="18" t="s">
        <v>100</v>
      </c>
      <c r="B29" s="1" t="s">
        <v>101</v>
      </c>
    </row>
    <row r="30" spans="1:14">
      <c r="A30" s="18" t="s">
        <v>98</v>
      </c>
      <c r="B30" s="1" t="s">
        <v>99</v>
      </c>
    </row>
    <row r="31" spans="1:14">
      <c r="A31" s="18" t="s">
        <v>96</v>
      </c>
      <c r="B31" s="1" t="s">
        <v>97</v>
      </c>
    </row>
    <row r="32" spans="1:14">
      <c r="A32" s="18" t="s">
        <v>94</v>
      </c>
      <c r="B32" s="1" t="s">
        <v>95</v>
      </c>
      <c r="N32" s="6"/>
    </row>
    <row r="33" spans="1:2">
      <c r="A33" s="18" t="s">
        <v>92</v>
      </c>
      <c r="B33" s="1" t="s">
        <v>93</v>
      </c>
    </row>
    <row r="34" spans="1:2">
      <c r="A34" s="18" t="s">
        <v>90</v>
      </c>
      <c r="B34" s="1" t="s">
        <v>91</v>
      </c>
    </row>
    <row r="35" spans="1:2">
      <c r="A35" s="18" t="s">
        <v>88</v>
      </c>
      <c r="B35" s="1" t="s">
        <v>89</v>
      </c>
    </row>
    <row r="36" spans="1:2">
      <c r="A36" s="18" t="s">
        <v>86</v>
      </c>
      <c r="B36" s="1" t="s">
        <v>87</v>
      </c>
    </row>
    <row r="37" spans="1:2">
      <c r="A37" s="18" t="s">
        <v>84</v>
      </c>
      <c r="B37" s="1" t="s">
        <v>85</v>
      </c>
    </row>
    <row r="38" spans="1:2">
      <c r="A38" s="18" t="s">
        <v>82</v>
      </c>
      <c r="B38" s="1" t="s">
        <v>83</v>
      </c>
    </row>
    <row r="39" spans="1:2">
      <c r="A39" s="18" t="s">
        <v>119</v>
      </c>
      <c r="B39" s="1" t="s">
        <v>120</v>
      </c>
    </row>
    <row r="40" spans="1:2">
      <c r="A40" s="18" t="s">
        <v>18</v>
      </c>
      <c r="B40" s="1" t="s">
        <v>19</v>
      </c>
    </row>
    <row r="41" spans="1:2">
      <c r="A41" s="18" t="s">
        <v>20</v>
      </c>
      <c r="B41" s="1" t="s">
        <v>21</v>
      </c>
    </row>
    <row r="42" spans="1:2">
      <c r="A42" s="18" t="s">
        <v>165</v>
      </c>
      <c r="B42" s="1" t="s">
        <v>170</v>
      </c>
    </row>
    <row r="43" spans="1:2">
      <c r="A43" s="18" t="s">
        <v>121</v>
      </c>
      <c r="B43" s="1" t="s">
        <v>122</v>
      </c>
    </row>
    <row r="44" spans="1:2">
      <c r="A44" s="18" t="s">
        <v>22</v>
      </c>
      <c r="B44" s="1" t="s">
        <v>23</v>
      </c>
    </row>
    <row r="45" spans="1:2">
      <c r="A45" s="18" t="s">
        <v>24</v>
      </c>
      <c r="B45" s="1" t="s">
        <v>25</v>
      </c>
    </row>
    <row r="46" spans="1:2">
      <c r="A46" s="18" t="s">
        <v>26</v>
      </c>
      <c r="B46" s="1" t="s">
        <v>27</v>
      </c>
    </row>
    <row r="47" spans="1:2">
      <c r="A47" s="18" t="s">
        <v>28</v>
      </c>
      <c r="B47" s="1" t="s">
        <v>29</v>
      </c>
    </row>
    <row r="48" spans="1:2">
      <c r="A48" s="18" t="s">
        <v>30</v>
      </c>
      <c r="B48" s="1" t="s">
        <v>31</v>
      </c>
    </row>
    <row r="49" spans="1:2">
      <c r="A49" s="18" t="s">
        <v>32</v>
      </c>
      <c r="B49" s="1" t="s">
        <v>33</v>
      </c>
    </row>
    <row r="50" spans="1:2">
      <c r="A50" s="18" t="s">
        <v>34</v>
      </c>
      <c r="B50" s="1" t="s">
        <v>35</v>
      </c>
    </row>
    <row r="51" spans="1:2">
      <c r="A51" s="18" t="s">
        <v>36</v>
      </c>
      <c r="B51" s="1" t="s">
        <v>37</v>
      </c>
    </row>
    <row r="52" spans="1:2">
      <c r="A52" s="18" t="s">
        <v>123</v>
      </c>
      <c r="B52" s="1" t="s">
        <v>124</v>
      </c>
    </row>
    <row r="53" spans="1:2">
      <c r="A53" s="18" t="s">
        <v>38</v>
      </c>
      <c r="B53" s="1" t="s">
        <v>39</v>
      </c>
    </row>
    <row r="54" spans="1:2">
      <c r="A54" s="18" t="s">
        <v>40</v>
      </c>
      <c r="B54" s="1" t="s">
        <v>41</v>
      </c>
    </row>
    <row r="55" spans="1:2">
      <c r="A55" s="18" t="s">
        <v>42</v>
      </c>
      <c r="B55" s="1" t="s">
        <v>43</v>
      </c>
    </row>
    <row r="56" spans="1:2">
      <c r="A56" s="18" t="s">
        <v>44</v>
      </c>
      <c r="B56" s="1" t="s">
        <v>45</v>
      </c>
    </row>
    <row r="57" spans="1:2">
      <c r="A57" s="18" t="s">
        <v>46</v>
      </c>
      <c r="B57" s="1" t="s">
        <v>47</v>
      </c>
    </row>
    <row r="58" spans="1:2">
      <c r="A58" s="18" t="s">
        <v>46</v>
      </c>
      <c r="B58" s="1" t="s">
        <v>47</v>
      </c>
    </row>
    <row r="59" spans="1:2">
      <c r="A59" s="18" t="s">
        <v>125</v>
      </c>
      <c r="B59" s="1" t="s">
        <v>126</v>
      </c>
    </row>
    <row r="60" spans="1:2">
      <c r="A60" s="18" t="s">
        <v>48</v>
      </c>
      <c r="B60" s="1" t="s">
        <v>49</v>
      </c>
    </row>
    <row r="61" spans="1:2">
      <c r="A61" s="18" t="s">
        <v>50</v>
      </c>
      <c r="B61" s="1" t="s">
        <v>51</v>
      </c>
    </row>
    <row r="62" spans="1:2">
      <c r="A62" s="18" t="s">
        <v>171</v>
      </c>
      <c r="B62" s="1" t="s">
        <v>17</v>
      </c>
    </row>
    <row r="63" spans="1:2">
      <c r="A63" s="18" t="s">
        <v>52</v>
      </c>
      <c r="B63" s="1" t="s">
        <v>53</v>
      </c>
    </row>
    <row r="64" spans="1:2">
      <c r="A64" s="18" t="s">
        <v>54</v>
      </c>
      <c r="B64" s="1" t="s">
        <v>55</v>
      </c>
    </row>
    <row r="65" spans="1:2">
      <c r="A65" s="18" t="s">
        <v>127</v>
      </c>
      <c r="B65" s="1" t="s">
        <v>128</v>
      </c>
    </row>
    <row r="66" spans="1:2">
      <c r="A66" s="18" t="s">
        <v>56</v>
      </c>
      <c r="B66" s="1" t="s">
        <v>57</v>
      </c>
    </row>
    <row r="67" spans="1:2">
      <c r="A67" s="18" t="s">
        <v>80</v>
      </c>
      <c r="B67" s="1" t="s">
        <v>81</v>
      </c>
    </row>
    <row r="68" spans="1:2">
      <c r="A68" s="18" t="s">
        <v>58</v>
      </c>
      <c r="B68" s="1" t="s">
        <v>59</v>
      </c>
    </row>
    <row r="69" spans="1:2">
      <c r="A69" s="18" t="s">
        <v>60</v>
      </c>
      <c r="B69" s="1" t="s">
        <v>61</v>
      </c>
    </row>
    <row r="70" spans="1:2">
      <c r="A70" s="18" t="s">
        <v>62</v>
      </c>
      <c r="B70" s="1" t="s">
        <v>63</v>
      </c>
    </row>
    <row r="71" spans="1:2">
      <c r="A71" s="18" t="s">
        <v>172</v>
      </c>
      <c r="B71" s="1" t="s">
        <v>79</v>
      </c>
    </row>
    <row r="72" spans="1:2">
      <c r="A72" s="18" t="s">
        <v>173</v>
      </c>
      <c r="B72" s="1" t="s">
        <v>78</v>
      </c>
    </row>
    <row r="73" spans="1:2">
      <c r="A73" s="18" t="s">
        <v>174</v>
      </c>
      <c r="B73" s="1" t="s">
        <v>64</v>
      </c>
    </row>
  </sheetData>
  <phoneticPr fontId="2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2020-07-02T11:08:44Z</dcterms:modified>
</cp:coreProperties>
</file>