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codeName="DieseArbeitsmappe" checkCompatibility="1" defaultThemeVersion="124226"/>
  <mc:AlternateContent xmlns:mc="http://schemas.openxmlformats.org/markup-compatibility/2006">
    <mc:Choice Requires="x15">
      <x15ac:absPath xmlns:x15ac="http://schemas.microsoft.com/office/spreadsheetml/2010/11/ac" url="C:\Users\Time Consulting\Desktop\TimeSheet\"/>
    </mc:Choice>
  </mc:AlternateContent>
  <xr:revisionPtr revIDLastSave="0" documentId="13_ncr:1_{299A6A4F-0E41-48A0-B28A-44B0D090073D}" xr6:coauthVersionLast="45" xr6:coauthVersionMax="45"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DropDownLists!$A$14:$A$206</definedName>
    <definedName name="SAP_Booking_Number">DropDownLists!$D$2:$D$78</definedName>
    <definedName name="Staff_Type">DropDownLists!#REF!</definedName>
  </definedNames>
  <calcPr calcId="181029"/>
</workbook>
</file>

<file path=xl/calcChain.xml><?xml version="1.0" encoding="utf-8"?>
<calcChain xmlns="http://schemas.openxmlformats.org/spreadsheetml/2006/main">
  <c r="O12" i="34" l="1"/>
  <c r="O10" i="34"/>
  <c r="O11" i="34"/>
  <c r="L40" i="34" l="1"/>
  <c r="F5" i="34" l="1"/>
  <c r="F4" i="34"/>
  <c r="F3" i="34"/>
  <c r="E9" i="34" l="1"/>
  <c r="E10" i="34" s="1"/>
  <c r="E11" i="34" s="1"/>
  <c r="E12" i="34" s="1"/>
  <c r="E13" i="34" s="1"/>
  <c r="E14" i="34" s="1"/>
  <c r="E15" i="34" s="1"/>
  <c r="E16" i="34" s="1"/>
  <c r="E17" i="34" s="1"/>
  <c r="E18" i="34" s="1"/>
  <c r="E19" i="34" s="1"/>
  <c r="E20" i="34" s="1"/>
  <c r="E21" i="34" s="1"/>
  <c r="B7" i="34" l="1"/>
  <c r="B9" i="34"/>
  <c r="D9" i="34" s="1"/>
  <c r="L41"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E39" i="34" s="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<sst xmlns="http://schemas.openxmlformats.org/spreadsheetml/2006/main" count="297" uniqueCount="250">
  <si>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</si>
  <si>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</si>
  <si>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</si>
  <si>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</si>
  <si>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</si>
  <si>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</si>
  <si>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</si>
  <si>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</si>
  <si>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</si>
  <si>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</si>
  <si>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</si>
  <si>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</si>
  <si>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</si>
  <si>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</si>
  <si>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</si>
  <si>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</si>
  <si>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</si>
  <si>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</si>
  <si>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</si>
  <si>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</si>
  <si>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</si>
  <si>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</si>
  <si>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</si>
  <si>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</si>
  <si>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</si>
  <si>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</si>
  <si>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</si>
  <si>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</si>
  <si>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</si>
  <si>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</si>
  <si>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</si>
  <si>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</si>
  <si>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</si>
  <si>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</si>
  <si>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</si>
  <si>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</si>
  <si>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</si>
  <si>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</si>
  <si>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</si>
  <si>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</si>
  <si>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</si>
  <si>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</si>
  <si>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</si>
  <si>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</si>
  <si>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</si>
  <si>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</si>
  <si>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</si>
  <si>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</si>
  <si>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</si>
  <si>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</si>
  <si>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</si>
  <si>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</si>
  <si>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</si>
  <si>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</si>
  <si>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</si>
  <si>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</si>
  <si>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</si>
  <si>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</si>
  <si>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</si>
  <si>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</si>
  <si>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</si>
  <si>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</si>
  <si>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</si>
  <si>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</si>
  <si>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</si>
  <si>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</si>
  <si>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</si>
  <si>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</si>
  <si>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</si>
  <si>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</si>
  <si>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</si>
  <si>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</si>
  <si>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</si>
  <si>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</si>
  <si>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</si>
  <si>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</si>
  <si>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</si>
  <si>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</si>
  <si>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</si>
  <si>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</si>
  <si>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</si>
  <si>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</si>
  <si>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</si>
  <si>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</si>
  <si>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</si>
  <si>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</si>
  <si>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</si>
  <si>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</si>
  <si>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</si>
  <si>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</si>
  <si>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</si>
  <si>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</si>
  <si>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</si>
  <si>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</si>
  <si>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</si>
  <si>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</si>
  <si>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</si>
  <si>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</si>
  <si>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</si>
  <si>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</si>
  <si>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</si>
  <si>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</si>
  <si>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</si>
  <si>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</si>
  <si>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</si>
  <si>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</si>
  <si>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</si>
  <si>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</si>
  <si>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</si>
  <si>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</si>
  <si>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</si>
  <si>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</si>
  <si>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</si>
  <si>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</si>
  <si>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</si>
  <si>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</si>
  <si>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</si>
  <si>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</si>
  <si>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</si>
  <si>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</si>
  <si>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</si>
  <si>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</si>
  <si>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</si>
  <si>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</si>
  <si>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</si>
  <si>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</si>
  <si>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</si>
  <si>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</si>
  <si>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</si>
  <si>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</si>
  <si>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</si>
  <si>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</si>
  <si>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</si>
  <si>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</si>
  <si>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</si>
  <si>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</si>
  <si>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</si>
  <si>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สำหรับคนในทีม Case Team Assistant ไว้ book เวลาลงไป support project</t>
  </si>
  <si>
    <t>BD กรณีไม่มี project number</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</si>
  <si>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</si>
  <si>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</si>
  <si>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</si>
  <si>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</si>
  <si>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</si>
  <si>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</si>
  <si>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</si>
  <si>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</si>
  <si>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</si>
  <si>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</si>
  <si>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</si>
  <si>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</si>
  <si>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</si>
  <si>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</si>
  <si>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</si>
  <si>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</si>
  <si>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</si>
  <si>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</si>
  <si>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</si>
  <si>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</si>
  <si>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</si>
  <si>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</si>
  <si>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</si>
  <si>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</si>
  <si>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</si>
  <si>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</si>
  <si>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</si>
  <si>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</si>
  <si>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</si>
  <si>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</si>
  <si>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</si>
  <si>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</si>
  <si>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</si>
  <si>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</si>
  <si>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</si>
  <si>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</si>
  <si>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</si>
  <si>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</si>
  <si>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</si>
  <si>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Time spent on client project activities that is billable to the client based on the respective client contract
Travel time that is billable to the customer
The Project Manager is resp onsible for the accuracy of the 9001 entries.</t>
  </si>
  <si>
    <t>Project work</t>
  </si>
  <si>
    <r>
      <rPr>
        <b/>
        <sz val="10"/>
        <rFont val="Arial"/>
        <family val="2"/>
      </rPr>
      <t>Project no.</t>
    </r>
    <r>
      <rPr>
        <sz val="10"/>
        <rFont val="Arial"/>
        <family val="2"/>
      </rPr>
      <t xml:space="preserve"> required</t>
    </r>
  </si>
  <si>
    <t>Time spent on sales or business dev elopment activities, attributable to a customer project or a specific, business development project.</t>
  </si>
  <si>
    <t>Business Development</t>
  </si>
  <si>
    <t>No project no.</t>
  </si>
  <si>
    <t>General activities, such as secretarial activities in the support areas, general administration, employee meetings, regular meetings and works meetings.
The entry does not require additional allocation.</t>
  </si>
  <si>
    <t>Administration, Business Operation,</t>
  </si>
  <si>
    <t>Support</t>
  </si>
  <si>
    <t>Courses, training, seminars, also internal training; the entry does not require additional allocation.</t>
  </si>
  <si>
    <t>Time spent on product and service offering development. Also time spent to prepare white papers, collat erals etc.</t>
  </si>
  <si>
    <t>Vacation time</t>
  </si>
  <si>
    <t>Sick leave</t>
  </si>
  <si>
    <t>Miscellaneous absence time not falling under the categories stated above.</t>
  </si>
  <si>
    <t>Khoa Phasa Day</t>
  </si>
  <si>
    <t>King Vajiralongkorn's Day</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</si>
  <si>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</si>
  <si>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</si>
  <si>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</si>
  <si>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</si>
  <si>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</si>
  <si>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</si>
  <si>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</si>
  <si>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</si>
  <si>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</si>
  <si>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</si>
  <si>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</si>
  <si>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</si>
  <si>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</si>
  <si>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</si>
  <si>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</si>
  <si>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</si>
  <si>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</si>
  <si>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</si>
  <si>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</si>
  <si>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</si>
  <si>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</si>
  <si>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</si>
  <si>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</si>
  <si>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</si>
  <si>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OIC / TIME</t>
  </si>
  <si>
    <t>Analyzed External Stakeholders: Insurer/People/Organization</t>
  </si>
  <si>
    <t>Summarized the justification of benchmark</t>
  </si>
  <si>
    <t>Papatsorn</t>
  </si>
  <si>
    <t>Panthong</t>
  </si>
  <si>
    <t>TIME101</t>
  </si>
  <si>
    <t xml:space="preserve">Interviewed IT Deaprtment for Cyberseurity / Summarized bechmark in preseantation / Researched and summarized Benchmark Study of UAE </t>
  </si>
  <si>
    <t>Meeting with client (อ.ธเนศ) for overview of IT Master Plan, Benchmark Study, and Straties.</t>
  </si>
  <si>
    <t xml:space="preserve">Meeting with client (ผู้ช่วยสายกลยุทธ์) for concerned issues and revised pitch deck presentation. </t>
  </si>
  <si>
    <t>Revised pitch deck presentation: benchmark study and megarend part / Meeting with P'Dome</t>
  </si>
  <si>
    <t>Interviewed client (รองเลขาธิการด้านกฏหมาย คดี และคุ้มครอง) / Summarized meeting minutes</t>
  </si>
  <si>
    <t>Internal Meeting with P'Dome / Writing prgress report for meeting minutes part.</t>
  </si>
  <si>
    <t>Benchmark research for India  / Summarized key findings</t>
  </si>
  <si>
    <t xml:space="preserve">Meeting with client (เลขาธิการ) / Summarized meeting minutes / draft value chain </t>
  </si>
  <si>
    <t>TIME / Viriya</t>
  </si>
  <si>
    <t>TIME / Tippaya</t>
  </si>
  <si>
    <t xml:space="preserve">OIC /  GSB / TIME </t>
  </si>
  <si>
    <t xml:space="preserve"> TIME / TGIA</t>
  </si>
  <si>
    <t>Fri</t>
  </si>
  <si>
    <t>TIME / BKI</t>
  </si>
  <si>
    <t xml:space="preserve">Meeting with Sasin (ประชุมเชื่อมโยงแผนกลยุท์องค์กร) / created slide for benchmark study </t>
  </si>
  <si>
    <t>Interviewed client (รองเลขาธิการด้านตรวจสอบ) / Summarized meeting minutes / Writing progress report for technology part and meeting minutes part.</t>
  </si>
  <si>
    <t>Interviewed client (รองเลขาธิการด้านกำกับ และคุณบุญสน) and summarized meeting minutes / Writing  Flagship Project and short description</t>
  </si>
  <si>
    <t>Interviewed Tippaya Insurance (ทิพยประกันภัย) and summarized meeting minutes. / Wringing Flagship Project and short description</t>
  </si>
  <si>
    <t xml:space="preserve">Interviewed Vririya Insurance (วิริยะประกันภัย) and summarized meeting minutes. / Benchmark research for China Japan and UK </t>
  </si>
  <si>
    <t>Interviewed Bangkok Insurance (กรุงเทพประกันภัย) and summarized meeting minutes. / created benchmark slide for insurance bureau.</t>
  </si>
  <si>
    <t>Meeting with client (ผู้ช่วยสายกลยุทธ์) / Interviewed Muang Thai Life Assurance (เมืองไทยประกันชีวิต) and summarized meeting minutes.</t>
  </si>
  <si>
    <t xml:space="preserve">Interviewed Thai General Insurance Association (สมาคมประกันวินาศภัย) and summarized meeting minutes. / Benckmark research of Insurance Bureau in foreign countries which are Japan India and South Korea. </t>
  </si>
  <si>
    <t xml:space="preserve">Internal Meeting with P'Dome / benchmark slide for insurance bureau / Writng description of flagship projects (Slide) </t>
  </si>
  <si>
    <t xml:space="preserve">Revised benckmark slide (Insurance Bureau) /  Writng description of flagship projects (Slide) </t>
  </si>
  <si>
    <t>TIME / OIC</t>
  </si>
  <si>
    <t>OIC / TIME / MTL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</si>
</sst>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2"/>
      <name val="MS Sans Serif"/>
      <charset val="22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7">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theme="3"/>
      </left>
      <right/>
      <top style="medium">
        <color indexed="64"/>
      </top>
      <bottom style="medium">
        <color indexed="64"/>
      </bottom>
      <diagonal/>
    </border>
    <border>
      <left/>
      <right style="medium">
        <color theme="3"/>
      </right>
      <top style="medium">
        <color indexed="64"/>
      </top>
      <bottom style="medium">
        <color indexed="64"/>
      </bottom>
      <diagonal/>
    </border>
  </borders>
  <cellStyleXfs count="1">
    <xf numFmtId="0" fontId="0" fillId="0" borderId="0"/>
  </cellStyleXfs>
  <cellXfs count="143">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0" fillId="0" borderId="35" xfId="0" applyBorder="1"/>
    <xf numFmtId="0" fontId="15" fillId="0" borderId="35" xfId="0" applyFont="1" applyBorder="1" applyAlignment="1">
      <alignment horizontal="left"/>
    </xf>
    <xf numFmtId="0" fontId="1" fillId="0" borderId="0" xfId="0" applyFont="1" applyAlignment="1">
      <alignment horizontal="right"/>
    </xf>
    <xf numFmtId="0" fontId="1" fillId="0" borderId="35" xfId="0" applyFont="1" applyBorder="1" applyAlignment="1">
      <alignment horizontal="left"/>
    </xf>
    <xf numFmtId="0" fontId="0" fillId="0" borderId="35" xfId="0" applyBorder="1" applyAlignment="1">
      <alignment horizontal="left"/>
    </xf>
    <xf numFmtId="0" fontId="0" fillId="0" borderId="0" xfId="0" applyAlignment="1">
      <alignment horizontal="right"/>
    </xf>
    <xf numFmtId="0" fontId="0" fillId="0" borderId="37" xfId="0" applyBorder="1" applyAlignment="1">
      <alignment horizontal="left"/>
    </xf>
    <xf numFmtId="0" fontId="0" fillId="0" borderId="33" xfId="0" applyBorder="1"/>
    <xf numFmtId="0" fontId="1" fillId="0" borderId="37"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34" xfId="0" applyBorder="1" applyAlignment="1">
      <alignment horizontal="left" vertical="top" wrapText="1"/>
    </xf>
    <xf numFmtId="0" fontId="0" fillId="0" borderId="37" xfId="0" applyBorder="1" applyAlignment="1">
      <alignment horizontal="left" vertical="top"/>
    </xf>
    <xf numFmtId="0" fontId="0" fillId="0" borderId="33" xfId="0" applyBorder="1" applyAlignment="1">
      <alignment horizontal="left" vertical="top"/>
    </xf>
    <xf numFmtId="0" fontId="0" fillId="0" borderId="38" xfId="0" applyBorder="1" applyAlignment="1">
      <alignment horizontal="left" vertical="top"/>
    </xf>
    <xf numFmtId="0" fontId="0" fillId="0" borderId="37" xfId="0" applyBorder="1" applyAlignment="1">
      <alignment horizontal="center" vertical="top" wrapText="1"/>
    </xf>
    <xf numFmtId="0" fontId="0" fillId="0" borderId="33" xfId="0" applyBorder="1" applyAlignment="1">
      <alignment horizontal="center" vertical="top" wrapText="1"/>
    </xf>
    <xf numFmtId="0" fontId="0" fillId="0" borderId="38" xfId="0" applyBorder="1" applyAlignment="1">
      <alignment horizontal="center" vertical="top" wrapText="1"/>
    </xf>
    <xf numFmtId="0" fontId="0" fillId="0" borderId="35" xfId="0" applyBorder="1" applyAlignment="1">
      <alignment horizontal="left" vertical="top" wrapText="1"/>
    </xf>
    <xf numFmtId="0" fontId="0" fillId="0" borderId="0" xfId="0"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33" xfId="0" applyBorder="1" applyAlignment="1">
      <alignment horizontal="left" vertical="top" wrapText="1"/>
    </xf>
    <xf numFmtId="0" fontId="0" fillId="0" borderId="38"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37"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18" fillId="0" borderId="10" xfId="0" applyFont="1" applyBorder="1" applyAlignment="1" applyProtection="1">
      <alignment horizontal="left" vertical="center" wrapText="1"/>
      <protection locked="0"/>
    </xf>
    <xf numFmtId="0" fontId="4" fillId="0" borderId="0" xfId="0" applyFont="1" applyAlignment="1" applyProtection="1">
      <alignment horizontal="left" vertical="center"/>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19" fillId="0" borderId="10" xfId="0" applyFont="1" applyBorder="1" applyAlignment="1" applyProtection="1">
      <alignment vertical="center" wrapText="1"/>
      <protection locked="0"/>
    </xf>
    <xf numFmtId="0" fontId="16" fillId="0" borderId="10" xfId="0" applyFont="1" applyBorder="1" applyAlignment="1" applyProtection="1">
      <alignment vertical="center" wrapText="1"/>
      <protection locked="0"/>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7" fillId="0" borderId="41" xfId="0" applyFont="1" applyBorder="1" applyAlignment="1" applyProtection="1">
      <alignment vertical="center" wrapText="1"/>
      <protection locked="0"/>
    </xf>
    <xf numFmtId="0" fontId="7" fillId="0" borderId="42" xfId="0" applyFont="1" applyBorder="1" applyAlignment="1" applyProtection="1">
      <alignment vertical="center" wrapText="1"/>
      <protection locked="0"/>
    </xf>
    <xf numFmtId="0" fontId="19" fillId="0" borderId="41" xfId="0" applyFont="1" applyBorder="1" applyAlignment="1" applyProtection="1">
      <alignment vertical="center" wrapText="1"/>
      <protection locked="0"/>
    </xf>
    <xf numFmtId="0" fontId="19" fillId="0" borderId="42" xfId="0" applyFont="1" applyBorder="1" applyAlignment="1" applyProtection="1">
      <alignment vertical="center" wrapText="1"/>
      <protection locked="0"/>
    </xf>
    <xf numFmtId="0" fontId="7" fillId="0" borderId="39" xfId="0" applyFont="1" applyBorder="1" applyAlignment="1" applyProtection="1">
      <alignment vertical="center" wrapText="1"/>
      <protection locked="0"/>
    </xf>
    <xf numFmtId="0" fontId="7" fillId="0" borderId="40" xfId="0" applyFont="1" applyBorder="1" applyAlignment="1" applyProtection="1">
      <alignment vertical="center" wrapText="1"/>
      <protection locked="0"/>
    </xf>
    <xf numFmtId="20" fontId="0" fillId="3" borderId="0" xfId="0" applyNumberFormat="1" applyFill="1" applyBorder="1" applyAlignment="1" applyProtection="1">
      <alignment horizontal="center" vertical="center"/>
      <protection locked="0"/>
    </xf>
    <xf numFmtId="0" fontId="7" fillId="0" borderId="43" xfId="0" applyFont="1" applyBorder="1" applyAlignment="1" applyProtection="1">
      <alignment horizontal="center" vertical="center"/>
      <protection locked="0"/>
    </xf>
    <xf numFmtId="0" fontId="6" fillId="0" borderId="20" xfId="0" applyFont="1" applyBorder="1" applyAlignment="1" applyProtection="1">
      <alignment vertical="center"/>
    </xf>
    <xf numFmtId="0" fontId="6" fillId="0" borderId="31" xfId="0" applyFont="1" applyBorder="1" applyAlignment="1" applyProtection="1">
      <alignment vertical="center"/>
    </xf>
    <xf numFmtId="0" fontId="6" fillId="0" borderId="21" xfId="0" applyFont="1" applyBorder="1" applyAlignment="1" applyProtection="1">
      <alignment vertical="center"/>
    </xf>
    <xf numFmtId="2" fontId="4" fillId="0" borderId="21" xfId="0" applyNumberFormat="1" applyFont="1" applyBorder="1" applyAlignment="1" applyProtection="1">
      <alignment horizontal="center" vertical="center"/>
    </xf>
    <xf numFmtId="20" fontId="6" fillId="0" borderId="44" xfId="0" applyNumberFormat="1" applyFont="1" applyFill="1" applyBorder="1" applyAlignment="1" applyProtection="1">
      <alignment horizontal="center" vertical="center"/>
    </xf>
    <xf numFmtId="0" fontId="4" fillId="0" borderId="31" xfId="0" applyFont="1" applyBorder="1" applyAlignment="1" applyProtection="1">
      <alignment vertical="center"/>
    </xf>
    <xf numFmtId="0" fontId="6" fillId="0" borderId="45" xfId="0" applyFont="1" applyBorder="1" applyAlignment="1" applyProtection="1">
      <alignment vertical="center"/>
    </xf>
    <xf numFmtId="0" fontId="6" fillId="0" borderId="46" xfId="0" applyFont="1" applyBorder="1" applyAlignment="1" applyProtection="1">
      <alignment vertical="center"/>
    </xf>
  </cellXfs>
  <cellStyles count="1">
    <cellStyle name="Normal" xfId="0" builtinId="0"/>
  </cellStyles>
  <dxfs count="15">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28</xdr:row>
      <xdr:rowOff>76200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86690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1032" name="AutoShape 8">
          <a:extLst>
            <a:ext uri="{FF2B5EF4-FFF2-40B4-BE49-F238E27FC236}">
              <a16:creationId xmlns:a16="http://schemas.microsoft.com/office/drawing/2014/main" id="{00000000-0008-0000-0000-000008040000}"/>
            </a:ext>
          </a:extLst>
        </xdr:cNvPr>
        <xdr:cNvSpPr>
          <a:spLocks noChangeArrowheads="1"/>
        </xdr:cNvSpPr>
      </xdr:nvSpPr>
      <xdr:spPr bwMode="auto">
        <a:xfrm>
          <a:off x="2286000" y="47434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editAs="oneCell">
    <xdr:from>
      <xdr:col>1</xdr:col>
      <xdr:colOff>0</xdr:colOff>
      <xdr:row>9</xdr:row>
      <xdr:rowOff>0</xdr:rowOff>
    </xdr:from>
    <xdr:to>
      <xdr:col>8</xdr:col>
      <xdr:colOff>0</xdr:colOff>
      <xdr:row>28</xdr:row>
      <xdr:rowOff>76200</xdr:rowOff>
    </xdr:to>
    <xdr:sp macro="" textlink="">
      <xdr:nvSpPr>
        <xdr:cNvPr id="6" name="Text Box 2">
          <a:extLst>
            <a:ext uri="{FF2B5EF4-FFF2-40B4-BE49-F238E27FC236}">
              <a16:creationId xmlns:a16="http://schemas.microsoft.com/office/drawing/2014/main" id="{216067DC-02BB-4BC8-91E1-FA442EA68DA9}"/>
            </a:ext>
          </a:extLst>
        </xdr:cNvPr>
        <xdr:cNvSpPr txBox="1">
          <a:spLocks noChangeArrowheads="1"/>
        </xdr:cNvSpPr>
      </xdr:nvSpPr>
      <xdr:spPr bwMode="auto">
        <a:xfrm>
          <a:off x="200025" y="1543050"/>
          <a:ext cx="5962650" cy="3190875"/>
        </a:xfrm>
        <a:prstGeom prst="rect">
          <a:avLst/>
        </a:prstGeom>
        <a:noFill/>
        <a:ln w="15875">
          <a:solidFill>
            <a:srgbClr val="000080"/>
          </a:solidFill>
          <a:miter lim="800000"/>
          <a:headEnd/>
          <a:tailEnd/>
        </a:ln>
      </xdr:spPr>
      <xdr:txBody>
        <a:bodyPr vertOverflow="clip" wrap="square" lIns="36576" tIns="22860" rIns="0" bIns="0" anchor="t" upright="1"/>
        <a:lstStyle/>
        <a:p>
          <a:pPr algn="l" rtl="0">
            <a:defRPr sz="1000"/>
          </a:pPr>
          <a:r>
            <a:rPr lang="en-GB" sz="1200" b="0" i="0" u="sng" strike="noStrike" baseline="0">
              <a:solidFill>
                <a:srgbClr val="000000"/>
              </a:solidFill>
              <a:latin typeface="Arial"/>
              <a:cs typeface="Arial"/>
            </a:rPr>
            <a:t>The objective of this sheet is to:</a:t>
          </a:r>
          <a:endParaRPr lang="en-GB" sz="1200" b="0" i="0" u="none" strike="noStrike" baseline="0">
            <a:solidFill>
              <a:srgbClr val="000000"/>
            </a:solidFill>
            <a:latin typeface="Arial"/>
            <a:cs typeface="Arial"/>
          </a:endParaRPr>
        </a:p>
        <a:p>
          <a:pPr algn="l" rtl="0">
            <a:defRPr sz="1000"/>
          </a:pPr>
          <a:r>
            <a:rPr lang="en-GB" sz="1200" b="0" i="0" u="none" strike="noStrike" baseline="0">
              <a:solidFill>
                <a:srgbClr val="000000"/>
              </a:solidFill>
              <a:latin typeface="Arial"/>
              <a:cs typeface="Arial"/>
            </a:rPr>
            <a:t>- to standardize the information flow regarding work related activities.</a:t>
          </a:r>
        </a:p>
        <a:p>
          <a:pPr algn="l" rtl="0">
            <a:defRPr sz="1000"/>
          </a:pPr>
          <a:r>
            <a:rPr lang="en-GB" sz="1200" b="0" i="0" u="none" strike="noStrike" baseline="0">
              <a:solidFill>
                <a:srgbClr val="000000"/>
              </a:solidFill>
              <a:latin typeface="Arial"/>
              <a:cs typeface="Arial"/>
            </a:rPr>
            <a:t>- to establish a consistent data basis for several applications like cost accounting and reporting.</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User Information General:</a:t>
          </a:r>
        </a:p>
        <a:p>
          <a:pPr algn="l" rtl="0">
            <a:defRPr sz="1000"/>
          </a:pPr>
          <a:r>
            <a:rPr lang="en-GB" sz="1200" b="0" i="0" u="none" strike="noStrike" baseline="0">
              <a:solidFill>
                <a:srgbClr val="000000"/>
              </a:solidFill>
              <a:latin typeface="Arial"/>
              <a:cs typeface="Arial"/>
            </a:rPr>
            <a:t>- Please send your completed time sheet on the last workday of the month to the BO Portal.</a:t>
          </a:r>
        </a:p>
        <a:p>
          <a:pPr algn="l" rtl="0">
            <a:defRPr sz="1000"/>
          </a:pPr>
          <a:r>
            <a:rPr lang="en-GB" sz="1200" b="0" i="0" u="none" strike="noStrike" baseline="0">
              <a:solidFill>
                <a:srgbClr val="000000"/>
              </a:solidFill>
              <a:latin typeface="Arial"/>
              <a:cs typeface="Arial"/>
            </a:rPr>
            <a:t>- Should a project </a:t>
          </a:r>
          <a:r>
            <a:rPr lang="en-GB" sz="1200" b="0" i="0" u="sng" strike="noStrike" baseline="0">
              <a:solidFill>
                <a:srgbClr val="000000"/>
              </a:solidFill>
              <a:latin typeface="Arial"/>
              <a:cs typeface="Arial"/>
            </a:rPr>
            <a:t>not</a:t>
          </a:r>
          <a:r>
            <a:rPr lang="en-GB" sz="1200" b="0" i="0" u="none" strike="noStrike" baseline="0">
              <a:solidFill>
                <a:srgbClr val="000000"/>
              </a:solidFill>
              <a:latin typeface="Arial"/>
              <a:cs typeface="Arial"/>
            </a:rPr>
            <a:t> be available in the according drop down list, please add it on the sheet "DropDownLists"</a:t>
          </a:r>
        </a:p>
        <a:p>
          <a:pPr algn="l" rtl="0">
            <a:defRPr sz="1000"/>
          </a:pPr>
          <a:endParaRPr lang="en-GB" sz="1200" b="0" i="0" u="none" strike="noStrike" baseline="0">
            <a:solidFill>
              <a:srgbClr val="000000"/>
            </a:solidFill>
            <a:latin typeface="Arial"/>
            <a:cs typeface="Arial"/>
          </a:endParaRPr>
        </a:p>
        <a:p>
          <a:pPr algn="l" rtl="0">
            <a:defRPr sz="1000"/>
          </a:pPr>
          <a:r>
            <a:rPr lang="en-GB" sz="1200" b="0" i="0" u="sng" strike="noStrike" baseline="0">
              <a:solidFill>
                <a:srgbClr val="000000"/>
              </a:solidFill>
              <a:latin typeface="Arial"/>
              <a:cs typeface="Arial"/>
            </a:rPr>
            <a:t>Additional Information TIME Consulting Staff:</a:t>
          </a:r>
        </a:p>
        <a:p>
          <a:pPr algn="l" rtl="0">
            <a:defRPr sz="1000"/>
          </a:pPr>
          <a:r>
            <a:rPr lang="en-GB" sz="1200" b="0" i="0" u="none" strike="noStrike" baseline="0">
              <a:solidFill>
                <a:srgbClr val="000000"/>
              </a:solidFill>
              <a:latin typeface="Arial"/>
              <a:cs typeface="Arial"/>
            </a:rPr>
            <a:t>- Additional to the billable project days, please quote also all other work related activities. You find the legend beneath this box. </a:t>
          </a:r>
        </a:p>
        <a:p>
          <a:pPr algn="l" rtl="0">
            <a:defRPr sz="1000"/>
          </a:pPr>
          <a:endParaRPr lang="en-GB" sz="1200" b="0" i="0" u="none" strike="noStrike" baseline="0">
            <a:solidFill>
              <a:srgbClr val="000000"/>
            </a:solidFill>
            <a:latin typeface="Arial"/>
            <a:cs typeface="Arial"/>
          </a:endParaRPr>
        </a:p>
      </xdr:txBody>
    </xdr:sp>
    <xdr:clientData/>
  </xdr:twoCellAnchor>
  <xdr:twoCellAnchor>
    <xdr:from>
      <xdr:col>2</xdr:col>
      <xdr:colOff>962025</xdr:colOff>
      <xdr:row>26</xdr:row>
      <xdr:rowOff>85725</xdr:rowOff>
    </xdr:from>
    <xdr:to>
      <xdr:col>3</xdr:col>
      <xdr:colOff>238125</xdr:colOff>
      <xdr:row>28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286000" y="441960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2" workbookViewId="0">
      <selection activeCell="D5" sqref="D5:H5"/>
    </sheetView>
  </sheetViews>
  <sheetFormatPr defaultColWidth="11.42578125" defaultRowHeight="12.75"/>
  <cols>
    <col min="1" max="1" width="3" customWidth="1"/>
    <col min="2" max="2" width="16.85546875" customWidth="1"/>
    <col min="3" max="3" width="15.42578125" customWidth="1"/>
    <col min="9" max="9" width="16.85546875" style="40" customWidth="1"/>
    <col min="10" max="10" width="57.5703125" style="40" customWidth="1"/>
  </cols>
  <sheetData>
    <row r="1" spans="2:10" ht="13.5" customHeight="1" thickBot="1">
      <c r="I1" s="37"/>
      <c r="J1" s="37"/>
    </row>
    <row r="2" spans="2:10" ht="16.5" customHeight="1">
      <c r="B2" s="90" t="s">
        <v>9</v>
      </c>
      <c r="C2" s="91"/>
      <c r="D2" s="91"/>
      <c r="E2" s="91"/>
      <c r="F2" s="91"/>
      <c r="G2" s="91"/>
      <c r="H2" s="92"/>
      <c r="I2" s="37"/>
      <c r="J2" s="37"/>
    </row>
    <row r="3" spans="2:10" ht="13.5" thickBot="1">
      <c r="B3" s="93"/>
      <c r="C3" s="94"/>
      <c r="D3" s="94"/>
      <c r="E3" s="94"/>
      <c r="F3" s="94"/>
      <c r="G3" s="94"/>
      <c r="H3" s="95"/>
      <c r="I3" s="38"/>
      <c r="J3" s="38"/>
    </row>
    <row r="4" spans="2:10">
      <c r="B4" s="96" t="s">
        <v>11</v>
      </c>
      <c r="C4" s="97"/>
      <c r="D4" s="96" t="s">
        <v>221</v>
      </c>
      <c r="E4" s="98"/>
      <c r="F4" s="98"/>
      <c r="G4" s="98"/>
      <c r="H4" s="97"/>
      <c r="I4" s="39"/>
      <c r="J4" s="39"/>
    </row>
    <row r="5" spans="2:10">
      <c r="B5" s="81" t="s">
        <v>65</v>
      </c>
      <c r="C5" s="83"/>
      <c r="D5" s="81" t="s">
        <v>222</v>
      </c>
      <c r="E5" s="82"/>
      <c r="F5" s="82"/>
      <c r="G5" s="82"/>
      <c r="H5" s="83"/>
      <c r="I5" s="39"/>
      <c r="J5" s="39"/>
    </row>
    <row r="6" spans="2:10">
      <c r="B6" s="81" t="s">
        <v>66</v>
      </c>
      <c r="C6" s="83"/>
      <c r="D6" s="81" t="s">
        <v>223</v>
      </c>
      <c r="E6" s="82"/>
      <c r="F6" s="82"/>
      <c r="G6" s="82"/>
      <c r="H6" s="83"/>
      <c r="I6" s="39"/>
      <c r="J6" s="39"/>
    </row>
    <row r="7" spans="2:10" ht="13.5" thickBot="1">
      <c r="I7" s="39"/>
      <c r="J7" s="39"/>
    </row>
    <row r="8" spans="2:10" ht="12.75" customHeight="1">
      <c r="B8" s="84"/>
      <c r="C8" s="85"/>
      <c r="D8" s="85"/>
      <c r="E8" s="85"/>
      <c r="F8" s="85"/>
      <c r="G8" s="85"/>
      <c r="H8" s="86"/>
      <c r="I8" s="39"/>
      <c r="J8" s="39"/>
    </row>
    <row r="9" spans="2:10" ht="13.5" customHeight="1" thickBot="1">
      <c r="B9" s="87"/>
      <c r="C9" s="88"/>
      <c r="D9" s="88"/>
      <c r="E9" s="88"/>
      <c r="F9" s="88"/>
      <c r="G9" s="88"/>
      <c r="H9" s="89"/>
      <c r="I9" s="39"/>
      <c r="J9" s="39"/>
    </row>
    <row r="10" spans="2:10">
      <c r="I10" s="39"/>
      <c r="J10" s="39"/>
    </row>
    <row r="11" spans="2:10">
      <c r="I11" s="39"/>
      <c r="J11" s="39"/>
    </row>
    <row r="12" spans="2:10">
      <c r="I12" s="39"/>
      <c r="J12" s="39"/>
    </row>
    <row r="13" spans="2:10">
      <c r="I13" s="39"/>
      <c r="J13" s="39"/>
    </row>
    <row r="14" spans="2:10">
      <c r="I14" s="39"/>
      <c r="J14" s="39"/>
    </row>
    <row r="15" spans="2:10">
      <c r="I15" s="39"/>
      <c r="J15" s="39"/>
    </row>
    <row r="16" spans="2:10">
      <c r="I16" s="39"/>
      <c r="J16" s="39"/>
    </row>
    <row r="17" spans="2:10">
      <c r="I17" s="39"/>
      <c r="J17" s="39"/>
    </row>
    <row r="18" spans="2:10" ht="15.75" customHeight="1">
      <c r="I18" s="39"/>
      <c r="J18" s="39"/>
    </row>
    <row r="19" spans="2:10">
      <c r="I19" s="39"/>
      <c r="J19" s="39"/>
    </row>
    <row r="20" spans="2:10">
      <c r="I20" s="39"/>
      <c r="J20" s="39"/>
    </row>
    <row r="21" spans="2:10">
      <c r="I21" s="39"/>
      <c r="J21" s="39"/>
    </row>
    <row r="22" spans="2:10">
      <c r="I22" s="39"/>
      <c r="J22" s="39"/>
    </row>
    <row r="23" spans="2:10">
      <c r="I23" s="39"/>
      <c r="J23" s="39"/>
    </row>
    <row r="24" spans="2:10">
      <c r="I24" s="39"/>
      <c r="J24" s="39"/>
    </row>
    <row r="25" spans="2:10">
      <c r="I25" s="39"/>
      <c r="J25" s="39"/>
    </row>
    <row r="26" spans="2:10">
      <c r="I26" s="39"/>
      <c r="J26" s="39"/>
    </row>
    <row r="27" spans="2:10">
      <c r="I27" s="39"/>
      <c r="J27" s="39"/>
    </row>
    <row r="28" spans="2:10">
      <c r="I28" s="39"/>
      <c r="J28" s="39"/>
    </row>
    <row r="29" spans="2:10">
      <c r="I29" s="39"/>
      <c r="J29" s="39"/>
    </row>
    <row r="31" spans="2:10">
      <c r="B31" s="77" t="s">
        <v>175</v>
      </c>
      <c r="C31" s="78"/>
      <c r="D31" s="79"/>
      <c r="E31" s="79"/>
      <c r="F31" s="79"/>
      <c r="G31" s="79"/>
      <c r="H31" s="79"/>
      <c r="I31" s="53"/>
      <c r="J31" s="53"/>
    </row>
    <row r="32" spans="2:10">
      <c r="B32" s="80" t="s">
        <v>176</v>
      </c>
      <c r="C32" s="79"/>
      <c r="D32" s="77" t="s">
        <v>177</v>
      </c>
      <c r="E32" s="78"/>
      <c r="F32" s="78"/>
      <c r="G32" s="78"/>
      <c r="H32" s="78"/>
      <c r="I32" s="53"/>
      <c r="J32" s="53"/>
    </row>
    <row r="33" spans="2:10">
      <c r="B33" s="42">
        <v>9001</v>
      </c>
      <c r="C33" s="43"/>
      <c r="D33" s="57" t="s">
        <v>178</v>
      </c>
      <c r="E33" s="58"/>
      <c r="F33" s="58"/>
      <c r="G33" s="58"/>
      <c r="H33" s="59"/>
      <c r="I33" s="53"/>
      <c r="J33" s="53"/>
    </row>
    <row r="34" spans="2:10">
      <c r="B34" s="44" t="s">
        <v>179</v>
      </c>
      <c r="D34" s="66"/>
      <c r="E34" s="76"/>
      <c r="F34" s="76"/>
      <c r="G34" s="76"/>
      <c r="H34" s="68"/>
      <c r="I34" s="54"/>
      <c r="J34" s="55"/>
    </row>
    <row r="35" spans="2:10">
      <c r="B35" s="74" t="s">
        <v>180</v>
      </c>
      <c r="C35" s="75"/>
      <c r="D35" s="69"/>
      <c r="E35" s="70"/>
      <c r="F35" s="70"/>
      <c r="G35" s="70"/>
      <c r="H35" s="71"/>
      <c r="I35" s="56"/>
      <c r="J35" s="53"/>
    </row>
    <row r="36" spans="2:10">
      <c r="B36" s="45">
        <v>9002</v>
      </c>
      <c r="C36" s="46"/>
      <c r="D36" s="57" t="s">
        <v>137</v>
      </c>
      <c r="E36" s="58"/>
      <c r="F36" s="58"/>
      <c r="G36" s="58"/>
      <c r="H36" s="59"/>
      <c r="I36" s="53"/>
      <c r="J36" s="53"/>
    </row>
    <row r="37" spans="2:10">
      <c r="B37" s="47" t="s">
        <v>134</v>
      </c>
      <c r="C37" s="46"/>
      <c r="D37" s="69"/>
      <c r="E37" s="70"/>
      <c r="F37" s="70"/>
      <c r="G37" s="70"/>
      <c r="H37" s="71"/>
      <c r="I37" s="53"/>
      <c r="J37" s="53"/>
    </row>
    <row r="38" spans="2:10">
      <c r="B38" s="42">
        <v>9003</v>
      </c>
      <c r="C38" s="43"/>
      <c r="D38" s="72" t="s">
        <v>181</v>
      </c>
      <c r="E38" s="73"/>
      <c r="F38" s="73"/>
      <c r="G38" s="73"/>
      <c r="H38" s="73"/>
      <c r="I38" s="53"/>
      <c r="J38" s="53"/>
    </row>
    <row r="39" spans="2:10">
      <c r="B39" s="48" t="s">
        <v>182</v>
      </c>
      <c r="D39" s="73"/>
      <c r="E39" s="73"/>
      <c r="F39" s="73"/>
      <c r="G39" s="73"/>
      <c r="H39" s="73"/>
      <c r="I39" s="54"/>
      <c r="J39" s="55"/>
    </row>
    <row r="40" spans="2:10">
      <c r="B40" s="74" t="s">
        <v>180</v>
      </c>
      <c r="C40" s="75"/>
      <c r="D40" s="73"/>
      <c r="E40" s="73"/>
      <c r="F40" s="73"/>
      <c r="G40" s="73"/>
      <c r="H40" s="73"/>
      <c r="I40" s="56"/>
      <c r="J40" s="53"/>
    </row>
    <row r="41" spans="2:10">
      <c r="B41" s="45">
        <v>9004</v>
      </c>
      <c r="C41" s="49"/>
      <c r="D41" s="57" t="s">
        <v>138</v>
      </c>
      <c r="E41" s="58"/>
      <c r="F41" s="58"/>
      <c r="G41" s="58"/>
      <c r="H41" s="59"/>
      <c r="I41" s="53"/>
      <c r="J41" s="53"/>
    </row>
    <row r="42" spans="2:10">
      <c r="B42" s="47" t="s">
        <v>182</v>
      </c>
      <c r="C42" s="49"/>
      <c r="D42" s="66"/>
      <c r="E42" s="76"/>
      <c r="F42" s="76"/>
      <c r="G42" s="76"/>
      <c r="H42" s="68"/>
      <c r="I42" s="53"/>
      <c r="J42" s="53"/>
    </row>
    <row r="43" spans="2:10">
      <c r="B43" s="74" t="s">
        <v>183</v>
      </c>
      <c r="C43" s="75"/>
      <c r="D43" s="69"/>
      <c r="E43" s="70"/>
      <c r="F43" s="70"/>
      <c r="G43" s="70"/>
      <c r="H43" s="71"/>
      <c r="I43" s="53"/>
      <c r="J43" s="53"/>
    </row>
    <row r="44" spans="2:10">
      <c r="B44" s="42">
        <v>9005</v>
      </c>
      <c r="C44" s="43"/>
      <c r="D44" s="57" t="s">
        <v>184</v>
      </c>
      <c r="E44" s="58"/>
      <c r="F44" s="58"/>
      <c r="G44" s="58"/>
      <c r="H44" s="59"/>
    </row>
    <row r="45" spans="2:10">
      <c r="B45" s="48" t="s">
        <v>185</v>
      </c>
      <c r="D45" s="66"/>
      <c r="E45" s="67"/>
      <c r="F45" s="67"/>
      <c r="G45" s="67"/>
      <c r="H45" s="68"/>
    </row>
    <row r="46" spans="2:10">
      <c r="B46" s="50" t="s">
        <v>186</v>
      </c>
      <c r="C46" s="51"/>
      <c r="D46" s="69"/>
      <c r="E46" s="70"/>
      <c r="F46" s="70"/>
      <c r="G46" s="70"/>
      <c r="H46" s="71"/>
    </row>
    <row r="47" spans="2:10">
      <c r="B47" s="42">
        <v>9007</v>
      </c>
      <c r="C47" s="43"/>
      <c r="D47" s="57" t="s">
        <v>187</v>
      </c>
      <c r="E47" s="58"/>
      <c r="F47" s="58"/>
      <c r="G47" s="58"/>
      <c r="H47" s="59"/>
    </row>
    <row r="48" spans="2:10">
      <c r="B48" s="50" t="s">
        <v>73</v>
      </c>
      <c r="C48" s="51"/>
      <c r="D48" s="69"/>
      <c r="E48" s="70"/>
      <c r="F48" s="70"/>
      <c r="G48" s="70"/>
      <c r="H48" s="71"/>
    </row>
    <row r="49" spans="2:8">
      <c r="B49" s="42">
        <v>9008</v>
      </c>
      <c r="C49" s="43"/>
      <c r="D49" s="57" t="s">
        <v>188</v>
      </c>
      <c r="E49" s="58"/>
      <c r="F49" s="58"/>
      <c r="G49" s="58"/>
      <c r="H49" s="59"/>
    </row>
    <row r="50" spans="2:8">
      <c r="B50" s="50" t="s">
        <v>74</v>
      </c>
      <c r="C50" s="51"/>
      <c r="D50" s="69"/>
      <c r="E50" s="70"/>
      <c r="F50" s="70"/>
      <c r="G50" s="70"/>
      <c r="H50" s="71"/>
    </row>
    <row r="51" spans="2:8">
      <c r="B51" s="42">
        <v>9010</v>
      </c>
      <c r="C51" s="43"/>
      <c r="D51" s="57" t="s">
        <v>189</v>
      </c>
      <c r="E51" s="58"/>
      <c r="F51" s="58"/>
      <c r="G51" s="58"/>
      <c r="H51" s="59"/>
    </row>
    <row r="52" spans="2:8">
      <c r="B52" s="50" t="s">
        <v>75</v>
      </c>
      <c r="C52" s="51"/>
      <c r="D52" s="69"/>
      <c r="E52" s="70"/>
      <c r="F52" s="70"/>
      <c r="G52" s="70"/>
      <c r="H52" s="71"/>
    </row>
    <row r="53" spans="2:8">
      <c r="B53" s="42">
        <v>9013</v>
      </c>
      <c r="C53" s="43"/>
      <c r="D53" s="57" t="s">
        <v>190</v>
      </c>
      <c r="E53" s="58"/>
      <c r="F53" s="58"/>
      <c r="G53" s="58"/>
      <c r="H53" s="59"/>
    </row>
    <row r="54" spans="2:8">
      <c r="B54" s="50" t="s">
        <v>76</v>
      </c>
      <c r="C54" s="51"/>
      <c r="D54" s="69"/>
      <c r="E54" s="70"/>
      <c r="F54" s="70"/>
      <c r="G54" s="70"/>
      <c r="H54" s="71"/>
    </row>
    <row r="55" spans="2:8">
      <c r="B55" s="42">
        <v>9014</v>
      </c>
      <c r="C55" s="43"/>
      <c r="D55" s="57" t="s">
        <v>77</v>
      </c>
      <c r="E55" s="58"/>
      <c r="F55" s="58"/>
      <c r="G55" s="58"/>
      <c r="H55" s="59"/>
    </row>
    <row r="56" spans="2:8">
      <c r="B56" s="52" t="s">
        <v>77</v>
      </c>
      <c r="C56" s="51"/>
      <c r="D56" s="60"/>
      <c r="E56" s="61"/>
      <c r="F56" s="61"/>
      <c r="G56" s="61"/>
      <c r="H56" s="62"/>
    </row>
    <row r="57" spans="2:8">
      <c r="B57" s="42">
        <v>9015</v>
      </c>
      <c r="C57" s="43"/>
      <c r="D57" s="57" t="s">
        <v>191</v>
      </c>
      <c r="E57" s="58"/>
      <c r="F57" s="58"/>
      <c r="G57" s="58"/>
      <c r="H57" s="59"/>
    </row>
    <row r="58" spans="2:8">
      <c r="B58" s="52" t="s">
        <v>78</v>
      </c>
      <c r="C58" s="51"/>
      <c r="D58" s="63"/>
      <c r="E58" s="64"/>
      <c r="F58" s="64"/>
      <c r="G58" s="64"/>
      <c r="H58" s="65"/>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1"/>
  <sheetViews>
    <sheetView showGridLines="0" tabSelected="1" topLeftCell="D43" zoomScale="70" zoomScaleNormal="70" workbookViewId="0">
      <selection activeCell="M8" sqref="M8"/>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20.7109375" style="1" customWidth="1"/>
    <col min="11" max="11" width="13" style="1" customWidth="1"/>
    <col min="12" max="16384" width="11.42578125" style="1"/>
  </cols>
  <sheetData>
    <row r="1" spans="1:15" ht="51.75" customHeight="1" thickBot="1">
      <c r="D1" s="122" t="s">
        <v>14</v>
      </c>
      <c r="E1" s="123"/>
      <c r="F1" s="123"/>
      <c r="G1" s="123"/>
      <c r="H1" s="123"/>
      <c r="I1" s="123"/>
      <c r="J1" s="123"/>
      <c r="K1" s="123"/>
      <c r="L1" s="124"/>
    </row>
    <row r="2" spans="1:15" ht="13.5" customHeight="1">
      <c r="D2" s="30"/>
      <c r="E2" s="30"/>
      <c r="F2" s="30"/>
      <c r="G2" s="30"/>
      <c r="H2" s="30"/>
      <c r="I2" s="30"/>
      <c r="J2" s="30"/>
      <c r="K2" s="30"/>
      <c r="L2" s="2"/>
    </row>
    <row r="3" spans="1:15" ht="19.5" customHeight="1">
      <c r="D3" s="22" t="s">
        <v>0</v>
      </c>
      <c r="E3" s="23"/>
      <c r="F3" s="31" t="str">
        <f>'Information-General Settings'!D4</f>
        <v>Papatsorn</v>
      </c>
      <c r="G3" s="28"/>
      <c r="I3" s="3"/>
      <c r="J3" s="32"/>
      <c r="K3" s="32"/>
      <c r="L3" s="32"/>
    </row>
    <row r="4" spans="1:15" ht="19.5" customHeight="1">
      <c r="D4" s="3" t="s">
        <v>68</v>
      </c>
      <c r="E4" s="24"/>
      <c r="F4" s="31" t="str">
        <f>'Information-General Settings'!D5</f>
        <v>Panthong</v>
      </c>
      <c r="G4" s="28"/>
      <c r="I4" s="3"/>
      <c r="J4" s="32"/>
      <c r="K4" s="32"/>
      <c r="L4" s="32"/>
    </row>
    <row r="5" spans="1:15" ht="19.5" customHeight="1">
      <c r="D5" s="125" t="s">
        <v>67</v>
      </c>
      <c r="E5" s="126"/>
      <c r="F5" s="31" t="str">
        <f>'Information-General Settings'!D6</f>
        <v>TIME101</v>
      </c>
      <c r="G5" s="28"/>
      <c r="I5" s="3"/>
      <c r="J5" s="32"/>
      <c r="K5" s="32"/>
      <c r="L5" s="32"/>
    </row>
    <row r="6" spans="1:15" ht="19.5" customHeight="1" thickBot="1">
      <c r="E6" s="3"/>
      <c r="F6" s="3"/>
      <c r="G6" s="3"/>
      <c r="H6" s="4"/>
      <c r="J6" s="111"/>
      <c r="K6" s="111"/>
      <c r="L6" s="111"/>
    </row>
    <row r="7" spans="1:15" ht="12.75" customHeight="1">
      <c r="B7" s="1">
        <f>MONTH(E9)</f>
        <v>7</v>
      </c>
      <c r="C7" s="101"/>
      <c r="D7" s="103">
        <v>44013</v>
      </c>
      <c r="E7" s="104"/>
      <c r="F7" s="107" t="s">
        <v>6</v>
      </c>
      <c r="G7" s="107" t="s">
        <v>15</v>
      </c>
      <c r="H7" s="116" t="s">
        <v>5</v>
      </c>
      <c r="I7" s="117"/>
      <c r="J7" s="112" t="s">
        <v>3</v>
      </c>
      <c r="K7" s="114" t="s">
        <v>10</v>
      </c>
      <c r="L7" s="112" t="s">
        <v>4</v>
      </c>
    </row>
    <row r="8" spans="1:15" ht="23.25" customHeight="1" thickBot="1">
      <c r="C8" s="102"/>
      <c r="D8" s="105"/>
      <c r="E8" s="106"/>
      <c r="F8" s="108"/>
      <c r="G8" s="109"/>
      <c r="H8" s="118"/>
      <c r="I8" s="119"/>
      <c r="J8" s="113"/>
      <c r="K8" s="115"/>
      <c r="L8" s="113"/>
    </row>
    <row r="9" spans="1:15" ht="29.1" customHeight="1" thickBot="1">
      <c r="A9" s="5">
        <f t="shared" ref="A9:A37" si="0">IF(OR(C9="f",C9="u",C9="F",C9="U"),"",IF(OR(B9=1,B9=2,B9=3,B9=4,B9=5),1,""))</f>
        <v>1</v>
      </c>
      <c r="B9" s="6">
        <f t="shared" ref="B9:B36" si="1">WEEKDAY(E9,2)</f>
        <v>3</v>
      </c>
      <c r="C9" s="7"/>
      <c r="D9" s="8" t="str">
        <f>IF(B9=1,"Mo",IF(B9=2,"Tue",IF(B9=3,"Wed",IF(B9=4,"Thu",IF(B9=5,"Fri",IF(B9=6,"Sat",IF(B9=7,"Sun","")))))))</f>
        <v>Wed</v>
      </c>
      <c r="E9" s="9">
        <f>+D7</f>
        <v>44013</v>
      </c>
      <c r="F9" s="14" t="s">
        <v>23</v>
      </c>
      <c r="G9" s="14">
        <v>9001</v>
      </c>
      <c r="H9" s="100" t="s">
        <v>219</v>
      </c>
      <c r="I9" s="100"/>
      <c r="J9" s="14" t="s">
        <v>69</v>
      </c>
      <c r="K9" s="10"/>
      <c r="L9" s="11">
        <v>8</v>
      </c>
    </row>
    <row r="10" spans="1:15" ht="29.1" customHeight="1" thickBot="1">
      <c r="A10" s="5">
        <f t="shared" si="0"/>
        <v>1</v>
      </c>
      <c r="B10" s="6">
        <f t="shared" si="1"/>
        <v>4</v>
      </c>
      <c r="C10" s="12"/>
      <c r="D10" s="8" t="str">
        <f>IF(B10=1,"Mo",IF(B10=2,"Tue",IF(B10=3,"Wed",IF(B10=4,"Thu",IF(B10=5,"Fri",IF(B10=6,"Sat",IF(B10=7,"Sun","")))))))</f>
        <v>Thu</v>
      </c>
      <c r="E10" s="13">
        <f>+E9+1</f>
        <v>44014</v>
      </c>
      <c r="F10" s="14" t="s">
        <v>23</v>
      </c>
      <c r="G10" s="14">
        <v>9001</v>
      </c>
      <c r="H10" s="100" t="s">
        <v>220</v>
      </c>
      <c r="I10" s="100"/>
      <c r="J10" s="14" t="s">
        <v>69</v>
      </c>
      <c r="K10" s="14"/>
      <c r="L10" s="15">
        <v>9</v>
      </c>
      <c r="N10" s="6" t="s">
        <v>70</v>
      </c>
      <c r="O10" s="2">
        <f>COUNTIF($G$9:$G$38, 9001)</f>
        <v>22</v>
      </c>
    </row>
    <row r="11" spans="1:15" ht="41.25" customHeight="1" thickBot="1">
      <c r="A11" s="5">
        <f t="shared" si="0"/>
        <v>1</v>
      </c>
      <c r="B11" s="6">
        <f t="shared" si="1"/>
        <v>5</v>
      </c>
      <c r="C11" s="12"/>
      <c r="D11" s="8" t="str">
        <f>IF(B11=1,"Mo",IF(B11=2,"Tue",IF(B11=3,"Wed",IF(B11=4,"Thu",IF(B11=5,"Fri",IF(B11=6,"Sat",IF(B11=7,"Sun","")))))))</f>
        <v>Fri</v>
      </c>
      <c r="E11" s="13">
        <f t="shared" ref="E11:E36" si="2">+E10+1</f>
        <v>44015</v>
      </c>
      <c r="F11" s="14" t="s">
        <v>23</v>
      </c>
      <c r="G11" s="14">
        <v>9001</v>
      </c>
      <c r="H11" s="120" t="s">
        <v>224</v>
      </c>
      <c r="I11" s="121"/>
      <c r="J11" s="14" t="s">
        <v>218</v>
      </c>
      <c r="K11" s="14"/>
      <c r="L11" s="15">
        <v>12</v>
      </c>
      <c r="N11" s="6" t="s">
        <v>12</v>
      </c>
      <c r="O11" s="2">
        <f>COUNTIF($G$9:$G$38,9003)+COUNTIF($G$9:$G$38,9004)</f>
        <v>0</v>
      </c>
    </row>
    <row r="12" spans="1:15" ht="29.1" customHeight="1" thickBot="1">
      <c r="A12" s="5" t="str">
        <f t="shared" si="0"/>
        <v/>
      </c>
      <c r="B12" s="6">
        <f t="shared" si="1"/>
        <v>6</v>
      </c>
      <c r="C12" s="12"/>
      <c r="D12" s="8" t="str">
        <f t="shared" ref="D12:D37" si="3">IF(B12=1,"Mo",IF(B12=2,"Tue",IF(B12=3,"Wed",IF(B12=4,"Thu",IF(B12=5,"Fri",IF(B12=6,"Sat",IF(B12=7,"Sun","")))))))</f>
        <v>Sat</v>
      </c>
      <c r="E12" s="13">
        <f t="shared" si="2"/>
        <v>44016</v>
      </c>
      <c r="F12" s="14"/>
      <c r="G12" s="14"/>
      <c r="H12" s="100"/>
      <c r="I12" s="100"/>
      <c r="J12" s="14"/>
      <c r="K12" s="14"/>
      <c r="L12" s="15"/>
      <c r="N12" s="1" t="s">
        <v>13</v>
      </c>
      <c r="O12" s="2">
        <f>COUNTIF($G$9:$G$38, 9005)</f>
        <v>0</v>
      </c>
    </row>
    <row r="13" spans="1:15" ht="29.1" customHeight="1" thickBot="1">
      <c r="A13" s="5" t="str">
        <f t="shared" si="0"/>
        <v/>
      </c>
      <c r="B13" s="6">
        <f t="shared" si="1"/>
        <v>7</v>
      </c>
      <c r="C13" s="12"/>
      <c r="D13" s="8" t="str">
        <f t="shared" si="3"/>
        <v>Sun</v>
      </c>
      <c r="E13" s="13">
        <f t="shared" si="2"/>
        <v>44017</v>
      </c>
      <c r="F13" s="14"/>
      <c r="G13" s="14"/>
      <c r="H13" s="100"/>
      <c r="I13" s="100"/>
      <c r="J13" s="14"/>
      <c r="K13" s="14"/>
      <c r="L13" s="15"/>
    </row>
    <row r="14" spans="1:15" ht="29.1" customHeight="1" thickBot="1">
      <c r="A14" s="5">
        <f t="shared" si="0"/>
        <v>1</v>
      </c>
      <c r="B14" s="6">
        <f t="shared" si="1"/>
        <v>1</v>
      </c>
      <c r="C14" s="12"/>
      <c r="D14" s="8" t="str">
        <f t="shared" si="3"/>
        <v>Mo</v>
      </c>
      <c r="E14" s="13">
        <f t="shared" si="2"/>
        <v>44018</v>
      </c>
      <c r="F14" s="14" t="s">
        <v>23</v>
      </c>
      <c r="G14" s="14">
        <v>9001</v>
      </c>
      <c r="H14" s="110" t="s">
        <v>192</v>
      </c>
      <c r="I14" s="110"/>
      <c r="J14" s="14"/>
      <c r="K14" s="14"/>
      <c r="L14" s="15"/>
    </row>
    <row r="15" spans="1:15" ht="29.1" customHeight="1" thickBot="1">
      <c r="A15" s="5">
        <f t="shared" si="0"/>
        <v>1</v>
      </c>
      <c r="B15" s="6">
        <f t="shared" si="1"/>
        <v>2</v>
      </c>
      <c r="C15" s="12"/>
      <c r="D15" s="8" t="str">
        <f t="shared" si="3"/>
        <v>Tue</v>
      </c>
      <c r="E15" s="13">
        <f t="shared" si="2"/>
        <v>44019</v>
      </c>
      <c r="F15" s="14" t="s">
        <v>23</v>
      </c>
      <c r="G15" s="14">
        <v>9001</v>
      </c>
      <c r="H15" s="100" t="s">
        <v>227</v>
      </c>
      <c r="I15" s="100"/>
      <c r="J15" s="14" t="s">
        <v>69</v>
      </c>
      <c r="K15" s="14"/>
      <c r="L15" s="15">
        <v>10</v>
      </c>
    </row>
    <row r="16" spans="1:15" ht="29.1" customHeight="1" thickBot="1">
      <c r="A16" s="5">
        <f t="shared" si="0"/>
        <v>1</v>
      </c>
      <c r="B16" s="6">
        <f t="shared" si="1"/>
        <v>3</v>
      </c>
      <c r="C16" s="12"/>
      <c r="D16" s="8" t="str">
        <f>IF(B16=1,"Mo",IF(B16=2,"Tue",IF(B16=3,"Wed",IF(B16=4,"Thu",IF(B16=5,"Fri",IF(B16=6,"Sat",IF(B16=7,"Sun","")))))))</f>
        <v>Wed</v>
      </c>
      <c r="E16" s="13">
        <f t="shared" si="2"/>
        <v>44020</v>
      </c>
      <c r="F16" s="14" t="s">
        <v>23</v>
      </c>
      <c r="G16" s="14">
        <v>9001</v>
      </c>
      <c r="H16" s="100" t="s">
        <v>225</v>
      </c>
      <c r="I16" s="100"/>
      <c r="J16" s="14" t="s">
        <v>218</v>
      </c>
      <c r="K16" s="14"/>
      <c r="L16" s="15">
        <v>10</v>
      </c>
    </row>
    <row r="17" spans="1:12" ht="30" customHeight="1" thickBot="1">
      <c r="A17" s="5">
        <f t="shared" si="0"/>
        <v>1</v>
      </c>
      <c r="B17" s="6">
        <f t="shared" si="1"/>
        <v>4</v>
      </c>
      <c r="C17" s="12"/>
      <c r="D17" s="8" t="str">
        <f>IF(B17=1,"Mo",IF(B17=2,"Tue",IF(B17=3,"Wed",IF(B17=4,"Thu",IF(B17=5,"Fri",IF(B17=6,"Sat",IF(B17=7,"Sun","")))))))</f>
        <v>Thu</v>
      </c>
      <c r="E17" s="13">
        <f t="shared" si="2"/>
        <v>44021</v>
      </c>
      <c r="F17" s="14" t="s">
        <v>23</v>
      </c>
      <c r="G17" s="14">
        <v>9001</v>
      </c>
      <c r="H17" s="127" t="s">
        <v>226</v>
      </c>
      <c r="I17" s="128"/>
      <c r="J17" s="14" t="s">
        <v>218</v>
      </c>
      <c r="K17" s="14"/>
      <c r="L17" s="15">
        <v>10</v>
      </c>
    </row>
    <row r="18" spans="1:12" ht="29.1" customHeight="1" thickBot="1">
      <c r="A18" s="5">
        <f t="shared" si="0"/>
        <v>1</v>
      </c>
      <c r="B18" s="6">
        <f t="shared" si="1"/>
        <v>5</v>
      </c>
      <c r="C18" s="12"/>
      <c r="D18" s="8" t="str">
        <f>IF(B18=1,"Mo",IF(B18=2,"Tue",IF(B18=3,"Wed",IF(B18=4,"Thu",IF(B18=5,"Fri",IF(B18=6,"Sat",IF(B18=7,"Sun","")))))))</f>
        <v>Fri</v>
      </c>
      <c r="E18" s="13">
        <f t="shared" si="2"/>
        <v>44022</v>
      </c>
      <c r="F18" s="14" t="s">
        <v>23</v>
      </c>
      <c r="G18" s="14">
        <v>9001</v>
      </c>
      <c r="H18" s="129" t="s">
        <v>231</v>
      </c>
      <c r="I18" s="130"/>
      <c r="J18" s="14" t="s">
        <v>218</v>
      </c>
      <c r="K18" s="14"/>
      <c r="L18" s="15">
        <v>14</v>
      </c>
    </row>
    <row r="19" spans="1:12" ht="29.1" customHeight="1" thickBot="1">
      <c r="A19" s="5" t="str">
        <f t="shared" si="0"/>
        <v/>
      </c>
      <c r="B19" s="6">
        <f t="shared" si="1"/>
        <v>6</v>
      </c>
      <c r="C19" s="12"/>
      <c r="D19" s="8" t="str">
        <f t="shared" si="3"/>
        <v>Sat</v>
      </c>
      <c r="E19" s="13">
        <f t="shared" si="2"/>
        <v>44023</v>
      </c>
      <c r="F19" s="14"/>
      <c r="G19" s="14"/>
      <c r="H19" s="131"/>
      <c r="I19" s="132"/>
      <c r="J19" s="14"/>
      <c r="K19" s="14"/>
      <c r="L19" s="15"/>
    </row>
    <row r="20" spans="1:12" ht="29.1" customHeight="1" thickBot="1">
      <c r="A20" s="5" t="str">
        <f t="shared" si="0"/>
        <v/>
      </c>
      <c r="B20" s="6">
        <f t="shared" si="1"/>
        <v>7</v>
      </c>
      <c r="C20" s="12"/>
      <c r="D20" s="8" t="str">
        <f t="shared" si="3"/>
        <v>Sun</v>
      </c>
      <c r="E20" s="13">
        <f t="shared" si="2"/>
        <v>44024</v>
      </c>
      <c r="F20" s="14"/>
      <c r="G20" s="14"/>
      <c r="H20" s="100"/>
      <c r="I20" s="100"/>
      <c r="J20" s="14"/>
      <c r="K20" s="14"/>
      <c r="L20" s="15"/>
    </row>
    <row r="21" spans="1:12" ht="29.1" customHeight="1" thickBot="1">
      <c r="A21" s="5">
        <f t="shared" si="0"/>
        <v>1</v>
      </c>
      <c r="B21" s="6">
        <f t="shared" si="1"/>
        <v>1</v>
      </c>
      <c r="C21" s="12"/>
      <c r="D21" s="8" t="str">
        <f t="shared" si="3"/>
        <v>Mo</v>
      </c>
      <c r="E21" s="13">
        <f t="shared" si="2"/>
        <v>44025</v>
      </c>
      <c r="F21" s="14" t="s">
        <v>23</v>
      </c>
      <c r="G21" s="14">
        <v>9001</v>
      </c>
      <c r="H21" s="100" t="s">
        <v>230</v>
      </c>
      <c r="I21" s="100"/>
      <c r="J21" s="14" t="s">
        <v>69</v>
      </c>
      <c r="K21" s="14"/>
      <c r="L21" s="15">
        <v>12</v>
      </c>
    </row>
    <row r="22" spans="1:12" ht="29.1" customHeight="1" thickBot="1">
      <c r="A22" s="5">
        <f t="shared" si="0"/>
        <v>1</v>
      </c>
      <c r="B22" s="6">
        <f t="shared" si="1"/>
        <v>2</v>
      </c>
      <c r="C22" s="12"/>
      <c r="D22" s="8" t="str">
        <f t="shared" si="3"/>
        <v>Tue</v>
      </c>
      <c r="E22" s="13">
        <f t="shared" si="2"/>
        <v>44026</v>
      </c>
      <c r="F22" s="14" t="s">
        <v>23</v>
      </c>
      <c r="G22" s="14">
        <v>9001</v>
      </c>
      <c r="H22" s="100" t="s">
        <v>228</v>
      </c>
      <c r="I22" s="100"/>
      <c r="J22" s="14" t="s">
        <v>218</v>
      </c>
      <c r="K22" s="14"/>
      <c r="L22" s="15">
        <v>10</v>
      </c>
    </row>
    <row r="23" spans="1:12" ht="29.1" customHeight="1" thickBot="1">
      <c r="A23" s="5">
        <f t="shared" si="0"/>
        <v>1</v>
      </c>
      <c r="B23" s="6">
        <f t="shared" si="1"/>
        <v>3</v>
      </c>
      <c r="C23" s="12"/>
      <c r="D23" s="8" t="str">
        <f t="shared" si="3"/>
        <v>Wed</v>
      </c>
      <c r="E23" s="13">
        <f t="shared" si="2"/>
        <v>44027</v>
      </c>
      <c r="F23" s="14" t="s">
        <v>23</v>
      </c>
      <c r="G23" s="14">
        <v>9001</v>
      </c>
      <c r="H23" s="100" t="s">
        <v>229</v>
      </c>
      <c r="I23" s="100"/>
      <c r="J23" s="14" t="s">
        <v>218</v>
      </c>
      <c r="K23" s="14"/>
      <c r="L23" s="15">
        <v>10</v>
      </c>
    </row>
    <row r="24" spans="1:12" ht="36" customHeight="1" thickBot="1">
      <c r="A24" s="5">
        <f t="shared" si="0"/>
        <v>1</v>
      </c>
      <c r="B24" s="6">
        <f t="shared" si="1"/>
        <v>4</v>
      </c>
      <c r="C24" s="12"/>
      <c r="D24" s="8" t="str">
        <f t="shared" si="3"/>
        <v>Thu</v>
      </c>
      <c r="E24" s="13">
        <f t="shared" si="2"/>
        <v>44028</v>
      </c>
      <c r="F24" s="14" t="s">
        <v>23</v>
      </c>
      <c r="G24" s="14">
        <v>9001</v>
      </c>
      <c r="H24" s="100" t="s">
        <v>239</v>
      </c>
      <c r="I24" s="100"/>
      <c r="J24" s="14" t="s">
        <v>218</v>
      </c>
      <c r="K24" s="14"/>
      <c r="L24" s="15">
        <v>12</v>
      </c>
    </row>
    <row r="25" spans="1:12" ht="29.1" customHeight="1" thickBot="1">
      <c r="A25" s="5">
        <f t="shared" si="0"/>
        <v>1</v>
      </c>
      <c r="B25" s="6">
        <f t="shared" si="1"/>
        <v>5</v>
      </c>
      <c r="C25" s="12"/>
      <c r="D25" s="8" t="str">
        <f t="shared" si="3"/>
        <v>Fri</v>
      </c>
      <c r="E25" s="13">
        <f t="shared" si="2"/>
        <v>44029</v>
      </c>
      <c r="F25" s="14" t="s">
        <v>23</v>
      </c>
      <c r="G25" s="14">
        <v>9001</v>
      </c>
      <c r="H25" s="100" t="s">
        <v>238</v>
      </c>
      <c r="I25" s="100"/>
      <c r="J25" s="14" t="s">
        <v>218</v>
      </c>
      <c r="K25" s="14"/>
      <c r="L25" s="15">
        <v>12</v>
      </c>
    </row>
    <row r="26" spans="1:12" ht="29.1" customHeight="1" thickBot="1">
      <c r="A26" s="5" t="str">
        <f t="shared" si="0"/>
        <v/>
      </c>
      <c r="B26" s="6">
        <f t="shared" si="1"/>
        <v>6</v>
      </c>
      <c r="C26" s="12"/>
      <c r="D26" s="8" t="str">
        <f t="shared" si="3"/>
        <v>Sat</v>
      </c>
      <c r="E26" s="13">
        <f t="shared" si="2"/>
        <v>44030</v>
      </c>
      <c r="F26" s="14"/>
      <c r="G26" s="14"/>
      <c r="H26" s="100"/>
      <c r="I26" s="100"/>
      <c r="J26" s="14"/>
      <c r="K26" s="14"/>
      <c r="L26" s="15"/>
    </row>
    <row r="27" spans="1:12" ht="29.1" customHeight="1" thickBot="1">
      <c r="A27" s="5" t="str">
        <f t="shared" si="0"/>
        <v/>
      </c>
      <c r="B27" s="6">
        <f t="shared" si="1"/>
        <v>7</v>
      </c>
      <c r="C27" s="12"/>
      <c r="D27" s="8" t="str">
        <f t="shared" si="3"/>
        <v>Sun</v>
      </c>
      <c r="E27" s="13">
        <f t="shared" si="2"/>
        <v>44031</v>
      </c>
      <c r="F27" s="14"/>
      <c r="G27" s="14"/>
      <c r="H27" s="100"/>
      <c r="I27" s="100"/>
      <c r="J27" s="14"/>
      <c r="K27" s="14"/>
      <c r="L27" s="15"/>
    </row>
    <row r="28" spans="1:12" ht="40.5" customHeight="1" thickBot="1">
      <c r="A28" s="5">
        <f t="shared" si="0"/>
        <v>1</v>
      </c>
      <c r="B28" s="6">
        <f t="shared" si="1"/>
        <v>1</v>
      </c>
      <c r="C28" s="12"/>
      <c r="D28" s="8" t="str">
        <f t="shared" si="3"/>
        <v>Mo</v>
      </c>
      <c r="E28" s="13">
        <f t="shared" si="2"/>
        <v>44032</v>
      </c>
      <c r="F28" s="14" t="s">
        <v>23</v>
      </c>
      <c r="G28" s="14">
        <v>9001</v>
      </c>
      <c r="H28" s="100" t="s">
        <v>242</v>
      </c>
      <c r="I28" s="100"/>
      <c r="J28" s="14" t="s">
        <v>232</v>
      </c>
      <c r="K28" s="14"/>
      <c r="L28" s="15">
        <v>12</v>
      </c>
    </row>
    <row r="29" spans="1:12" ht="40.5" customHeight="1" thickBot="1">
      <c r="A29" s="5">
        <f t="shared" si="0"/>
        <v>1</v>
      </c>
      <c r="B29" s="6">
        <f t="shared" si="1"/>
        <v>2</v>
      </c>
      <c r="C29" s="12"/>
      <c r="D29" s="8" t="str">
        <f t="shared" si="3"/>
        <v>Tue</v>
      </c>
      <c r="E29" s="13">
        <f t="shared" si="2"/>
        <v>44033</v>
      </c>
      <c r="F29" s="14" t="s">
        <v>23</v>
      </c>
      <c r="G29" s="14">
        <v>9001</v>
      </c>
      <c r="H29" s="100" t="s">
        <v>241</v>
      </c>
      <c r="I29" s="100"/>
      <c r="J29" s="14" t="s">
        <v>233</v>
      </c>
      <c r="K29" s="14"/>
      <c r="L29" s="15">
        <v>12</v>
      </c>
    </row>
    <row r="30" spans="1:12" ht="35.25" customHeight="1" thickBot="1">
      <c r="A30" s="5">
        <f t="shared" si="0"/>
        <v>1</v>
      </c>
      <c r="B30" s="6">
        <f t="shared" si="1"/>
        <v>3</v>
      </c>
      <c r="C30" s="12"/>
      <c r="D30" s="8" t="str">
        <f t="shared" si="3"/>
        <v>Wed</v>
      </c>
      <c r="E30" s="13">
        <f t="shared" si="2"/>
        <v>44034</v>
      </c>
      <c r="F30" s="14" t="s">
        <v>23</v>
      </c>
      <c r="G30" s="14">
        <v>9001</v>
      </c>
      <c r="H30" s="100" t="s">
        <v>240</v>
      </c>
      <c r="I30" s="100"/>
      <c r="J30" s="14" t="s">
        <v>234</v>
      </c>
      <c r="K30" s="14"/>
      <c r="L30" s="15">
        <v>12</v>
      </c>
    </row>
    <row r="31" spans="1:12" ht="51.75" customHeight="1" thickBot="1">
      <c r="A31" s="5">
        <f t="shared" si="0"/>
        <v>1</v>
      </c>
      <c r="B31" s="6">
        <f t="shared" si="1"/>
        <v>4</v>
      </c>
      <c r="C31" s="12"/>
      <c r="D31" s="8" t="str">
        <f t="shared" si="3"/>
        <v>Thu</v>
      </c>
      <c r="E31" s="13">
        <f t="shared" si="2"/>
        <v>44035</v>
      </c>
      <c r="F31" s="14" t="s">
        <v>23</v>
      </c>
      <c r="G31" s="14">
        <v>9001</v>
      </c>
      <c r="H31" s="100" t="s">
        <v>245</v>
      </c>
      <c r="I31" s="100"/>
      <c r="J31" s="14" t="s">
        <v>235</v>
      </c>
      <c r="K31" s="14"/>
      <c r="L31" s="15">
        <v>12</v>
      </c>
    </row>
    <row r="32" spans="1:12" ht="41.25" customHeight="1" thickBot="1">
      <c r="A32" s="5">
        <f t="shared" si="0"/>
        <v>1</v>
      </c>
      <c r="B32" s="6">
        <f t="shared" si="1"/>
        <v>5</v>
      </c>
      <c r="C32" s="12"/>
      <c r="D32" s="8" t="str">
        <f t="shared" si="3"/>
        <v>Fri</v>
      </c>
      <c r="E32" s="13">
        <f t="shared" si="2"/>
        <v>44036</v>
      </c>
      <c r="F32" s="14" t="s">
        <v>23</v>
      </c>
      <c r="G32" s="14">
        <v>9001</v>
      </c>
      <c r="H32" s="100" t="s">
        <v>243</v>
      </c>
      <c r="I32" s="100"/>
      <c r="J32" s="14" t="s">
        <v>237</v>
      </c>
      <c r="K32" s="14"/>
      <c r="L32" s="15">
        <v>13</v>
      </c>
    </row>
    <row r="33" spans="1:12" ht="29.1" customHeight="1" thickBot="1">
      <c r="A33" s="5" t="str">
        <f t="shared" si="0"/>
        <v/>
      </c>
      <c r="B33" s="6">
        <f t="shared" si="1"/>
        <v>6</v>
      </c>
      <c r="C33" s="12"/>
      <c r="D33" s="8" t="str">
        <f t="shared" si="3"/>
        <v>Sat</v>
      </c>
      <c r="E33" s="13">
        <f t="shared" si="2"/>
        <v>44037</v>
      </c>
      <c r="F33" s="14"/>
      <c r="G33" s="14"/>
      <c r="H33" s="100"/>
      <c r="I33" s="100"/>
      <c r="J33" s="14"/>
      <c r="K33" s="14"/>
      <c r="L33" s="15"/>
    </row>
    <row r="34" spans="1:12" ht="29.1" customHeight="1" thickBot="1">
      <c r="A34" s="5" t="str">
        <f t="shared" si="0"/>
        <v/>
      </c>
      <c r="B34" s="6">
        <f t="shared" si="1"/>
        <v>7</v>
      </c>
      <c r="C34" s="12"/>
      <c r="D34" s="8" t="str">
        <f t="shared" si="3"/>
        <v>Sun</v>
      </c>
      <c r="E34" s="13">
        <f t="shared" si="2"/>
        <v>44038</v>
      </c>
      <c r="F34" s="14"/>
      <c r="G34" s="14"/>
      <c r="H34" s="100"/>
      <c r="I34" s="100"/>
      <c r="J34" s="14"/>
      <c r="K34" s="14"/>
      <c r="L34" s="15"/>
    </row>
    <row r="35" spans="1:12" ht="29.1" customHeight="1" thickBot="1">
      <c r="A35" s="5">
        <f t="shared" si="0"/>
        <v>1</v>
      </c>
      <c r="B35" s="6">
        <f t="shared" si="1"/>
        <v>1</v>
      </c>
      <c r="C35" s="12"/>
      <c r="D35" s="8" t="str">
        <f t="shared" si="3"/>
        <v>Mo</v>
      </c>
      <c r="E35" s="13">
        <f t="shared" si="2"/>
        <v>44039</v>
      </c>
      <c r="F35" s="14" t="s">
        <v>23</v>
      </c>
      <c r="G35" s="14">
        <v>9001</v>
      </c>
      <c r="H35" s="121" t="s">
        <v>77</v>
      </c>
      <c r="I35" s="121"/>
      <c r="J35" s="14"/>
      <c r="K35" s="14"/>
      <c r="L35" s="15"/>
    </row>
    <row r="36" spans="1:12" ht="29.1" customHeight="1" thickBot="1">
      <c r="A36" s="5">
        <f t="shared" si="0"/>
        <v>1</v>
      </c>
      <c r="B36" s="6">
        <f t="shared" si="1"/>
        <v>2</v>
      </c>
      <c r="C36" s="12"/>
      <c r="D36" s="8" t="str">
        <f t="shared" si="3"/>
        <v>Tue</v>
      </c>
      <c r="E36" s="13">
        <f t="shared" si="2"/>
        <v>44040</v>
      </c>
      <c r="F36" s="14" t="s">
        <v>23</v>
      </c>
      <c r="G36" s="14">
        <v>9001</v>
      </c>
      <c r="H36" s="110" t="s">
        <v>193</v>
      </c>
      <c r="I36" s="110"/>
      <c r="J36" s="14"/>
      <c r="K36" s="14"/>
      <c r="L36" s="15"/>
    </row>
    <row r="37" spans="1:12" ht="41.25" customHeight="1" thickBot="1">
      <c r="A37" s="5">
        <f t="shared" si="0"/>
        <v>1</v>
      </c>
      <c r="B37" s="6">
        <f>WEEKDAY(E36+1,2)</f>
        <v>3</v>
      </c>
      <c r="C37" s="12"/>
      <c r="D37" s="8" t="str">
        <f t="shared" si="3"/>
        <v>Wed</v>
      </c>
      <c r="E37" s="16">
        <f>IF(MONTH(E36+1)&gt;MONTH(E36),"",E36+1)</f>
        <v>44041</v>
      </c>
      <c r="F37" s="14" t="s">
        <v>23</v>
      </c>
      <c r="G37" s="14">
        <v>9001</v>
      </c>
      <c r="H37" s="99" t="s">
        <v>246</v>
      </c>
      <c r="I37" s="100"/>
      <c r="J37" s="14" t="s">
        <v>69</v>
      </c>
      <c r="K37" s="14"/>
      <c r="L37" s="15">
        <v>13</v>
      </c>
    </row>
    <row r="38" spans="1:12" ht="28.5" customHeight="1">
      <c r="A38" s="5">
        <f t="shared" ref="A38" si="4">IF(OR(C38="f",C38="u",C38="F",C38="U"),"",IF(OR(B38=1,B38=2,B38=3,B38=4,B38=5),1,""))</f>
        <v>1</v>
      </c>
      <c r="B38" s="6">
        <f>WEEKDAY(E37+1,2)</f>
        <v>4</v>
      </c>
      <c r="C38" s="12"/>
      <c r="D38" s="8" t="str">
        <f t="shared" ref="D38" si="5">IF(B38=1,"Mo",IF(B38=2,"Tue",IF(B38=3,"Wed",IF(B38=4,"Thu",IF(B38=5,"Fri",IF(B38=6,"Sat",IF(B38=7,"Sun","")))))))</f>
        <v>Thu</v>
      </c>
      <c r="E38" s="16">
        <f>IF(MONTH(E37+1)&gt;MONTH(E37),"",E37+1)</f>
        <v>44042</v>
      </c>
      <c r="F38" s="134" t="s">
        <v>23</v>
      </c>
      <c r="G38" s="134">
        <v>9001</v>
      </c>
      <c r="H38" s="99" t="s">
        <v>247</v>
      </c>
      <c r="I38" s="99"/>
      <c r="J38" s="14" t="s">
        <v>248</v>
      </c>
      <c r="K38" s="134"/>
      <c r="L38" s="15">
        <v>13</v>
      </c>
    </row>
    <row r="39" spans="1:12" ht="36" customHeight="1" thickBot="1">
      <c r="A39" s="5"/>
      <c r="B39" s="6"/>
      <c r="C39" s="133"/>
      <c r="D39" s="139" t="s">
        <v>236</v>
      </c>
      <c r="E39" s="16">
        <f>IF(MONTH(E38+1)&gt;MONTH(E38),"",E38+1)</f>
        <v>44043</v>
      </c>
      <c r="F39" s="134" t="s">
        <v>23</v>
      </c>
      <c r="G39" s="14">
        <v>9001</v>
      </c>
      <c r="H39" s="99" t="s">
        <v>244</v>
      </c>
      <c r="I39" s="99"/>
      <c r="J39" s="134" t="s">
        <v>249</v>
      </c>
      <c r="K39" s="134"/>
      <c r="L39" s="15">
        <v>12</v>
      </c>
    </row>
    <row r="40" spans="1:12" ht="30" customHeight="1" thickBot="1">
      <c r="D40" s="17"/>
      <c r="E40" s="19"/>
      <c r="F40" s="141"/>
      <c r="G40" s="19"/>
      <c r="H40" s="142"/>
      <c r="I40" s="36" t="s">
        <v>1</v>
      </c>
      <c r="J40" s="20"/>
      <c r="K40" s="18"/>
      <c r="L40" s="21">
        <f>SUM(L9:L38)</f>
        <v>216</v>
      </c>
    </row>
    <row r="41" spans="1:12" ht="30" customHeight="1" thickBot="1">
      <c r="D41" s="135"/>
      <c r="E41" s="137"/>
      <c r="F41" s="29"/>
      <c r="G41" s="29"/>
      <c r="H41" s="29"/>
      <c r="I41" s="140" t="s">
        <v>2</v>
      </c>
      <c r="J41" s="136"/>
      <c r="K41" s="137"/>
      <c r="L41" s="138">
        <f>SUM(L40/8)</f>
        <v>27</v>
      </c>
    </row>
  </sheetData>
  <mergeCells count="42">
    <mergeCell ref="H39:I39"/>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9:I9"/>
  </mergeCells>
  <phoneticPr fontId="0" type="noConversion"/>
  <conditionalFormatting sqref="C9:C37">
    <cfRule type="expression" dxfId="14" priority="2067" stopIfTrue="1">
      <formula>IF($A9=1,B9,)</formula>
    </cfRule>
    <cfRule type="expression" dxfId="13" priority="2068" stopIfTrue="1">
      <formula>IF($A9="",B9,)</formula>
    </cfRule>
  </conditionalFormatting>
  <conditionalFormatting sqref="E9">
    <cfRule type="expression" dxfId="12" priority="2069" stopIfTrue="1">
      <formula>IF($A9="",B9,"")</formula>
    </cfRule>
  </conditionalFormatting>
  <conditionalFormatting sqref="E10:E37">
    <cfRule type="expression" dxfId="11" priority="2070" stopIfTrue="1">
      <formula>IF($A10&lt;&gt;1,B10,"")</formula>
    </cfRule>
  </conditionalFormatting>
  <conditionalFormatting sqref="D9:D37">
    <cfRule type="expression" dxfId="10" priority="2071" stopIfTrue="1">
      <formula>IF($A9="",B9,)</formula>
    </cfRule>
  </conditionalFormatting>
  <conditionalFormatting sqref="G9:G39">
    <cfRule type="expression" dxfId="9" priority="2072" stopIfTrue="1">
      <formula>#REF!="Freelancer"</formula>
    </cfRule>
    <cfRule type="expression" dxfId="8" priority="2073" stopIfTrue="1">
      <formula>#REF!="DTC Int. Staff"</formula>
    </cfRule>
  </conditionalFormatting>
  <conditionalFormatting sqref="G9:G39">
    <cfRule type="expression" dxfId="7" priority="15" stopIfTrue="1">
      <formula>#REF!="Freelancer"</formula>
    </cfRule>
    <cfRule type="expression" dxfId="6" priority="16" stopIfTrue="1">
      <formula>#REF!="DTC Int. Staff"</formula>
    </cfRule>
  </conditionalFormatting>
  <conditionalFormatting sqref="G9:G39">
    <cfRule type="expression" dxfId="5" priority="13" stopIfTrue="1">
      <formula>$F$5="Freelancer"</formula>
    </cfRule>
    <cfRule type="expression" dxfId="4" priority="14" stopIfTrue="1">
      <formula>$F$5="DTC Int. Staff"</formula>
    </cfRule>
  </conditionalFormatting>
  <conditionalFormatting sqref="C38:C39">
    <cfRule type="expression" dxfId="3" priority="5" stopIfTrue="1">
      <formula>IF($A38=1,B38,)</formula>
    </cfRule>
    <cfRule type="expression" dxfId="2" priority="6" stopIfTrue="1">
      <formula>IF($A38="",B38,)</formula>
    </cfRule>
  </conditionalFormatting>
  <conditionalFormatting sqref="E38:E39">
    <cfRule type="expression" dxfId="1" priority="7" stopIfTrue="1">
      <formula>IF($A38&lt;&gt;1,B38,"")</formula>
    </cfRule>
  </conditionalFormatting>
  <conditionalFormatting sqref="D38:D39">
    <cfRule type="expression" dxfId="0" priority="8" stopIfTrue="1">
      <formula>IF($A38="",B38,)</formula>
    </cfRule>
  </conditionalFormatting>
  <dataValidations count="2">
    <dataValidation type="list" allowBlank="1" showInputMessage="1" showErrorMessage="1" sqref="F9:F39" xr:uid="{00000000-0002-0000-0100-000000000000}">
      <formula1>Project_Number</formula1>
    </dataValidation>
    <dataValidation type="list" allowBlank="1" showInputMessage="1" showErrorMessage="1" sqref="G9:G39"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83"/>
  <sheetViews>
    <sheetView topLeftCell="A25" workbookViewId="0">
      <selection activeCell="D16" sqref="D16"/>
    </sheetView>
  </sheetViews>
  <sheetFormatPr defaultColWidth="11.42578125" defaultRowHeight="12.75"/>
  <cols>
    <col min="1" max="1" width="13.42578125" style="25" bestFit="1" customWidth="1"/>
    <col min="2" max="2" width="29.140625" style="25" bestFit="1" customWidth="1"/>
    <col min="3" max="3" width="3.42578125" style="35" customWidth="1"/>
    <col min="4" max="4" width="13.5703125" bestFit="1" customWidth="1"/>
    <col min="5" max="5" width="30.5703125" bestFit="1" customWidth="1"/>
  </cols>
  <sheetData>
    <row r="1" spans="1:14">
      <c r="A1" s="27" t="s">
        <v>6</v>
      </c>
      <c r="B1" s="27" t="s">
        <v>7</v>
      </c>
      <c r="C1" s="34"/>
      <c r="D1" s="27" t="s">
        <v>15</v>
      </c>
      <c r="E1" s="27" t="s">
        <v>8</v>
      </c>
    </row>
    <row r="2" spans="1:14">
      <c r="A2" s="41" t="s">
        <v>194</v>
      </c>
      <c r="B2" s="25" t="s">
        <v>195</v>
      </c>
      <c r="D2" s="26">
        <v>9001</v>
      </c>
      <c r="E2" s="25" t="s">
        <v>71</v>
      </c>
    </row>
    <row r="3" spans="1:14">
      <c r="A3" s="41" t="s">
        <v>196</v>
      </c>
      <c r="B3" s="25" t="s">
        <v>197</v>
      </c>
      <c r="D3" s="26">
        <v>9002</v>
      </c>
      <c r="E3" s="25" t="s">
        <v>134</v>
      </c>
    </row>
    <row r="4" spans="1:14">
      <c r="A4" s="41" t="s">
        <v>198</v>
      </c>
      <c r="B4" s="25" t="s">
        <v>199</v>
      </c>
      <c r="D4" s="26">
        <v>9003</v>
      </c>
      <c r="E4" s="25" t="s">
        <v>135</v>
      </c>
    </row>
    <row r="5" spans="1:14">
      <c r="A5" s="41" t="s">
        <v>200</v>
      </c>
      <c r="B5" s="25" t="s">
        <v>201</v>
      </c>
      <c r="D5" s="26">
        <v>9004</v>
      </c>
      <c r="E5" s="25" t="s">
        <v>136</v>
      </c>
    </row>
    <row r="6" spans="1:14">
      <c r="A6" s="41" t="s">
        <v>202</v>
      </c>
      <c r="B6" s="25" t="s">
        <v>203</v>
      </c>
      <c r="D6" s="26">
        <v>9005</v>
      </c>
      <c r="E6" s="25" t="s">
        <v>72</v>
      </c>
    </row>
    <row r="7" spans="1:14">
      <c r="A7" s="41" t="s">
        <v>204</v>
      </c>
      <c r="B7" s="25" t="s">
        <v>205</v>
      </c>
      <c r="D7" s="26">
        <v>9007</v>
      </c>
      <c r="E7" s="25" t="s">
        <v>73</v>
      </c>
    </row>
    <row r="8" spans="1:14">
      <c r="A8" s="41" t="s">
        <v>206</v>
      </c>
      <c r="B8" s="25" t="s">
        <v>207</v>
      </c>
      <c r="D8" s="26">
        <v>9008</v>
      </c>
      <c r="E8" s="25" t="s">
        <v>74</v>
      </c>
    </row>
    <row r="9" spans="1:14">
      <c r="A9" s="41" t="s">
        <v>208</v>
      </c>
      <c r="B9" s="25" t="s">
        <v>209</v>
      </c>
      <c r="D9" s="26">
        <v>9010</v>
      </c>
      <c r="E9" s="25" t="s">
        <v>75</v>
      </c>
    </row>
    <row r="10" spans="1:14">
      <c r="A10" s="41" t="s">
        <v>210</v>
      </c>
      <c r="B10" s="25" t="s">
        <v>211</v>
      </c>
      <c r="D10" s="26">
        <v>9013</v>
      </c>
      <c r="E10" s="25" t="s">
        <v>76</v>
      </c>
    </row>
    <row r="11" spans="1:14">
      <c r="A11" s="41" t="s">
        <v>212</v>
      </c>
      <c r="B11" s="25" t="s">
        <v>213</v>
      </c>
      <c r="D11" s="26">
        <v>9014</v>
      </c>
      <c r="E11" s="25" t="s">
        <v>77</v>
      </c>
    </row>
    <row r="12" spans="1:14">
      <c r="A12" s="41" t="s">
        <v>214</v>
      </c>
      <c r="B12" s="25" t="s">
        <v>215</v>
      </c>
      <c r="D12" s="26">
        <v>9015</v>
      </c>
      <c r="E12" s="25" t="s">
        <v>78</v>
      </c>
    </row>
    <row r="13" spans="1:14">
      <c r="A13" s="41" t="s">
        <v>216</v>
      </c>
      <c r="B13" s="25" t="s">
        <v>217</v>
      </c>
    </row>
    <row r="14" spans="1:14">
      <c r="A14" s="41" t="s">
        <v>139</v>
      </c>
      <c r="B14" s="25" t="s">
        <v>140</v>
      </c>
      <c r="N14" s="33"/>
    </row>
    <row r="15" spans="1:14">
      <c r="A15" s="41" t="s">
        <v>141</v>
      </c>
      <c r="B15" s="25" t="s">
        <v>142</v>
      </c>
    </row>
    <row r="16" spans="1:14">
      <c r="A16" s="41" t="s">
        <v>143</v>
      </c>
      <c r="B16" s="25" t="s">
        <v>144</v>
      </c>
    </row>
    <row r="17" spans="1:14">
      <c r="A17" s="41" t="s">
        <v>145</v>
      </c>
      <c r="B17" s="25" t="s">
        <v>146</v>
      </c>
      <c r="D17" s="26"/>
    </row>
    <row r="18" spans="1:14">
      <c r="A18" s="41" t="s">
        <v>147</v>
      </c>
      <c r="B18" s="25" t="s">
        <v>148</v>
      </c>
      <c r="D18" s="26"/>
    </row>
    <row r="19" spans="1:14">
      <c r="A19" s="41" t="s">
        <v>149</v>
      </c>
      <c r="B19" s="25" t="s">
        <v>150</v>
      </c>
      <c r="D19" s="26"/>
    </row>
    <row r="20" spans="1:14">
      <c r="A20" s="41" t="s">
        <v>151</v>
      </c>
      <c r="B20" s="25" t="s">
        <v>152</v>
      </c>
      <c r="D20" s="26"/>
    </row>
    <row r="21" spans="1:14">
      <c r="A21" s="41" t="s">
        <v>153</v>
      </c>
      <c r="B21" s="25" t="s">
        <v>154</v>
      </c>
      <c r="D21" s="26"/>
    </row>
    <row r="22" spans="1:14">
      <c r="A22" s="41" t="s">
        <v>155</v>
      </c>
      <c r="B22" s="25" t="s">
        <v>156</v>
      </c>
      <c r="D22" s="26"/>
    </row>
    <row r="23" spans="1:14">
      <c r="A23" s="41" t="s">
        <v>157</v>
      </c>
      <c r="B23" s="25" t="s">
        <v>158</v>
      </c>
      <c r="D23" s="26"/>
    </row>
    <row r="24" spans="1:14">
      <c r="A24" s="41" t="s">
        <v>159</v>
      </c>
      <c r="B24" s="25" t="s">
        <v>160</v>
      </c>
      <c r="D24" s="26"/>
    </row>
    <row r="25" spans="1:14">
      <c r="A25" s="41" t="s">
        <v>161</v>
      </c>
      <c r="B25" s="25" t="s">
        <v>162</v>
      </c>
      <c r="D25" s="26"/>
    </row>
    <row r="26" spans="1:14">
      <c r="A26" s="41" t="s">
        <v>163</v>
      </c>
      <c r="B26" s="25" t="s">
        <v>164</v>
      </c>
      <c r="D26" s="26"/>
    </row>
    <row r="27" spans="1:14">
      <c r="A27" s="41" t="s">
        <v>165</v>
      </c>
      <c r="B27" s="25" t="s">
        <v>166</v>
      </c>
    </row>
    <row r="28" spans="1:14">
      <c r="A28" s="41" t="s">
        <v>167</v>
      </c>
      <c r="B28" s="25" t="s">
        <v>168</v>
      </c>
    </row>
    <row r="29" spans="1:14">
      <c r="A29" s="41" t="s">
        <v>169</v>
      </c>
      <c r="B29" s="25" t="s">
        <v>170</v>
      </c>
    </row>
    <row r="30" spans="1:14">
      <c r="A30" s="41" t="s">
        <v>171</v>
      </c>
      <c r="B30" s="25" t="s">
        <v>172</v>
      </c>
    </row>
    <row r="31" spans="1:14">
      <c r="A31" s="41" t="s">
        <v>121</v>
      </c>
      <c r="B31" s="25" t="s">
        <v>122</v>
      </c>
    </row>
    <row r="32" spans="1:14">
      <c r="A32" s="41" t="s">
        <v>119</v>
      </c>
      <c r="B32" s="25" t="s">
        <v>120</v>
      </c>
      <c r="N32" s="33"/>
    </row>
    <row r="33" spans="1:2">
      <c r="A33" s="41" t="s">
        <v>117</v>
      </c>
      <c r="B33" s="25" t="s">
        <v>118</v>
      </c>
    </row>
    <row r="34" spans="1:2">
      <c r="A34" s="41" t="s">
        <v>115</v>
      </c>
      <c r="B34" s="25" t="s">
        <v>116</v>
      </c>
    </row>
    <row r="35" spans="1:2">
      <c r="A35" s="41" t="s">
        <v>113</v>
      </c>
      <c r="B35" s="25" t="s">
        <v>114</v>
      </c>
    </row>
    <row r="36" spans="1:2">
      <c r="A36" s="41" t="s">
        <v>111</v>
      </c>
      <c r="B36" s="25" t="s">
        <v>112</v>
      </c>
    </row>
    <row r="37" spans="1:2">
      <c r="A37" s="41" t="s">
        <v>109</v>
      </c>
      <c r="B37" s="25" t="s">
        <v>110</v>
      </c>
    </row>
    <row r="38" spans="1:2">
      <c r="A38" s="41" t="s">
        <v>107</v>
      </c>
      <c r="B38" s="25" t="s">
        <v>108</v>
      </c>
    </row>
    <row r="39" spans="1:2">
      <c r="A39" s="41" t="s">
        <v>105</v>
      </c>
      <c r="B39" s="25" t="s">
        <v>106</v>
      </c>
    </row>
    <row r="40" spans="1:2">
      <c r="A40" s="41" t="s">
        <v>103</v>
      </c>
      <c r="B40" s="25" t="s">
        <v>104</v>
      </c>
    </row>
    <row r="41" spans="1:2">
      <c r="A41" s="41" t="s">
        <v>101</v>
      </c>
      <c r="B41" s="25" t="s">
        <v>102</v>
      </c>
    </row>
    <row r="42" spans="1:2">
      <c r="A42" s="41" t="s">
        <v>99</v>
      </c>
      <c r="B42" s="25" t="s">
        <v>100</v>
      </c>
    </row>
    <row r="43" spans="1:2">
      <c r="A43" s="41" t="s">
        <v>97</v>
      </c>
      <c r="B43" s="25" t="s">
        <v>98</v>
      </c>
    </row>
    <row r="44" spans="1:2">
      <c r="A44" s="41" t="s">
        <v>95</v>
      </c>
      <c r="B44" s="25" t="s">
        <v>96</v>
      </c>
    </row>
    <row r="45" spans="1:2">
      <c r="A45" s="41" t="s">
        <v>93</v>
      </c>
      <c r="B45" s="25" t="s">
        <v>94</v>
      </c>
    </row>
    <row r="46" spans="1:2">
      <c r="A46" s="41" t="s">
        <v>91</v>
      </c>
      <c r="B46" s="25" t="s">
        <v>92</v>
      </c>
    </row>
    <row r="47" spans="1:2">
      <c r="A47" s="41" t="s">
        <v>89</v>
      </c>
      <c r="B47" s="25" t="s">
        <v>90</v>
      </c>
    </row>
    <row r="48" spans="1:2">
      <c r="A48" s="41" t="s">
        <v>87</v>
      </c>
      <c r="B48" s="25" t="s">
        <v>88</v>
      </c>
    </row>
    <row r="49" spans="1:2">
      <c r="A49" s="41" t="s">
        <v>85</v>
      </c>
      <c r="B49" s="25" t="s">
        <v>86</v>
      </c>
    </row>
    <row r="50" spans="1:2">
      <c r="A50" s="41" t="s">
        <v>123</v>
      </c>
      <c r="B50" s="25" t="s">
        <v>124</v>
      </c>
    </row>
    <row r="51" spans="1:2">
      <c r="A51" s="41" t="s">
        <v>17</v>
      </c>
      <c r="B51" s="25" t="s">
        <v>18</v>
      </c>
    </row>
    <row r="52" spans="1:2">
      <c r="A52" s="41" t="s">
        <v>19</v>
      </c>
      <c r="B52" s="25" t="s">
        <v>20</v>
      </c>
    </row>
    <row r="53" spans="1:2">
      <c r="A53" s="41" t="s">
        <v>173</v>
      </c>
      <c r="B53" s="25" t="s">
        <v>174</v>
      </c>
    </row>
    <row r="54" spans="1:2">
      <c r="A54" s="41" t="s">
        <v>125</v>
      </c>
      <c r="B54" s="25" t="s">
        <v>126</v>
      </c>
    </row>
    <row r="55" spans="1:2">
      <c r="A55" s="41" t="s">
        <v>21</v>
      </c>
      <c r="B55" s="25" t="s">
        <v>22</v>
      </c>
    </row>
    <row r="56" spans="1:2">
      <c r="A56" s="41" t="s">
        <v>23</v>
      </c>
      <c r="B56" s="25" t="s">
        <v>24</v>
      </c>
    </row>
    <row r="57" spans="1:2">
      <c r="A57" s="41" t="s">
        <v>25</v>
      </c>
      <c r="B57" s="25" t="s">
        <v>26</v>
      </c>
    </row>
    <row r="58" spans="1:2">
      <c r="A58" s="41" t="s">
        <v>27</v>
      </c>
      <c r="B58" s="25" t="s">
        <v>28</v>
      </c>
    </row>
    <row r="59" spans="1:2">
      <c r="A59" s="41" t="s">
        <v>29</v>
      </c>
      <c r="B59" s="25" t="s">
        <v>30</v>
      </c>
    </row>
    <row r="60" spans="1:2">
      <c r="A60" s="41" t="s">
        <v>31</v>
      </c>
      <c r="B60" s="25" t="s">
        <v>32</v>
      </c>
    </row>
    <row r="61" spans="1:2">
      <c r="A61" s="41" t="s">
        <v>33</v>
      </c>
      <c r="B61" s="25" t="s">
        <v>34</v>
      </c>
    </row>
    <row r="62" spans="1:2">
      <c r="A62" s="41" t="s">
        <v>35</v>
      </c>
      <c r="B62" s="25" t="s">
        <v>36</v>
      </c>
    </row>
    <row r="63" spans="1:2">
      <c r="A63" s="41" t="s">
        <v>127</v>
      </c>
      <c r="B63" s="25" t="s">
        <v>128</v>
      </c>
    </row>
    <row r="64" spans="1:2">
      <c r="A64" s="41" t="s">
        <v>37</v>
      </c>
      <c r="B64" s="25" t="s">
        <v>38</v>
      </c>
    </row>
    <row r="65" spans="1:2">
      <c r="A65" s="41" t="s">
        <v>39</v>
      </c>
      <c r="B65" s="25" t="s">
        <v>40</v>
      </c>
    </row>
    <row r="66" spans="1:2">
      <c r="A66" s="41" t="s">
        <v>41</v>
      </c>
      <c r="B66" s="25" t="s">
        <v>42</v>
      </c>
    </row>
    <row r="67" spans="1:2">
      <c r="A67" s="41" t="s">
        <v>43</v>
      </c>
      <c r="B67" s="25" t="s">
        <v>44</v>
      </c>
    </row>
    <row r="68" spans="1:2">
      <c r="A68" s="41" t="s">
        <v>45</v>
      </c>
      <c r="B68" s="25" t="s">
        <v>46</v>
      </c>
    </row>
    <row r="69" spans="1:2">
      <c r="A69" s="41" t="s">
        <v>129</v>
      </c>
      <c r="B69" s="25" t="s">
        <v>130</v>
      </c>
    </row>
    <row r="70" spans="1:2">
      <c r="A70" s="41" t="s">
        <v>47</v>
      </c>
      <c r="B70" s="25" t="s">
        <v>48</v>
      </c>
    </row>
    <row r="71" spans="1:2">
      <c r="A71" s="41" t="s">
        <v>49</v>
      </c>
      <c r="B71" s="25" t="s">
        <v>50</v>
      </c>
    </row>
    <row r="72" spans="1:2">
      <c r="A72" s="41" t="s">
        <v>131</v>
      </c>
      <c r="B72" s="25" t="s">
        <v>16</v>
      </c>
    </row>
    <row r="73" spans="1:2">
      <c r="A73" s="41" t="s">
        <v>51</v>
      </c>
      <c r="B73" s="25" t="s">
        <v>52</v>
      </c>
    </row>
    <row r="74" spans="1:2">
      <c r="A74" s="41" t="s">
        <v>53</v>
      </c>
      <c r="B74" s="25" t="s">
        <v>54</v>
      </c>
    </row>
    <row r="75" spans="1:2">
      <c r="A75" s="41" t="s">
        <v>132</v>
      </c>
      <c r="B75" s="25" t="s">
        <v>133</v>
      </c>
    </row>
    <row r="76" spans="1:2">
      <c r="A76" s="41" t="s">
        <v>55</v>
      </c>
      <c r="B76" s="25" t="s">
        <v>56</v>
      </c>
    </row>
    <row r="77" spans="1:2">
      <c r="A77" s="41" t="s">
        <v>83</v>
      </c>
      <c r="B77" s="25" t="s">
        <v>84</v>
      </c>
    </row>
    <row r="78" spans="1:2">
      <c r="A78" s="41" t="s">
        <v>57</v>
      </c>
      <c r="B78" s="25" t="s">
        <v>58</v>
      </c>
    </row>
    <row r="79" spans="1:2">
      <c r="A79" s="41" t="s">
        <v>59</v>
      </c>
      <c r="B79" s="25" t="s">
        <v>60</v>
      </c>
    </row>
    <row r="80" spans="1:2">
      <c r="A80" s="41" t="s">
        <v>61</v>
      </c>
      <c r="B80" s="25" t="s">
        <v>62</v>
      </c>
    </row>
    <row r="81" spans="1:2">
      <c r="A81" s="41" t="s">
        <v>81</v>
      </c>
      <c r="B81" s="25" t="s">
        <v>82</v>
      </c>
    </row>
    <row r="82" spans="1:2">
      <c r="A82" s="41" t="s">
        <v>79</v>
      </c>
      <c r="B82" s="25" t="s">
        <v>80</v>
      </c>
    </row>
    <row r="83" spans="1:2">
      <c r="A83" s="41" t="s">
        <v>63</v>
      </c>
      <c r="B83" s="25" t="s">
        <v>64</v>
      </c>
    </row>
  </sheetData>
  <phoneticPr fontId="8" type="noConversion"/>
  <hyperlinks>
    <hyperlink ref="B13" r:id="rId1" display="https://bo.timeconsulting.co.th/?mod=project-edit&amp;id=80" xr:uid="{B19CD911-A64D-418B-9542-F72757C1D4C2}"/>
    <hyperlink ref="B12" r:id="rId2" display="https://bo.timeconsulting.co.th/?mod=project-edit&amp;id=81" xr:uid="{03871A6E-E23E-4E1C-A7CF-437AA29D42A5}"/>
    <hyperlink ref="B11" r:id="rId3" display="https://bo.timeconsulting.co.th/?mod=project-edit&amp;id=82" xr:uid="{6E1B02C3-E4BB-480E-96C0-1597137DC51C}"/>
    <hyperlink ref="B10" r:id="rId4" display="https://bo.timeconsulting.co.th/?mod=project-edit&amp;id=83" xr:uid="{04069247-E993-495A-B4A2-9F47DDD90081}"/>
    <hyperlink ref="B9" r:id="rId5" display="https://bo.timeconsulting.co.th/?mod=project-edit&amp;id=84" xr:uid="{5C180E4B-4440-43B5-8BC0-8E120762B4C6}"/>
    <hyperlink ref="B8" r:id="rId6" display="https://bo.timeconsulting.co.th/?mod=project-edit&amp;id=85" xr:uid="{A835C3BE-6D80-4EB6-B1BB-4523E63FBABD}"/>
    <hyperlink ref="B7" r:id="rId7" display="https://bo.timeconsulting.co.th/?mod=project-edit&amp;id=86" xr:uid="{C835BC00-53D2-4FEF-8B98-05D1BB96C955}"/>
    <hyperlink ref="B6" r:id="rId8" display="https://bo.timeconsulting.co.th/?mod=project-edit&amp;id=87" xr:uid="{19FFC04B-5B13-4302-81DA-F1FCD3AE8151}"/>
    <hyperlink ref="B5" r:id="rId9" display="https://bo.timeconsulting.co.th/?mod=project-edit&amp;id=88" xr:uid="{63D6E09C-3BD4-4C08-AD10-9432A62CBFD5}"/>
    <hyperlink ref="B4" r:id="rId10" display="https://bo.timeconsulting.co.th/?mod=project-edit&amp;id=89" xr:uid="{F1CB629D-F387-4B30-9977-D2E53F300739}"/>
    <hyperlink ref="B3" r:id="rId11" display="https://bo.timeconsulting.co.th/?mod=project-edit&amp;id=90" xr:uid="{25DEB364-5295-4389-87CE-B758033D5EEF}"/>
    <hyperlink ref="B2"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Time Consulting</cp:lastModifiedBy>
  <dcterms:created xsi:type="dcterms:W3CDTF">2006-02-12T14:53:28Z</dcterms:created>
  <dcterms:modified xsi:type="dcterms:W3CDTF">2020-08-11T05:15:32Z</dcterms:modified>
</cp:coreProperties>
</file>