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rojch\Desktop\Time Sheet\"/>
    </mc:Choice>
  </mc:AlternateContent>
  <xr:revisionPtr revIDLastSave="0" documentId="13_ncr:1_{6D010CB2-CDBB-4392-9722-1419715633D0}"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81" i="34" l="1"/>
  <c r="O21" i="34"/>
  <c r="O13" i="34"/>
  <c r="O15" i="34"/>
  <c r="F5" i="34"/>
  <c r="F4" i="34"/>
  <c r="F3" i="34"/>
  <c r="E9" i="34"/>
  <c r="E13" i="34"/>
  <c r="E15" i="34"/>
  <c r="E21" i="34"/>
  <c r="E22" i="34"/>
  <c r="E23" i="34"/>
  <c r="E24" i="34"/>
  <c r="E25" i="34"/>
  <c r="E27" i="34"/>
  <c r="E32" i="34"/>
  <c r="E35" i="34"/>
  <c r="E36" i="34"/>
  <c r="E37" i="34"/>
  <c r="B7" i="34"/>
  <c r="B9" i="34"/>
  <c r="D9" i="34"/>
  <c r="L82" i="34"/>
  <c r="A9" i="34"/>
  <c r="B13" i="34"/>
  <c r="D13" i="34"/>
  <c r="A13" i="34"/>
  <c r="B15" i="34"/>
  <c r="E41" i="34"/>
  <c r="E45" i="34"/>
  <c r="E47" i="34"/>
  <c r="E49" i="34"/>
  <c r="E52" i="34"/>
  <c r="E53" i="34"/>
  <c r="E55" i="34"/>
  <c r="E59" i="34"/>
  <c r="E63" i="34"/>
  <c r="E65" i="34"/>
  <c r="E67" i="34"/>
  <c r="E70" i="34"/>
  <c r="E71" i="34"/>
  <c r="E72" i="34"/>
  <c r="E73" i="34"/>
  <c r="B21" i="34"/>
  <c r="E74" i="34"/>
  <c r="D15" i="34"/>
  <c r="A15" i="34"/>
  <c r="D21" i="34"/>
  <c r="A21" i="34"/>
  <c r="B22" i="34"/>
  <c r="E75" i="34"/>
  <c r="B75" i="34"/>
  <c r="B23" i="34"/>
  <c r="D22" i="34"/>
  <c r="A22" i="34"/>
  <c r="D75" i="34"/>
  <c r="A75" i="34"/>
  <c r="D23" i="34"/>
  <c r="A23" i="34"/>
  <c r="B24" i="34"/>
  <c r="D24" i="34"/>
  <c r="A24" i="34"/>
  <c r="B25" i="34"/>
  <c r="D25" i="34"/>
  <c r="A25" i="34"/>
  <c r="B27" i="34"/>
  <c r="D27" i="34"/>
  <c r="A27" i="34"/>
  <c r="B32" i="34"/>
  <c r="D32" i="34"/>
  <c r="B35" i="34"/>
  <c r="A32" i="34"/>
  <c r="D35" i="34"/>
  <c r="A35" i="34"/>
  <c r="B36" i="34"/>
  <c r="D36" i="34"/>
  <c r="A36" i="34"/>
  <c r="B37" i="34"/>
  <c r="D37" i="34"/>
  <c r="A37" i="34"/>
  <c r="B41" i="34"/>
  <c r="D41" i="34"/>
  <c r="A41" i="34"/>
  <c r="B45" i="34"/>
  <c r="D45" i="34"/>
  <c r="A45" i="34"/>
  <c r="B47" i="34"/>
  <c r="D47" i="34"/>
  <c r="A47" i="34"/>
  <c r="B49" i="34"/>
  <c r="D49" i="34"/>
  <c r="A49" i="34"/>
  <c r="B52" i="34"/>
  <c r="B53" i="34"/>
  <c r="D52" i="34"/>
  <c r="A52" i="34"/>
  <c r="D53" i="34"/>
  <c r="A53" i="34"/>
  <c r="B55" i="34"/>
  <c r="D55" i="34"/>
  <c r="A55" i="34"/>
  <c r="B59" i="34"/>
  <c r="D59" i="34"/>
  <c r="A59" i="34"/>
  <c r="B63" i="34"/>
  <c r="D63" i="34"/>
  <c r="A63" i="34"/>
  <c r="B65" i="34"/>
  <c r="D65" i="34"/>
  <c r="A65" i="34"/>
  <c r="B67" i="34"/>
  <c r="B70" i="34"/>
  <c r="D67" i="34"/>
  <c r="A67" i="34"/>
  <c r="D70" i="34"/>
  <c r="A70" i="34"/>
  <c r="B71" i="34"/>
  <c r="D71" i="34"/>
  <c r="A71" i="34"/>
  <c r="B72" i="34"/>
  <c r="B73" i="34"/>
  <c r="B74" i="34"/>
  <c r="D72" i="34"/>
  <c r="A72" i="34"/>
  <c r="D73" i="34"/>
  <c r="A73" i="34"/>
  <c r="D74" i="34"/>
  <c r="A74" i="34"/>
</calcChain>
</file>

<file path=xl/sharedStrings.xml><?xml version="1.0" encoding="utf-8"?>
<sst xmlns="http://schemas.openxmlformats.org/spreadsheetml/2006/main" count="434" uniqueCount="288">
  <si>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</si>
  <si>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</si>
  <si>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</si>
  <si>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</si>
  <si>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</si>
  <si>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</si>
  <si>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</si>
  <si>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</si>
  <si>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</si>
  <si>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</si>
  <si>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</si>
  <si>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</si>
  <si>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</si>
  <si>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</si>
  <si>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</si>
  <si>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</si>
  <si>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</si>
  <si>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</si>
  <si>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</si>
  <si>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</si>
  <si>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</si>
  <si>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</si>
  <si>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</si>
  <si>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</si>
  <si>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</si>
  <si>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</si>
  <si>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</si>
  <si>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</si>
  <si>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</si>
  <si>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</si>
  <si>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</si>
  <si>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</si>
  <si>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</si>
  <si>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</si>
  <si>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</si>
  <si>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</si>
  <si>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</si>
  <si>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</si>
  <si>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</si>
  <si>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</si>
  <si>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</si>
  <si>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</si>
  <si>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</si>
  <si>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</si>
  <si>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</si>
  <si>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</si>
  <si>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</si>
  <si>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</si>
  <si>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</si>
  <si>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</si>
  <si>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</si>
  <si>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</si>
  <si>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</si>
  <si>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</si>
  <si>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</si>
  <si>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</si>
  <si>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</si>
  <si>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</si>
  <si>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</si>
  <si>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</si>
  <si>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</si>
  <si>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</si>
  <si>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</si>
  <si>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</si>
  <si>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</si>
  <si>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</si>
  <si>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</si>
  <si>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</si>
  <si>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</si>
  <si>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</si>
  <si>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</si>
  <si>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</si>
  <si>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</si>
  <si>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</si>
  <si>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</si>
  <si>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</si>
  <si>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</si>
  <si>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</si>
  <si>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</si>
  <si>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</si>
  <si>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</si>
  <si>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</si>
  <si>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</si>
  <si>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</si>
  <si>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</si>
  <si>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</si>
  <si>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</si>
  <si>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</si>
  <si>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</si>
  <si>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</si>
  <si>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</si>
  <si>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</si>
  <si>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</si>
  <si>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</si>
  <si>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</si>
  <si>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</si>
  <si>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</si>
  <si>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</si>
  <si>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</si>
  <si>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</si>
  <si>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</si>
  <si>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</si>
  <si>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</si>
  <si>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</si>
  <si>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</si>
  <si>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</si>
  <si>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</si>
  <si>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</si>
  <si>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</si>
  <si>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</si>
  <si>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</si>
  <si>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</si>
  <si>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</si>
  <si>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</si>
  <si>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</si>
  <si>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</si>
  <si>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</si>
  <si>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</si>
  <si>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</si>
  <si>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</si>
  <si>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</si>
  <si>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</si>
  <si>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</si>
  <si>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</si>
  <si>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</si>
  <si>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</si>
  <si>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</si>
  <si>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</si>
  <si>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</si>
  <si>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</si>
  <si>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</si>
  <si>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</si>
  <si>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</si>
  <si>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</si>
  <si>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</si>
  <si>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</si>
  <si>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</si>
  <si>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</si>
  <si>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</si>
  <si>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</si>
  <si>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</si>
  <si>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</si>
  <si>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</si>
  <si>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</si>
  <si>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</si>
  <si>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</si>
  <si>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</si>
  <si>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</si>
  <si>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</si>
  <si>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</si>
  <si>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</si>
  <si>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</si>
  <si>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</si>
  <si>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</si>
  <si>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</si>
  <si>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</si>
  <si>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</si>
  <si>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</si>
  <si>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</si>
  <si>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</si>
  <si>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</si>
  <si>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</si>
  <si>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</si>
  <si>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</si>
  <si>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</si>
  <si>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</si>
  <si>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</si>
  <si>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</si>
  <si>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</si>
  <si>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</si>
  <si>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</si>
  <si>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</si>
  <si>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</si>
  <si>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</si>
  <si>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</si>
  <si>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</si>
  <si>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</si>
  <si>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</si>
  <si>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</si>
  <si>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</si>
  <si>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</si>
  <si>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</si>
  <si>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</si>
  <si>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</si>
  <si>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</si>
  <si>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</si>
  <si>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</si>
  <si>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</si>
  <si>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</si>
  <si>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</si>
  <si>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</si>
  <si>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</si>
  <si>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</si>
  <si>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</si>
  <si>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</si>
  <si>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</si>
  <si>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</si>
  <si>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</si>
  <si>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</si>
  <si>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</si>
  <si>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</si>
  <si>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</si>
  <si>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</si>
  <si>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</si>
  <si>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</si>
  <si>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</si>
  <si>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</si>
  <si>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</si>
  <si>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</si>
  <si>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</si>
  <si>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</si>
  <si>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</si>
  <si>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</si>
  <si>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</si>
  <si>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</si>
  <si>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</si>
  <si>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</si>
  <si>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</si>
  <si>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Rojchanawit</t>
  </si>
  <si>
    <t>Budpasa</t>
  </si>
  <si>
    <t>TIME080</t>
  </si>
  <si>
    <t>TIME-202054</t>
  </si>
  <si>
    <t>Leading to present proporsal at client office</t>
  </si>
  <si>
    <t>SACICT</t>
  </si>
  <si>
    <t>Thu</t>
  </si>
  <si>
    <t>TIME-202052</t>
  </si>
  <si>
    <t>Assist Dr.Vitawat to revise proporsal</t>
  </si>
  <si>
    <t>Wed</t>
  </si>
  <si>
    <t>NBTC</t>
  </si>
  <si>
    <t>Coordinate Giovanni for new business opportunity</t>
  </si>
  <si>
    <t>Practice for presentation and finding more info</t>
  </si>
  <si>
    <t>Assist Kuk to do Finance proporsal</t>
  </si>
  <si>
    <t>เตรียมเนื้อหาช่วงเช้า และออกนำเสนองาน (ช่วงบ่าย) ที่ TOT เรื่องกองทุน กทปส. (AR/VR)</t>
  </si>
  <si>
    <t>Mo</t>
  </si>
  <si>
    <t>ปรับแก้โครงร่าง Final report</t>
  </si>
  <si>
    <t>Interview new employeed candidate</t>
  </si>
  <si>
    <t>Discuss wirh Kuk about the FG and publich hearing plan and prepare PPT.</t>
  </si>
  <si>
    <t>Home</t>
  </si>
  <si>
    <t>Meeting with Mr.Peter, to prepare content and breif fo him for meeting on tomorrow</t>
  </si>
  <si>
    <t>Meeting with NBTC, Broadcas &amp; Engineering burea, regarding new project for 2021-2020</t>
  </si>
  <si>
    <t>Created proposal</t>
  </si>
  <si>
    <t>TIME-202057</t>
  </si>
  <si>
    <t>Fri</t>
  </si>
  <si>
    <t>Meeting with STOU team, regrading the agenda and working plan</t>
  </si>
  <si>
    <t>Meetin with Saisun team and Dr.Howdy</t>
  </si>
  <si>
    <t xml:space="preserve">Join kict off meeting </t>
  </si>
  <si>
    <t>Meeting with Saisun and Dr.Howdy</t>
  </si>
  <si>
    <t>Meeting with Mr.Peter, to prepare content for new project to NBTC</t>
  </si>
  <si>
    <t>Meeting NEIC weekky update</t>
  </si>
  <si>
    <t>Revise MOI proporsal</t>
  </si>
  <si>
    <t>Discuss with team about next step and drawing overall project scpoe and set up Inception report.</t>
  </si>
  <si>
    <t>Meeting with Mr.Giovanni about new project opportunity and clarify his objetive</t>
  </si>
  <si>
    <t>Meeting with Mr.Giovanni about proporsal detail</t>
  </si>
  <si>
    <t>Internal meeting with Mint and Fern for task handover</t>
  </si>
  <si>
    <t>Revise Inception PPT and cooridanate with BD regarding project status and next step</t>
  </si>
  <si>
    <t>Revise Proporsal</t>
  </si>
  <si>
    <t>Tue</t>
  </si>
  <si>
    <t>Created finance proposal for 2 กทปส. Fund</t>
  </si>
  <si>
    <t>Meeting and plan for inception report. Including data inquiry</t>
  </si>
  <si>
    <t>Support client for an issue on UI</t>
  </si>
  <si>
    <t>Meeting with NIEC and STOU</t>
  </si>
  <si>
    <t>NIEC</t>
  </si>
  <si>
    <t>Meeting with Major for advertising model and content market and discuss with team for plan</t>
  </si>
  <si>
    <t>Discuss with Mr.Giovanni regarding proporsal scope and budget</t>
  </si>
  <si>
    <t>Coordinate with Kasertsart University and TOT about BFTP fund</t>
  </si>
  <si>
    <t>Meeting with Dr.Vitawat &amp; his team and Huawei, agenda are project scope and timeline</t>
  </si>
  <si>
    <t>Online meeting with TOT &amp; KU for project scope and financial portion</t>
  </si>
  <si>
    <t>Revise Kick off PPT and create project plan, study other org. digital plan.</t>
  </si>
  <si>
    <t>Revised fianance proposal and sent to client</t>
  </si>
  <si>
    <t>Reply Peter for NBTC proposed project</t>
  </si>
  <si>
    <t>Edit proporsal</t>
  </si>
  <si>
    <t>Edit cost model</t>
  </si>
  <si>
    <t>Adjust cost model</t>
  </si>
  <si>
    <t>discuss with team and Mr.Dome for kick off meeting/Prepare data &amp; coordinate with client</t>
  </si>
  <si>
    <t xml:space="preserve">Revise finance proporsal for BFTP fubd- Immersive 5g </t>
  </si>
  <si>
    <t xml:space="preserve">Created technical proporsal for BFTP fubd- Immersive 5g </t>
  </si>
  <si>
    <t>Finalize Kick off PPT and review PDPA Act</t>
  </si>
  <si>
    <t>Onsite meeting</t>
  </si>
  <si>
    <t>Edit MUX report</t>
  </si>
  <si>
    <t xml:space="preserve">Revise technicial proporsal and finance proporsal BFTP fubd- Immersive 5g </t>
  </si>
  <si>
    <t>Analysis PDPA</t>
  </si>
  <si>
    <t>TIME-202061</t>
  </si>
  <si>
    <t>Meeting and consolidate important information</t>
  </si>
  <si>
    <t>Support client for an issue on UI/Coordinate Ovum</t>
  </si>
  <si>
    <t>Edited report and model/Discussed with client</t>
  </si>
  <si>
    <t>Meeting with TOT and KU</t>
  </si>
  <si>
    <t>Daily planning/Meeting with team and Mr.Dome/Revise Inception report</t>
  </si>
  <si>
    <t>Sick leave 1/2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</si>
</sst>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8">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theme="3"/>
      </left>
      <right/>
      <top style="medium">
        <color indexed="64"/>
      </top>
      <bottom style="medium">
        <color indexed="64"/>
      </bottom>
      <diagonal/>
    </border>
    <border>
      <left/>
      <right style="medium">
        <color theme="3"/>
      </right>
      <top style="medium">
        <color indexed="64"/>
      </top>
      <bottom style="medium">
        <color indexed="64"/>
      </bottom>
      <diagonal/>
    </border>
  </borders>
  <cellStyleXfs count="1">
    <xf numFmtId="0" fontId="0" fillId="0" borderId="0"/>
  </cellStyleXfs>
  <cellXfs count="15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0" fillId="3" borderId="44" xfId="0" applyNumberFormat="1" applyFill="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xf numFmtId="0" fontId="7" fillId="0" borderId="10" xfId="0" applyFont="1" applyBorder="1" applyAlignment="1" applyProtection="1">
      <alignment horizontal="left" vertical="center" wrapText="1"/>
      <protection locked="0"/>
    </xf>
    <xf numFmtId="0" fontId="18" fillId="0" borderId="42" xfId="0" applyFont="1" applyBorder="1" applyAlignment="1" applyProtection="1">
      <alignment horizontal="left" vertical="center" wrapText="1"/>
      <protection locked="0"/>
    </xf>
    <xf numFmtId="0" fontId="18" fillId="0" borderId="43" xfId="0" applyFont="1" applyBorder="1" applyAlignment="1" applyProtection="1">
      <alignment horizontal="left" vertical="center" wrapText="1"/>
      <protection locked="0"/>
    </xf>
    <xf numFmtId="20" fontId="0" fillId="3" borderId="0" xfId="0" applyNumberFormat="1" applyFill="1" applyBorder="1" applyAlignment="1" applyProtection="1">
      <alignment horizontal="center" vertical="center"/>
      <protection locked="0"/>
    </xf>
    <xf numFmtId="2" fontId="7" fillId="0" borderId="36" xfId="0" applyNumberFormat="1" applyFont="1" applyBorder="1" applyAlignment="1" applyProtection="1">
      <alignment horizontal="center" vertical="center"/>
      <protection locked="0"/>
    </xf>
    <xf numFmtId="0" fontId="6" fillId="0" borderId="20" xfId="0" applyFont="1" applyBorder="1" applyAlignment="1" applyProtection="1">
      <alignment vertical="center"/>
    </xf>
    <xf numFmtId="0" fontId="6" fillId="0" borderId="31" xfId="0" applyFont="1" applyBorder="1" applyAlignment="1" applyProtection="1">
      <alignment vertical="center"/>
    </xf>
    <xf numFmtId="0" fontId="6" fillId="0" borderId="21" xfId="0" applyFont="1" applyBorder="1" applyAlignment="1" applyProtection="1">
      <alignment vertical="center"/>
    </xf>
    <xf numFmtId="2" fontId="4" fillId="0" borderId="21" xfId="0" applyNumberFormat="1" applyFont="1" applyBorder="1" applyAlignment="1" applyProtection="1">
      <alignment horizontal="center" vertical="center"/>
    </xf>
    <xf numFmtId="0" fontId="4" fillId="0" borderId="31" xfId="0" applyFont="1" applyBorder="1" applyAlignment="1" applyProtection="1">
      <alignment vertical="center"/>
    </xf>
    <xf numFmtId="0" fontId="6" fillId="0" borderId="46" xfId="0" applyFont="1" applyBorder="1" applyAlignment="1" applyProtection="1">
      <alignment vertical="center"/>
    </xf>
    <xf numFmtId="0" fontId="6" fillId="0" borderId="47" xfId="0" applyFont="1" applyBorder="1" applyAlignment="1" applyProtection="1">
      <alignmen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7" fillId="0" borderId="32" xfId="0" applyFont="1" applyBorder="1" applyAlignment="1" applyProtection="1">
      <alignment vertical="center" wrapText="1"/>
      <protection locked="0"/>
    </xf>
    <xf numFmtId="0" fontId="7" fillId="0" borderId="42" xfId="0" applyFont="1" applyBorder="1" applyAlignment="1" applyProtection="1">
      <alignment horizontal="left" vertical="center" wrapText="1"/>
      <protection locked="0"/>
    </xf>
    <xf numFmtId="0" fontId="7" fillId="0" borderId="43" xfId="0" applyFont="1" applyBorder="1" applyAlignment="1" applyProtection="1">
      <alignment horizontal="left" vertical="center" wrapText="1"/>
      <protection locked="0"/>
    </xf>
    <xf numFmtId="0" fontId="7" fillId="0" borderId="42" xfId="0" applyFont="1" applyBorder="1" applyAlignment="1" applyProtection="1">
      <alignment vertical="center" wrapText="1"/>
      <protection locked="0"/>
    </xf>
    <xf numFmtId="0" fontId="7" fillId="0" borderId="4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vertical="center" wrapText="1"/>
      <protection locked="0"/>
    </xf>
    <xf numFmtId="0" fontId="18" fillId="0" borderId="34" xfId="0" applyFont="1" applyBorder="1" applyAlignment="1" applyProtection="1">
      <alignment vertical="center" wrapText="1"/>
      <protection locked="0"/>
    </xf>
    <xf numFmtId="0" fontId="18" fillId="0" borderId="35"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8" fillId="0" borderId="42" xfId="0" applyFont="1" applyBorder="1" applyAlignment="1" applyProtection="1">
      <alignment horizontal="left" vertical="center" wrapText="1"/>
      <protection locked="0"/>
    </xf>
    <xf numFmtId="0" fontId="18" fillId="0" borderId="43"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93">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1" customWidth="1"/>
    <col min="10" max="10" width="57.54296875" style="41" customWidth="1"/>
  </cols>
  <sheetData>
    <row r="1" spans="2:10" ht="13.5" customHeight="1" thickBot="1">
      <c r="I1" s="38"/>
      <c r="J1" s="38"/>
    </row>
    <row r="2" spans="2:10" ht="16.5" customHeight="1">
      <c r="B2" s="82" t="s">
        <v>9</v>
      </c>
      <c r="C2" s="83"/>
      <c r="D2" s="83"/>
      <c r="E2" s="83"/>
      <c r="F2" s="83"/>
      <c r="G2" s="83"/>
      <c r="H2" s="84"/>
      <c r="I2" s="38"/>
      <c r="J2" s="38"/>
    </row>
    <row r="3" spans="2:10" ht="13" thickBot="1">
      <c r="B3" s="85"/>
      <c r="C3" s="86"/>
      <c r="D3" s="86"/>
      <c r="E3" s="86"/>
      <c r="F3" s="86"/>
      <c r="G3" s="86"/>
      <c r="H3" s="87"/>
      <c r="I3" s="39"/>
      <c r="J3" s="39"/>
    </row>
    <row r="4" spans="2:10">
      <c r="B4" s="88" t="s">
        <v>11</v>
      </c>
      <c r="C4" s="89"/>
      <c r="D4" s="88" t="s">
        <v>218</v>
      </c>
      <c r="E4" s="90"/>
      <c r="F4" s="90"/>
      <c r="G4" s="90"/>
      <c r="H4" s="89"/>
      <c r="I4" s="40"/>
      <c r="J4" s="40"/>
    </row>
    <row r="5" spans="2:10">
      <c r="B5" s="73" t="s">
        <v>65</v>
      </c>
      <c r="C5" s="75"/>
      <c r="D5" s="73" t="s">
        <v>219</v>
      </c>
      <c r="E5" s="74"/>
      <c r="F5" s="74"/>
      <c r="G5" s="74"/>
      <c r="H5" s="75"/>
      <c r="I5" s="40"/>
      <c r="J5" s="40"/>
    </row>
    <row r="6" spans="2:10">
      <c r="B6" s="73" t="s">
        <v>66</v>
      </c>
      <c r="C6" s="75"/>
      <c r="D6" s="73" t="s">
        <v>220</v>
      </c>
      <c r="E6" s="74"/>
      <c r="F6" s="74"/>
      <c r="G6" s="74"/>
      <c r="H6" s="75"/>
      <c r="I6" s="40"/>
      <c r="J6" s="40"/>
    </row>
    <row r="7" spans="2:10" ht="13" thickBot="1">
      <c r="I7" s="40"/>
      <c r="J7" s="40"/>
    </row>
    <row r="8" spans="2:10" ht="12.75" customHeight="1">
      <c r="B8" s="76"/>
      <c r="C8" s="77"/>
      <c r="D8" s="77"/>
      <c r="E8" s="77"/>
      <c r="F8" s="77"/>
      <c r="G8" s="77"/>
      <c r="H8" s="78"/>
      <c r="I8" s="40"/>
      <c r="J8" s="40"/>
    </row>
    <row r="9" spans="2:10" ht="13.5" customHeight="1" thickBot="1">
      <c r="B9" s="79"/>
      <c r="C9" s="80"/>
      <c r="D9" s="80"/>
      <c r="E9" s="80"/>
      <c r="F9" s="80"/>
      <c r="G9" s="80"/>
      <c r="H9" s="81"/>
      <c r="I9" s="40"/>
      <c r="J9" s="40"/>
    </row>
    <row r="10" spans="2:10">
      <c r="I10" s="40"/>
      <c r="J10" s="40"/>
    </row>
    <row r="11" spans="2:10">
      <c r="I11" s="40"/>
      <c r="J11" s="40"/>
    </row>
    <row r="12" spans="2:10">
      <c r="I12" s="40"/>
      <c r="J12" s="40"/>
    </row>
    <row r="13" spans="2:10">
      <c r="I13" s="40"/>
      <c r="J13" s="40"/>
    </row>
    <row r="14" spans="2:10">
      <c r="I14" s="40"/>
      <c r="J14" s="40"/>
    </row>
    <row r="15" spans="2:10">
      <c r="I15" s="40"/>
      <c r="J15" s="40"/>
    </row>
    <row r="16" spans="2:10">
      <c r="I16" s="40"/>
      <c r="J16" s="40"/>
    </row>
    <row r="17" spans="2:10">
      <c r="I17" s="40"/>
      <c r="J17" s="40"/>
    </row>
    <row r="18" spans="2:10" ht="15.75" customHeight="1">
      <c r="I18" s="40"/>
      <c r="J18" s="40"/>
    </row>
    <row r="19" spans="2:10">
      <c r="I19" s="40"/>
      <c r="J19" s="40"/>
    </row>
    <row r="20" spans="2:10">
      <c r="I20" s="40"/>
      <c r="J20" s="40"/>
    </row>
    <row r="21" spans="2:10">
      <c r="I21" s="40"/>
      <c r="J21" s="40"/>
    </row>
    <row r="22" spans="2:10">
      <c r="I22" s="40"/>
      <c r="J22" s="40"/>
    </row>
    <row r="23" spans="2:10">
      <c r="I23" s="40"/>
      <c r="J23" s="40"/>
    </row>
    <row r="24" spans="2:10">
      <c r="I24" s="40"/>
      <c r="J24" s="40"/>
    </row>
    <row r="25" spans="2:10">
      <c r="I25" s="40"/>
      <c r="J25" s="40"/>
    </row>
    <row r="26" spans="2:10">
      <c r="I26" s="40"/>
      <c r="J26" s="40"/>
    </row>
    <row r="27" spans="2:10">
      <c r="I27" s="40"/>
      <c r="J27" s="40"/>
    </row>
    <row r="28" spans="2:10">
      <c r="I28" s="40"/>
      <c r="J28" s="40"/>
    </row>
    <row r="29" spans="2:10">
      <c r="I29" s="40"/>
      <c r="J29" s="40"/>
    </row>
    <row r="31" spans="2:10" ht="13">
      <c r="B31" s="91" t="s">
        <v>175</v>
      </c>
      <c r="C31" s="92"/>
      <c r="D31" s="93"/>
      <c r="E31" s="93"/>
      <c r="F31" s="93"/>
      <c r="G31" s="93"/>
      <c r="H31" s="93"/>
      <c r="I31" s="54"/>
      <c r="J31" s="54"/>
    </row>
    <row r="32" spans="2:10" ht="13">
      <c r="B32" s="94" t="s">
        <v>176</v>
      </c>
      <c r="C32" s="93"/>
      <c r="D32" s="91" t="s">
        <v>177</v>
      </c>
      <c r="E32" s="92"/>
      <c r="F32" s="92"/>
      <c r="G32" s="92"/>
      <c r="H32" s="92"/>
      <c r="I32" s="54"/>
      <c r="J32" s="54"/>
    </row>
    <row r="33" spans="2:10" ht="13">
      <c r="B33" s="43">
        <v>9001</v>
      </c>
      <c r="C33" s="44"/>
      <c r="D33" s="95" t="s">
        <v>178</v>
      </c>
      <c r="E33" s="96"/>
      <c r="F33" s="96"/>
      <c r="G33" s="96"/>
      <c r="H33" s="97"/>
      <c r="I33" s="54"/>
      <c r="J33" s="54"/>
    </row>
    <row r="34" spans="2:10">
      <c r="B34" s="45" t="s">
        <v>179</v>
      </c>
      <c r="D34" s="98"/>
      <c r="E34" s="99"/>
      <c r="F34" s="99"/>
      <c r="G34" s="99"/>
      <c r="H34" s="100"/>
      <c r="I34" s="55"/>
      <c r="J34" s="56"/>
    </row>
    <row r="35" spans="2:10" ht="13">
      <c r="B35" s="104" t="s">
        <v>180</v>
      </c>
      <c r="C35" s="105"/>
      <c r="D35" s="101"/>
      <c r="E35" s="102"/>
      <c r="F35" s="102"/>
      <c r="G35" s="102"/>
      <c r="H35" s="103"/>
      <c r="I35" s="57"/>
      <c r="J35" s="54"/>
    </row>
    <row r="36" spans="2:10" ht="13">
      <c r="B36" s="46">
        <v>9002</v>
      </c>
      <c r="C36" s="47"/>
      <c r="D36" s="95" t="s">
        <v>137</v>
      </c>
      <c r="E36" s="96"/>
      <c r="F36" s="96"/>
      <c r="G36" s="96"/>
      <c r="H36" s="97"/>
      <c r="I36" s="54"/>
      <c r="J36" s="54"/>
    </row>
    <row r="37" spans="2:10">
      <c r="B37" s="48" t="s">
        <v>134</v>
      </c>
      <c r="C37" s="47"/>
      <c r="D37" s="101"/>
      <c r="E37" s="102"/>
      <c r="F37" s="102"/>
      <c r="G37" s="102"/>
      <c r="H37" s="103"/>
      <c r="I37" s="54"/>
      <c r="J37" s="54"/>
    </row>
    <row r="38" spans="2:10" ht="13">
      <c r="B38" s="43">
        <v>9003</v>
      </c>
      <c r="C38" s="44"/>
      <c r="D38" s="106" t="s">
        <v>181</v>
      </c>
      <c r="E38" s="107"/>
      <c r="F38" s="107"/>
      <c r="G38" s="107"/>
      <c r="H38" s="107"/>
      <c r="I38" s="54"/>
      <c r="J38" s="54"/>
    </row>
    <row r="39" spans="2:10">
      <c r="B39" s="49" t="s">
        <v>182</v>
      </c>
      <c r="D39" s="107"/>
      <c r="E39" s="107"/>
      <c r="F39" s="107"/>
      <c r="G39" s="107"/>
      <c r="H39" s="107"/>
      <c r="I39" s="55"/>
      <c r="J39" s="56"/>
    </row>
    <row r="40" spans="2:10" ht="13">
      <c r="B40" s="104" t="s">
        <v>180</v>
      </c>
      <c r="C40" s="105"/>
      <c r="D40" s="107"/>
      <c r="E40" s="107"/>
      <c r="F40" s="107"/>
      <c r="G40" s="107"/>
      <c r="H40" s="107"/>
      <c r="I40" s="57"/>
      <c r="J40" s="54"/>
    </row>
    <row r="41" spans="2:10" ht="13">
      <c r="B41" s="46">
        <v>9004</v>
      </c>
      <c r="C41" s="50"/>
      <c r="D41" s="95" t="s">
        <v>138</v>
      </c>
      <c r="E41" s="96"/>
      <c r="F41" s="96"/>
      <c r="G41" s="96"/>
      <c r="H41" s="97"/>
      <c r="I41" s="54"/>
      <c r="J41" s="54"/>
    </row>
    <row r="42" spans="2:10">
      <c r="B42" s="48" t="s">
        <v>182</v>
      </c>
      <c r="C42" s="50"/>
      <c r="D42" s="98"/>
      <c r="E42" s="99"/>
      <c r="F42" s="99"/>
      <c r="G42" s="99"/>
      <c r="H42" s="100"/>
      <c r="I42" s="54"/>
      <c r="J42" s="54"/>
    </row>
    <row r="43" spans="2:10">
      <c r="B43" s="104" t="s">
        <v>183</v>
      </c>
      <c r="C43" s="105"/>
      <c r="D43" s="101"/>
      <c r="E43" s="102"/>
      <c r="F43" s="102"/>
      <c r="G43" s="102"/>
      <c r="H43" s="103"/>
      <c r="I43" s="54"/>
      <c r="J43" s="54"/>
    </row>
    <row r="44" spans="2:10" ht="13">
      <c r="B44" s="43">
        <v>9005</v>
      </c>
      <c r="C44" s="44"/>
      <c r="D44" s="95" t="s">
        <v>184</v>
      </c>
      <c r="E44" s="96"/>
      <c r="F44" s="96"/>
      <c r="G44" s="96"/>
      <c r="H44" s="97"/>
    </row>
    <row r="45" spans="2:10">
      <c r="B45" s="49" t="s">
        <v>185</v>
      </c>
      <c r="D45" s="98"/>
      <c r="E45" s="114"/>
      <c r="F45" s="114"/>
      <c r="G45" s="114"/>
      <c r="H45" s="100"/>
    </row>
    <row r="46" spans="2:10">
      <c r="B46" s="51" t="s">
        <v>186</v>
      </c>
      <c r="C46" s="52"/>
      <c r="D46" s="101"/>
      <c r="E46" s="102"/>
      <c r="F46" s="102"/>
      <c r="G46" s="102"/>
      <c r="H46" s="103"/>
    </row>
    <row r="47" spans="2:10" ht="13">
      <c r="B47" s="43">
        <v>9007</v>
      </c>
      <c r="C47" s="44"/>
      <c r="D47" s="95" t="s">
        <v>187</v>
      </c>
      <c r="E47" s="96"/>
      <c r="F47" s="96"/>
      <c r="G47" s="96"/>
      <c r="H47" s="97"/>
    </row>
    <row r="48" spans="2:10">
      <c r="B48" s="51" t="s">
        <v>73</v>
      </c>
      <c r="C48" s="52"/>
      <c r="D48" s="101"/>
      <c r="E48" s="102"/>
      <c r="F48" s="102"/>
      <c r="G48" s="102"/>
      <c r="H48" s="103"/>
    </row>
    <row r="49" spans="2:8" ht="13">
      <c r="B49" s="43">
        <v>9008</v>
      </c>
      <c r="C49" s="44"/>
      <c r="D49" s="95" t="s">
        <v>188</v>
      </c>
      <c r="E49" s="96"/>
      <c r="F49" s="96"/>
      <c r="G49" s="96"/>
      <c r="H49" s="97"/>
    </row>
    <row r="50" spans="2:8">
      <c r="B50" s="51" t="s">
        <v>74</v>
      </c>
      <c r="C50" s="52"/>
      <c r="D50" s="101"/>
      <c r="E50" s="102"/>
      <c r="F50" s="102"/>
      <c r="G50" s="102"/>
      <c r="H50" s="103"/>
    </row>
    <row r="51" spans="2:8" ht="13">
      <c r="B51" s="43">
        <v>9010</v>
      </c>
      <c r="C51" s="44"/>
      <c r="D51" s="95" t="s">
        <v>189</v>
      </c>
      <c r="E51" s="96"/>
      <c r="F51" s="96"/>
      <c r="G51" s="96"/>
      <c r="H51" s="97"/>
    </row>
    <row r="52" spans="2:8">
      <c r="B52" s="51" t="s">
        <v>75</v>
      </c>
      <c r="C52" s="52"/>
      <c r="D52" s="101"/>
      <c r="E52" s="102"/>
      <c r="F52" s="102"/>
      <c r="G52" s="102"/>
      <c r="H52" s="103"/>
    </row>
    <row r="53" spans="2:8" ht="13">
      <c r="B53" s="43">
        <v>9013</v>
      </c>
      <c r="C53" s="44"/>
      <c r="D53" s="95" t="s">
        <v>190</v>
      </c>
      <c r="E53" s="96"/>
      <c r="F53" s="96"/>
      <c r="G53" s="96"/>
      <c r="H53" s="97"/>
    </row>
    <row r="54" spans="2:8">
      <c r="B54" s="51" t="s">
        <v>76</v>
      </c>
      <c r="C54" s="52"/>
      <c r="D54" s="101"/>
      <c r="E54" s="102"/>
      <c r="F54" s="102"/>
      <c r="G54" s="102"/>
      <c r="H54" s="103"/>
    </row>
    <row r="55" spans="2:8" ht="13">
      <c r="B55" s="43">
        <v>9014</v>
      </c>
      <c r="C55" s="44"/>
      <c r="D55" s="95" t="s">
        <v>77</v>
      </c>
      <c r="E55" s="96"/>
      <c r="F55" s="96"/>
      <c r="G55" s="96"/>
      <c r="H55" s="97"/>
    </row>
    <row r="56" spans="2:8">
      <c r="B56" s="53" t="s">
        <v>77</v>
      </c>
      <c r="C56" s="52"/>
      <c r="D56" s="108"/>
      <c r="E56" s="109"/>
      <c r="F56" s="109"/>
      <c r="G56" s="109"/>
      <c r="H56" s="110"/>
    </row>
    <row r="57" spans="2:8" ht="13">
      <c r="B57" s="43">
        <v>9015</v>
      </c>
      <c r="C57" s="44"/>
      <c r="D57" s="95" t="s">
        <v>191</v>
      </c>
      <c r="E57" s="96"/>
      <c r="F57" s="96"/>
      <c r="G57" s="96"/>
      <c r="H57" s="97"/>
    </row>
    <row r="58" spans="2:8">
      <c r="B58" s="53" t="s">
        <v>78</v>
      </c>
      <c r="C58" s="52"/>
      <c r="D58" s="111"/>
      <c r="E58" s="112"/>
      <c r="F58" s="112"/>
      <c r="G58" s="112"/>
      <c r="H58" s="11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82"/>
  <sheetViews>
    <sheetView showGridLines="0" tabSelected="1" topLeftCell="D1" zoomScale="70" zoomScaleNormal="70" workbookViewId="0">
      <selection activeCell="E9" sqref="E9:M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5" t="s">
        <v>14</v>
      </c>
      <c r="E1" s="126"/>
      <c r="F1" s="126"/>
      <c r="G1" s="126"/>
      <c r="H1" s="126"/>
      <c r="I1" s="126"/>
      <c r="J1" s="126"/>
      <c r="K1" s="126"/>
      <c r="L1" s="127"/>
    </row>
    <row r="2" spans="1:15" ht="13.5" customHeight="1">
      <c r="D2" s="30"/>
      <c r="E2" s="30"/>
      <c r="F2" s="30"/>
      <c r="G2" s="30"/>
      <c r="H2" s="30"/>
      <c r="I2" s="30"/>
      <c r="J2" s="30"/>
      <c r="K2" s="30"/>
      <c r="L2" s="2"/>
    </row>
    <row r="3" spans="1:15" ht="19.5" customHeight="1">
      <c r="D3" s="22" t="s">
        <v>0</v>
      </c>
      <c r="E3" s="23"/>
      <c r="F3" s="31" t="str">
        <f>'Information-General Settings'!D4</f>
        <v>Rojchanawit</v>
      </c>
      <c r="G3" s="28"/>
      <c r="I3" s="3"/>
      <c r="J3" s="32"/>
      <c r="K3" s="32"/>
      <c r="L3" s="32"/>
    </row>
    <row r="4" spans="1:15" ht="19.5" customHeight="1">
      <c r="D4" s="3" t="s">
        <v>68</v>
      </c>
      <c r="E4" s="24"/>
      <c r="F4" s="31" t="str">
        <f>'Information-General Settings'!D5</f>
        <v>Budpasa</v>
      </c>
      <c r="G4" s="28"/>
      <c r="I4" s="3"/>
      <c r="J4" s="32"/>
      <c r="K4" s="32"/>
      <c r="L4" s="32"/>
    </row>
    <row r="5" spans="1:15" ht="19.5" customHeight="1">
      <c r="D5" s="128" t="s">
        <v>67</v>
      </c>
      <c r="E5" s="129"/>
      <c r="F5" s="31" t="str">
        <f>'Information-General Settings'!D6</f>
        <v>TIME080</v>
      </c>
      <c r="G5" s="28"/>
      <c r="I5" s="3"/>
      <c r="J5" s="32"/>
      <c r="K5" s="32"/>
      <c r="L5" s="32"/>
    </row>
    <row r="6" spans="1:15" ht="19.5" customHeight="1" thickBot="1">
      <c r="E6" s="3"/>
      <c r="F6" s="3"/>
      <c r="G6" s="3"/>
      <c r="H6" s="4"/>
      <c r="J6" s="132"/>
      <c r="K6" s="132"/>
      <c r="L6" s="132"/>
    </row>
    <row r="7" spans="1:15" ht="12.75" customHeight="1">
      <c r="B7" s="1">
        <f>MONTH(E9)</f>
        <v>7</v>
      </c>
      <c r="C7" s="142"/>
      <c r="D7" s="144">
        <v>44013</v>
      </c>
      <c r="E7" s="145"/>
      <c r="F7" s="148" t="s">
        <v>6</v>
      </c>
      <c r="G7" s="148" t="s">
        <v>15</v>
      </c>
      <c r="H7" s="138" t="s">
        <v>5</v>
      </c>
      <c r="I7" s="139"/>
      <c r="J7" s="133" t="s">
        <v>3</v>
      </c>
      <c r="K7" s="136" t="s">
        <v>10</v>
      </c>
      <c r="L7" s="133" t="s">
        <v>4</v>
      </c>
    </row>
    <row r="8" spans="1:15" ht="23.25" customHeight="1" thickBot="1">
      <c r="C8" s="143"/>
      <c r="D8" s="146"/>
      <c r="E8" s="147"/>
      <c r="F8" s="149"/>
      <c r="G8" s="150"/>
      <c r="H8" s="140"/>
      <c r="I8" s="141"/>
      <c r="J8" s="134"/>
      <c r="K8" s="137"/>
      <c r="L8" s="134"/>
    </row>
    <row r="9" spans="1:15" ht="29.15" customHeight="1" thickBot="1">
      <c r="A9" s="5">
        <f t="shared" ref="A9:A74" si="0">IF(OR(C9="f",C9="u",C9="F",C9="U"),"",IF(OR(B9=1,B9=2,B9=3,B9=4,B9=5),1,""))</f>
        <v>1</v>
      </c>
      <c r="B9" s="6">
        <f t="shared" ref="B9:B73" si="1">WEEKDAY(E9,2)</f>
        <v>3</v>
      </c>
      <c r="C9" s="7"/>
      <c r="D9" s="8" t="str">
        <f>IF(B9=1,"Mo",IF(B9=2,"Tue",IF(B9=3,"Wed",IF(B9=4,"Thu",IF(B9=5,"Fri",IF(B9=6,"Sat",IF(B9=7,"Sun","")))))))</f>
        <v>Wed</v>
      </c>
      <c r="E9" s="9">
        <f>+D7</f>
        <v>44013</v>
      </c>
      <c r="F9" s="14" t="s">
        <v>17</v>
      </c>
      <c r="G9" s="14">
        <v>9002</v>
      </c>
      <c r="H9" s="121" t="s">
        <v>245</v>
      </c>
      <c r="I9" s="121"/>
      <c r="J9" s="10" t="s">
        <v>228</v>
      </c>
      <c r="K9" s="10"/>
      <c r="L9" s="11">
        <v>4.5</v>
      </c>
    </row>
    <row r="10" spans="1:15" ht="29.15" customHeight="1" thickBot="1">
      <c r="A10" s="5"/>
      <c r="B10" s="6"/>
      <c r="C10" s="58"/>
      <c r="D10" s="8" t="s">
        <v>227</v>
      </c>
      <c r="E10" s="9">
        <v>44013</v>
      </c>
      <c r="F10" s="14" t="s">
        <v>241</v>
      </c>
      <c r="G10" s="14">
        <v>9003</v>
      </c>
      <c r="H10" s="116" t="s">
        <v>229</v>
      </c>
      <c r="I10" s="117"/>
      <c r="J10" s="59" t="s">
        <v>69</v>
      </c>
      <c r="K10" s="59"/>
      <c r="L10" s="60">
        <v>1</v>
      </c>
    </row>
    <row r="11" spans="1:15" ht="29.15" customHeight="1" thickBot="1">
      <c r="A11" s="5"/>
      <c r="B11" s="6"/>
      <c r="C11" s="58"/>
      <c r="D11" s="8" t="s">
        <v>227</v>
      </c>
      <c r="E11" s="9">
        <v>44013</v>
      </c>
      <c r="F11" s="14" t="s">
        <v>221</v>
      </c>
      <c r="G11" s="14">
        <v>9001</v>
      </c>
      <c r="H11" s="61" t="s">
        <v>230</v>
      </c>
      <c r="I11" s="61"/>
      <c r="J11" s="59" t="s">
        <v>69</v>
      </c>
      <c r="K11" s="59"/>
      <c r="L11" s="60">
        <v>2</v>
      </c>
    </row>
    <row r="12" spans="1:15" ht="29.15" customHeight="1" thickBot="1">
      <c r="A12" s="5"/>
      <c r="B12" s="6"/>
      <c r="C12" s="58"/>
      <c r="D12" s="8" t="s">
        <v>227</v>
      </c>
      <c r="E12" s="9">
        <v>44013</v>
      </c>
      <c r="F12" s="14" t="s">
        <v>161</v>
      </c>
      <c r="G12" s="14">
        <v>9002</v>
      </c>
      <c r="H12" s="116" t="s">
        <v>231</v>
      </c>
      <c r="I12" s="117"/>
      <c r="J12" s="59" t="s">
        <v>69</v>
      </c>
      <c r="K12" s="59"/>
      <c r="L12" s="60">
        <v>1</v>
      </c>
    </row>
    <row r="13" spans="1:15" ht="29.15" customHeight="1" thickBot="1">
      <c r="A13" s="5">
        <f t="shared" si="0"/>
        <v>1</v>
      </c>
      <c r="B13" s="6">
        <f t="shared" si="1"/>
        <v>4</v>
      </c>
      <c r="C13" s="12"/>
      <c r="D13" s="8" t="str">
        <f>IF(B13=1,"Mo",IF(B13=2,"Tue",IF(B13=3,"Wed",IF(B13=4,"Thu",IF(B13=5,"Fri",IF(B13=6,"Sat",IF(B13=7,"Sun","")))))))</f>
        <v>Thu</v>
      </c>
      <c r="E13" s="13">
        <f>+E9+1</f>
        <v>44014</v>
      </c>
      <c r="F13" s="14" t="s">
        <v>221</v>
      </c>
      <c r="G13" s="14">
        <v>9001</v>
      </c>
      <c r="H13" s="121" t="s">
        <v>222</v>
      </c>
      <c r="I13" s="121"/>
      <c r="J13" s="14" t="s">
        <v>223</v>
      </c>
      <c r="K13" s="14"/>
      <c r="L13" s="15">
        <v>8</v>
      </c>
      <c r="N13" s="6" t="s">
        <v>70</v>
      </c>
      <c r="O13" s="2">
        <f>COUNTIF($G$9:$G$75, 9001)</f>
        <v>21</v>
      </c>
    </row>
    <row r="14" spans="1:15" ht="29.15" customHeight="1" thickBot="1">
      <c r="A14" s="5"/>
      <c r="B14" s="6"/>
      <c r="C14" s="12"/>
      <c r="D14" s="8" t="s">
        <v>224</v>
      </c>
      <c r="E14" s="13">
        <v>44014</v>
      </c>
      <c r="F14" s="14" t="s">
        <v>225</v>
      </c>
      <c r="G14" s="14">
        <v>9003</v>
      </c>
      <c r="H14" s="116" t="s">
        <v>226</v>
      </c>
      <c r="I14" s="117"/>
      <c r="J14" s="14" t="s">
        <v>69</v>
      </c>
      <c r="K14" s="14"/>
      <c r="L14" s="15">
        <v>2</v>
      </c>
      <c r="N14" s="6"/>
      <c r="O14" s="2"/>
    </row>
    <row r="15" spans="1:15" ht="29.15" customHeight="1" thickBot="1">
      <c r="A15" s="5">
        <f t="shared" si="0"/>
        <v>1</v>
      </c>
      <c r="B15" s="6">
        <f t="shared" si="1"/>
        <v>5</v>
      </c>
      <c r="C15" s="12"/>
      <c r="D15" s="8" t="str">
        <f>IF(B15=1,"Mo",IF(B15=2,"Tue",IF(B15=3,"Wed",IF(B15=4,"Thu",IF(B15=5,"Fri",IF(B15=6,"Sat",IF(B15=7,"Sun","")))))))</f>
        <v>Fri</v>
      </c>
      <c r="E15" s="13">
        <f>+E13+1</f>
        <v>44015</v>
      </c>
      <c r="F15" s="14"/>
      <c r="G15" s="14">
        <v>9004</v>
      </c>
      <c r="H15" s="135" t="s">
        <v>246</v>
      </c>
      <c r="I15" s="135"/>
      <c r="J15" s="14" t="s">
        <v>69</v>
      </c>
      <c r="K15" s="14"/>
      <c r="L15" s="15">
        <v>1.5</v>
      </c>
      <c r="N15" s="6" t="s">
        <v>12</v>
      </c>
      <c r="O15" s="2">
        <f>COUNTIF($G$9:$G$75,9003)+COUNTIF($G$9:$G$75,9004)</f>
        <v>25</v>
      </c>
    </row>
    <row r="16" spans="1:15" ht="29.15" customHeight="1" thickBot="1">
      <c r="A16" s="5"/>
      <c r="B16" s="6"/>
      <c r="C16" s="12"/>
      <c r="D16" s="8" t="s">
        <v>242</v>
      </c>
      <c r="E16" s="13">
        <v>44015</v>
      </c>
      <c r="F16" s="14"/>
      <c r="G16" s="14">
        <v>9004</v>
      </c>
      <c r="H16" s="130" t="s">
        <v>247</v>
      </c>
      <c r="I16" s="131"/>
      <c r="J16" s="14" t="s">
        <v>69</v>
      </c>
      <c r="K16" s="14"/>
      <c r="L16" s="15">
        <v>2</v>
      </c>
      <c r="N16" s="6"/>
      <c r="O16" s="2"/>
    </row>
    <row r="17" spans="1:15" ht="29.15" customHeight="1" thickBot="1">
      <c r="A17" s="5"/>
      <c r="B17" s="6"/>
      <c r="C17" s="12"/>
      <c r="D17" s="8" t="s">
        <v>242</v>
      </c>
      <c r="E17" s="13">
        <v>44015</v>
      </c>
      <c r="F17" s="14" t="s">
        <v>33</v>
      </c>
      <c r="G17" s="14">
        <v>9001</v>
      </c>
      <c r="H17" s="130" t="s">
        <v>248</v>
      </c>
      <c r="I17" s="131"/>
      <c r="J17" s="14" t="s">
        <v>69</v>
      </c>
      <c r="K17" s="14"/>
      <c r="L17" s="15">
        <v>0.5</v>
      </c>
      <c r="N17" s="6"/>
      <c r="O17" s="2"/>
    </row>
    <row r="18" spans="1:15" ht="29.15" customHeight="1" thickBot="1">
      <c r="A18" s="5"/>
      <c r="B18" s="6"/>
      <c r="C18" s="12"/>
      <c r="D18" s="8" t="s">
        <v>242</v>
      </c>
      <c r="E18" s="13">
        <v>44015</v>
      </c>
      <c r="F18" s="14" t="s">
        <v>109</v>
      </c>
      <c r="G18" s="14">
        <v>9001</v>
      </c>
      <c r="H18" s="130" t="s">
        <v>249</v>
      </c>
      <c r="I18" s="131"/>
      <c r="J18" s="14" t="s">
        <v>69</v>
      </c>
      <c r="K18" s="14"/>
      <c r="L18" s="15">
        <v>3</v>
      </c>
      <c r="N18" s="6"/>
      <c r="O18" s="2"/>
    </row>
    <row r="19" spans="1:15" ht="29.15" customHeight="1" thickBot="1">
      <c r="A19" s="5"/>
      <c r="B19" s="6"/>
      <c r="C19" s="12"/>
      <c r="D19" s="8" t="s">
        <v>242</v>
      </c>
      <c r="E19" s="13">
        <v>44015</v>
      </c>
      <c r="F19" s="14" t="s">
        <v>241</v>
      </c>
      <c r="G19" s="14">
        <v>9003</v>
      </c>
      <c r="H19" s="62" t="s">
        <v>251</v>
      </c>
      <c r="I19" s="63"/>
      <c r="J19" s="14" t="s">
        <v>69</v>
      </c>
      <c r="K19" s="14"/>
      <c r="L19" s="15">
        <v>1</v>
      </c>
      <c r="N19" s="6"/>
      <c r="O19" s="2"/>
    </row>
    <row r="20" spans="1:15" ht="29.15" customHeight="1" thickBot="1">
      <c r="A20" s="5"/>
      <c r="B20" s="6"/>
      <c r="C20" s="12"/>
      <c r="D20" s="8" t="s">
        <v>242</v>
      </c>
      <c r="E20" s="13">
        <v>44015</v>
      </c>
      <c r="F20" s="14" t="s">
        <v>221</v>
      </c>
      <c r="G20" s="14">
        <v>9001</v>
      </c>
      <c r="H20" s="130" t="s">
        <v>250</v>
      </c>
      <c r="I20" s="131"/>
      <c r="J20" s="14" t="s">
        <v>69</v>
      </c>
      <c r="K20" s="14"/>
      <c r="L20" s="15">
        <v>2</v>
      </c>
      <c r="N20" s="6"/>
      <c r="O20" s="2"/>
    </row>
    <row r="21" spans="1:15" ht="29.15" customHeight="1" thickBot="1">
      <c r="A21" s="5" t="str">
        <f t="shared" si="0"/>
        <v/>
      </c>
      <c r="B21" s="6">
        <f t="shared" si="1"/>
        <v>6</v>
      </c>
      <c r="C21" s="12"/>
      <c r="D21" s="8" t="str">
        <f t="shared" ref="D21:D74" si="2">IF(B21=1,"Mo",IF(B21=2,"Tue",IF(B21=3,"Wed",IF(B21=4,"Thu",IF(B21=5,"Fri",IF(B21=6,"Sat",IF(B21=7,"Sun","")))))))</f>
        <v>Sat</v>
      </c>
      <c r="E21" s="13">
        <f>+E15+1</f>
        <v>44016</v>
      </c>
      <c r="F21" s="14"/>
      <c r="G21" s="14"/>
      <c r="H21" s="121"/>
      <c r="I21" s="121"/>
      <c r="J21" s="14"/>
      <c r="K21" s="14"/>
      <c r="L21" s="15"/>
      <c r="N21" s="1" t="s">
        <v>13</v>
      </c>
      <c r="O21" s="2">
        <f>COUNTIF($G$9:$G$75, 9005)</f>
        <v>0</v>
      </c>
    </row>
    <row r="22" spans="1:15" ht="29.15" customHeight="1" thickBot="1">
      <c r="A22" s="5" t="str">
        <f t="shared" si="0"/>
        <v/>
      </c>
      <c r="B22" s="6">
        <f t="shared" si="1"/>
        <v>7</v>
      </c>
      <c r="C22" s="12"/>
      <c r="D22" s="8" t="str">
        <f t="shared" si="2"/>
        <v>Sun</v>
      </c>
      <c r="E22" s="13">
        <f t="shared" ref="E22:E73" si="3">+E21+1</f>
        <v>44017</v>
      </c>
      <c r="F22" s="14"/>
      <c r="G22" s="14"/>
      <c r="H22" s="121"/>
      <c r="I22" s="121"/>
      <c r="J22" s="14"/>
      <c r="K22" s="14"/>
      <c r="L22" s="15"/>
    </row>
    <row r="23" spans="1:15" ht="29.15" customHeight="1" thickBot="1">
      <c r="A23" s="5">
        <f t="shared" si="0"/>
        <v>1</v>
      </c>
      <c r="B23" s="6">
        <f t="shared" si="1"/>
        <v>1</v>
      </c>
      <c r="C23" s="12"/>
      <c r="D23" s="8" t="str">
        <f t="shared" si="2"/>
        <v>Mo</v>
      </c>
      <c r="E23" s="13">
        <f t="shared" si="3"/>
        <v>44018</v>
      </c>
      <c r="F23" s="14"/>
      <c r="G23" s="14"/>
      <c r="H23" s="120" t="s">
        <v>192</v>
      </c>
      <c r="I23" s="120"/>
      <c r="J23" s="14"/>
      <c r="K23" s="14"/>
      <c r="L23" s="15"/>
    </row>
    <row r="24" spans="1:15" ht="29.15" customHeight="1" thickBot="1">
      <c r="A24" s="5">
        <f t="shared" si="0"/>
        <v>1</v>
      </c>
      <c r="B24" s="6">
        <f t="shared" si="1"/>
        <v>2</v>
      </c>
      <c r="C24" s="12"/>
      <c r="D24" s="8" t="str">
        <f t="shared" si="2"/>
        <v>Tue</v>
      </c>
      <c r="E24" s="13">
        <f t="shared" si="3"/>
        <v>44019</v>
      </c>
      <c r="F24" s="14"/>
      <c r="G24" s="14">
        <v>9010</v>
      </c>
      <c r="H24" s="121" t="s">
        <v>75</v>
      </c>
      <c r="I24" s="121"/>
      <c r="J24" s="14"/>
      <c r="K24" s="14"/>
      <c r="L24" s="15"/>
    </row>
    <row r="25" spans="1:15" ht="29.15" customHeight="1" thickBot="1">
      <c r="A25" s="5">
        <f t="shared" si="0"/>
        <v>1</v>
      </c>
      <c r="B25" s="6">
        <f t="shared" si="1"/>
        <v>3</v>
      </c>
      <c r="C25" s="12"/>
      <c r="D25" s="8" t="str">
        <f>IF(B25=1,"Mo",IF(B25=2,"Tue",IF(B25=3,"Wed",IF(B25=4,"Thu",IF(B25=5,"Fri",IF(B25=6,"Sat",IF(B25=7,"Sun","")))))))</f>
        <v>Wed</v>
      </c>
      <c r="E25" s="13">
        <f t="shared" si="3"/>
        <v>44020</v>
      </c>
      <c r="F25" s="14"/>
      <c r="G25" s="14">
        <v>9010</v>
      </c>
      <c r="H25" s="121" t="s">
        <v>75</v>
      </c>
      <c r="I25" s="121"/>
      <c r="J25" s="14" t="s">
        <v>237</v>
      </c>
      <c r="K25" s="14"/>
      <c r="L25" s="15"/>
    </row>
    <row r="26" spans="1:15" ht="29.15" customHeight="1" thickBot="1">
      <c r="A26" s="5"/>
      <c r="B26" s="6"/>
      <c r="C26" s="12"/>
      <c r="D26" s="8" t="s">
        <v>227</v>
      </c>
      <c r="E26" s="13">
        <v>44020</v>
      </c>
      <c r="F26" s="14"/>
      <c r="G26" s="14">
        <v>9003</v>
      </c>
      <c r="H26" s="121" t="s">
        <v>238</v>
      </c>
      <c r="I26" s="121"/>
      <c r="J26" s="14" t="s">
        <v>237</v>
      </c>
      <c r="K26" s="14"/>
      <c r="L26" s="15">
        <v>1.5</v>
      </c>
    </row>
    <row r="27" spans="1:15" ht="29.15" customHeight="1" thickBot="1">
      <c r="A27" s="5">
        <f t="shared" si="0"/>
        <v>1</v>
      </c>
      <c r="B27" s="6">
        <f t="shared" si="1"/>
        <v>4</v>
      </c>
      <c r="C27" s="12"/>
      <c r="D27" s="8" t="str">
        <f>IF(B27=1,"Mo",IF(B27=2,"Tue",IF(B27=3,"Wed",IF(B27=4,"Thu",IF(B27=5,"Fri",IF(B27=6,"Sat",IF(B27=7,"Sun","")))))))</f>
        <v>Thu</v>
      </c>
      <c r="E27" s="13">
        <f>+E25+1</f>
        <v>44021</v>
      </c>
      <c r="F27" s="14"/>
      <c r="G27" s="14">
        <v>9004</v>
      </c>
      <c r="H27" s="115" t="s">
        <v>239</v>
      </c>
      <c r="I27" s="115"/>
      <c r="J27" s="14" t="s">
        <v>228</v>
      </c>
      <c r="K27" s="14"/>
      <c r="L27" s="15">
        <v>5</v>
      </c>
    </row>
    <row r="28" spans="1:15" ht="29.15" customHeight="1" thickBot="1">
      <c r="A28" s="5"/>
      <c r="B28" s="6"/>
      <c r="C28" s="12"/>
      <c r="D28" s="8" t="s">
        <v>224</v>
      </c>
      <c r="E28" s="13">
        <v>44021</v>
      </c>
      <c r="F28" s="14" t="s">
        <v>241</v>
      </c>
      <c r="G28" s="14">
        <v>9003</v>
      </c>
      <c r="H28" s="122" t="s">
        <v>252</v>
      </c>
      <c r="I28" s="123"/>
      <c r="J28" s="14" t="s">
        <v>69</v>
      </c>
      <c r="K28" s="14"/>
      <c r="L28" s="15">
        <v>0.5</v>
      </c>
    </row>
    <row r="29" spans="1:15" ht="29.15" customHeight="1" thickBot="1">
      <c r="A29" s="5"/>
      <c r="B29" s="6"/>
      <c r="C29" s="12"/>
      <c r="D29" s="8" t="s">
        <v>224</v>
      </c>
      <c r="E29" s="13">
        <v>44021</v>
      </c>
      <c r="F29" s="14"/>
      <c r="G29" s="14">
        <v>9002</v>
      </c>
      <c r="H29" s="122" t="s">
        <v>253</v>
      </c>
      <c r="I29" s="123"/>
      <c r="J29" s="14" t="s">
        <v>69</v>
      </c>
      <c r="K29" s="14"/>
      <c r="L29" s="15">
        <v>0.5</v>
      </c>
    </row>
    <row r="30" spans="1:15" ht="29.15" customHeight="1" thickBot="1">
      <c r="A30" s="5"/>
      <c r="B30" s="6"/>
      <c r="C30" s="12"/>
      <c r="D30" s="8" t="s">
        <v>224</v>
      </c>
      <c r="E30" s="13">
        <v>44021</v>
      </c>
      <c r="F30" s="14" t="s">
        <v>221</v>
      </c>
      <c r="G30" s="14">
        <v>9001</v>
      </c>
      <c r="H30" s="122" t="s">
        <v>254</v>
      </c>
      <c r="I30" s="123"/>
      <c r="J30" s="14" t="s">
        <v>69</v>
      </c>
      <c r="K30" s="14"/>
      <c r="L30" s="15">
        <v>1</v>
      </c>
    </row>
    <row r="31" spans="1:15" ht="29.15" customHeight="1" thickBot="1">
      <c r="A31" s="5"/>
      <c r="B31" s="6"/>
      <c r="C31" s="12"/>
      <c r="D31" s="8" t="s">
        <v>224</v>
      </c>
      <c r="E31" s="13">
        <v>44021</v>
      </c>
      <c r="F31" s="14" t="s">
        <v>225</v>
      </c>
      <c r="G31" s="14">
        <v>9003</v>
      </c>
      <c r="H31" s="116" t="s">
        <v>255</v>
      </c>
      <c r="I31" s="117"/>
      <c r="J31" s="14" t="s">
        <v>69</v>
      </c>
      <c r="K31" s="14"/>
      <c r="L31" s="15">
        <v>1</v>
      </c>
    </row>
    <row r="32" spans="1:15" ht="29.15" customHeight="1" thickBot="1">
      <c r="A32" s="5">
        <f t="shared" si="0"/>
        <v>1</v>
      </c>
      <c r="B32" s="6">
        <f t="shared" si="1"/>
        <v>5</v>
      </c>
      <c r="C32" s="12"/>
      <c r="D32" s="8" t="str">
        <f>IF(B32=1,"Mo",IF(B32=2,"Tue",IF(B32=3,"Wed",IF(B32=4,"Thu",IF(B32=5,"Fri",IF(B32=6,"Sat",IF(B32=7,"Sun","")))))))</f>
        <v>Fri</v>
      </c>
      <c r="E32" s="13">
        <f>+E27+1</f>
        <v>44022</v>
      </c>
      <c r="F32" s="14" t="s">
        <v>241</v>
      </c>
      <c r="G32" s="14">
        <v>9003</v>
      </c>
      <c r="H32" s="122" t="s">
        <v>240</v>
      </c>
      <c r="I32" s="123"/>
      <c r="J32" s="14" t="s">
        <v>69</v>
      </c>
      <c r="K32" s="14"/>
      <c r="L32" s="15">
        <v>8</v>
      </c>
    </row>
    <row r="33" spans="1:12" ht="29.15" customHeight="1" thickBot="1">
      <c r="A33" s="5"/>
      <c r="B33" s="6"/>
      <c r="C33" s="12"/>
      <c r="D33" s="8" t="s">
        <v>242</v>
      </c>
      <c r="E33" s="13">
        <v>44022</v>
      </c>
      <c r="F33" s="14" t="s">
        <v>147</v>
      </c>
      <c r="G33" s="14">
        <v>9001</v>
      </c>
      <c r="H33" s="124" t="s">
        <v>243</v>
      </c>
      <c r="I33" s="124"/>
      <c r="J33" s="14" t="s">
        <v>69</v>
      </c>
      <c r="K33" s="14"/>
      <c r="L33" s="15">
        <v>1</v>
      </c>
    </row>
    <row r="34" spans="1:12" ht="29.15" customHeight="1" thickBot="1">
      <c r="A34" s="5"/>
      <c r="B34" s="6"/>
      <c r="C34" s="12"/>
      <c r="D34" s="8" t="s">
        <v>242</v>
      </c>
      <c r="E34" s="13">
        <v>44022</v>
      </c>
      <c r="F34" s="14"/>
      <c r="G34" s="14"/>
      <c r="H34" s="124" t="s">
        <v>244</v>
      </c>
      <c r="I34" s="124"/>
      <c r="J34" s="14" t="s">
        <v>69</v>
      </c>
      <c r="K34" s="14"/>
      <c r="L34" s="15">
        <v>1</v>
      </c>
    </row>
    <row r="35" spans="1:12" ht="29.15" customHeight="1" thickBot="1">
      <c r="A35" s="5" t="str">
        <f t="shared" si="0"/>
        <v/>
      </c>
      <c r="B35" s="6">
        <f t="shared" si="1"/>
        <v>6</v>
      </c>
      <c r="C35" s="12"/>
      <c r="D35" s="8" t="str">
        <f t="shared" si="2"/>
        <v>Sat</v>
      </c>
      <c r="E35" s="13">
        <f>+E32+1</f>
        <v>44023</v>
      </c>
      <c r="F35" s="14"/>
      <c r="G35" s="14"/>
      <c r="H35" s="124"/>
      <c r="I35" s="124"/>
      <c r="J35" s="14"/>
      <c r="K35" s="14"/>
      <c r="L35" s="15"/>
    </row>
    <row r="36" spans="1:12" ht="29.15" customHeight="1" thickBot="1">
      <c r="A36" s="5" t="str">
        <f t="shared" si="0"/>
        <v/>
      </c>
      <c r="B36" s="6">
        <f t="shared" si="1"/>
        <v>7</v>
      </c>
      <c r="C36" s="12"/>
      <c r="D36" s="8" t="str">
        <f t="shared" si="2"/>
        <v>Sun</v>
      </c>
      <c r="E36" s="13">
        <f t="shared" si="3"/>
        <v>44024</v>
      </c>
      <c r="F36" s="14"/>
      <c r="G36" s="14"/>
      <c r="H36" s="121"/>
      <c r="I36" s="121"/>
      <c r="J36" s="14"/>
      <c r="K36" s="14"/>
      <c r="L36" s="15"/>
    </row>
    <row r="37" spans="1:12" ht="29.15" customHeight="1" thickBot="1">
      <c r="A37" s="5">
        <f t="shared" si="0"/>
        <v>1</v>
      </c>
      <c r="B37" s="6">
        <f t="shared" si="1"/>
        <v>1</v>
      </c>
      <c r="C37" s="12"/>
      <c r="D37" s="8" t="str">
        <f t="shared" si="2"/>
        <v>Mo</v>
      </c>
      <c r="E37" s="13">
        <f t="shared" si="3"/>
        <v>44025</v>
      </c>
      <c r="F37" s="14"/>
      <c r="G37" s="14">
        <v>9004</v>
      </c>
      <c r="H37" s="121" t="s">
        <v>232</v>
      </c>
      <c r="I37" s="121"/>
      <c r="J37" s="14" t="s">
        <v>69</v>
      </c>
      <c r="K37" s="14"/>
      <c r="L37" s="15">
        <v>6</v>
      </c>
    </row>
    <row r="38" spans="1:12" ht="29.15" customHeight="1" thickBot="1">
      <c r="A38" s="5"/>
      <c r="B38" s="6"/>
      <c r="C38" s="12"/>
      <c r="D38" s="8" t="s">
        <v>233</v>
      </c>
      <c r="E38" s="13">
        <v>44025</v>
      </c>
      <c r="F38" s="14" t="s">
        <v>221</v>
      </c>
      <c r="G38" s="14">
        <v>9001</v>
      </c>
      <c r="H38" s="116" t="s">
        <v>234</v>
      </c>
      <c r="I38" s="117"/>
      <c r="J38" s="14" t="s">
        <v>69</v>
      </c>
      <c r="K38" s="14"/>
      <c r="L38" s="15">
        <v>1</v>
      </c>
    </row>
    <row r="39" spans="1:12" ht="29.15" customHeight="1" thickBot="1">
      <c r="A39" s="5"/>
      <c r="B39" s="6"/>
      <c r="C39" s="12"/>
      <c r="D39" s="8" t="s">
        <v>233</v>
      </c>
      <c r="E39" s="13">
        <v>44025</v>
      </c>
      <c r="F39" s="14"/>
      <c r="G39" s="14">
        <v>9002</v>
      </c>
      <c r="H39" s="116" t="s">
        <v>235</v>
      </c>
      <c r="I39" s="117"/>
      <c r="J39" s="14" t="s">
        <v>69</v>
      </c>
      <c r="K39" s="14"/>
      <c r="L39" s="15">
        <v>0.5</v>
      </c>
    </row>
    <row r="40" spans="1:12" ht="29.15" customHeight="1" thickBot="1">
      <c r="A40" s="5"/>
      <c r="B40" s="6"/>
      <c r="C40" s="12"/>
      <c r="D40" s="8" t="s">
        <v>233</v>
      </c>
      <c r="E40" s="13">
        <v>44025</v>
      </c>
      <c r="F40" s="14" t="s">
        <v>155</v>
      </c>
      <c r="G40" s="14">
        <v>9002</v>
      </c>
      <c r="H40" s="116" t="s">
        <v>236</v>
      </c>
      <c r="I40" s="117"/>
      <c r="J40" s="14" t="s">
        <v>69</v>
      </c>
      <c r="K40" s="14"/>
      <c r="L40" s="15">
        <v>0.5</v>
      </c>
    </row>
    <row r="41" spans="1:12" ht="29.15" customHeight="1" thickBot="1">
      <c r="A41" s="5">
        <f t="shared" si="0"/>
        <v>1</v>
      </c>
      <c r="B41" s="6">
        <f t="shared" si="1"/>
        <v>2</v>
      </c>
      <c r="C41" s="12"/>
      <c r="D41" s="8" t="str">
        <f t="shared" si="2"/>
        <v>Tue</v>
      </c>
      <c r="E41" s="13">
        <f>+E37+1</f>
        <v>44026</v>
      </c>
      <c r="G41" s="14">
        <v>9004</v>
      </c>
      <c r="H41" s="121" t="s">
        <v>257</v>
      </c>
      <c r="I41" s="121"/>
      <c r="J41" s="14" t="s">
        <v>69</v>
      </c>
      <c r="K41" s="14"/>
      <c r="L41" s="15">
        <v>3</v>
      </c>
    </row>
    <row r="42" spans="1:12" ht="29.15" customHeight="1" thickBot="1">
      <c r="A42" s="5"/>
      <c r="B42" s="6"/>
      <c r="C42" s="12"/>
      <c r="D42" s="8" t="s">
        <v>256</v>
      </c>
      <c r="E42" s="13">
        <v>44026</v>
      </c>
      <c r="F42" s="14" t="s">
        <v>241</v>
      </c>
      <c r="G42" s="14">
        <v>9003</v>
      </c>
      <c r="H42" s="116" t="s">
        <v>255</v>
      </c>
      <c r="I42" s="117"/>
      <c r="J42" s="14" t="s">
        <v>69</v>
      </c>
      <c r="K42" s="14"/>
      <c r="L42" s="15">
        <v>1</v>
      </c>
    </row>
    <row r="43" spans="1:12" ht="29.15" customHeight="1" thickBot="1">
      <c r="A43" s="5"/>
      <c r="B43" s="6"/>
      <c r="C43" s="12"/>
      <c r="D43" s="8" t="s">
        <v>256</v>
      </c>
      <c r="E43" s="13">
        <v>44026</v>
      </c>
      <c r="F43" s="14" t="s">
        <v>221</v>
      </c>
      <c r="G43" s="14">
        <v>9001</v>
      </c>
      <c r="H43" s="116" t="s">
        <v>258</v>
      </c>
      <c r="I43" s="117"/>
      <c r="J43" s="14" t="s">
        <v>69</v>
      </c>
      <c r="K43" s="14"/>
      <c r="L43" s="15">
        <v>3</v>
      </c>
    </row>
    <row r="44" spans="1:12" ht="29.15" customHeight="1" thickBot="1">
      <c r="A44" s="5"/>
      <c r="B44" s="6"/>
      <c r="C44" s="12"/>
      <c r="D44" s="8" t="s">
        <v>256</v>
      </c>
      <c r="E44" s="13">
        <v>44026</v>
      </c>
      <c r="F44" s="14" t="s">
        <v>165</v>
      </c>
      <c r="G44" s="14">
        <v>9001</v>
      </c>
      <c r="H44" s="116" t="s">
        <v>259</v>
      </c>
      <c r="I44" s="117"/>
      <c r="J44" s="14" t="s">
        <v>69</v>
      </c>
      <c r="K44" s="14"/>
      <c r="L44" s="15">
        <v>1.5</v>
      </c>
    </row>
    <row r="45" spans="1:12" ht="29.15" customHeight="1" thickBot="1">
      <c r="A45" s="5">
        <f t="shared" si="0"/>
        <v>1</v>
      </c>
      <c r="B45" s="6">
        <f t="shared" si="1"/>
        <v>3</v>
      </c>
      <c r="C45" s="12"/>
      <c r="D45" s="8" t="str">
        <f t="shared" si="2"/>
        <v>Wed</v>
      </c>
      <c r="E45" s="13">
        <f>+E41+1</f>
        <v>44027</v>
      </c>
      <c r="F45" s="14" t="s">
        <v>147</v>
      </c>
      <c r="G45" s="14">
        <v>9003</v>
      </c>
      <c r="H45" s="121" t="s">
        <v>260</v>
      </c>
      <c r="I45" s="121"/>
      <c r="J45" s="14" t="s">
        <v>261</v>
      </c>
      <c r="K45" s="14"/>
      <c r="L45" s="15">
        <v>5</v>
      </c>
    </row>
    <row r="46" spans="1:12" ht="29.15" customHeight="1" thickBot="1">
      <c r="A46" s="5"/>
      <c r="B46" s="6"/>
      <c r="C46" s="12"/>
      <c r="D46" s="8" t="s">
        <v>227</v>
      </c>
      <c r="E46" s="13">
        <v>44027</v>
      </c>
      <c r="F46" s="14" t="s">
        <v>241</v>
      </c>
      <c r="G46" s="14">
        <v>9001</v>
      </c>
      <c r="H46" s="116" t="s">
        <v>262</v>
      </c>
      <c r="I46" s="117"/>
      <c r="J46" s="14" t="s">
        <v>69</v>
      </c>
      <c r="K46" s="14"/>
      <c r="L46" s="15">
        <v>3</v>
      </c>
    </row>
    <row r="47" spans="1:12" ht="29.15" customHeight="1" thickBot="1">
      <c r="A47" s="5">
        <f t="shared" si="0"/>
        <v>1</v>
      </c>
      <c r="B47" s="6">
        <f t="shared" si="1"/>
        <v>4</v>
      </c>
      <c r="C47" s="12"/>
      <c r="D47" s="8" t="str">
        <f t="shared" si="2"/>
        <v>Thu</v>
      </c>
      <c r="E47" s="13">
        <f>+E45+1</f>
        <v>44028</v>
      </c>
      <c r="F47" s="14" t="s">
        <v>241</v>
      </c>
      <c r="G47" s="14">
        <v>9003</v>
      </c>
      <c r="H47" s="121" t="s">
        <v>263</v>
      </c>
      <c r="I47" s="121"/>
      <c r="J47" s="14" t="s">
        <v>69</v>
      </c>
      <c r="K47" s="14"/>
      <c r="L47" s="15">
        <v>1</v>
      </c>
    </row>
    <row r="48" spans="1:12" ht="29.15" customHeight="1" thickBot="1">
      <c r="A48" s="5"/>
      <c r="B48" s="6"/>
      <c r="C48" s="12"/>
      <c r="D48" s="8" t="s">
        <v>224</v>
      </c>
      <c r="E48" s="13">
        <v>44028</v>
      </c>
      <c r="F48" s="14"/>
      <c r="G48" s="14">
        <v>9004</v>
      </c>
      <c r="H48" s="121" t="s">
        <v>264</v>
      </c>
      <c r="I48" s="121"/>
      <c r="J48" s="14" t="s">
        <v>69</v>
      </c>
      <c r="K48" s="14"/>
      <c r="L48" s="15">
        <v>2</v>
      </c>
    </row>
    <row r="49" spans="1:12" ht="29.15" customHeight="1" thickBot="1">
      <c r="A49" s="5">
        <f t="shared" si="0"/>
        <v>1</v>
      </c>
      <c r="B49" s="6">
        <f t="shared" si="1"/>
        <v>5</v>
      </c>
      <c r="C49" s="12"/>
      <c r="D49" s="8" t="str">
        <f t="shared" si="2"/>
        <v>Fri</v>
      </c>
      <c r="E49" s="13">
        <f>+E47+1</f>
        <v>44029</v>
      </c>
      <c r="F49" s="14" t="s">
        <v>225</v>
      </c>
      <c r="G49" s="14">
        <v>9003</v>
      </c>
      <c r="H49" s="121" t="s">
        <v>265</v>
      </c>
      <c r="I49" s="121"/>
      <c r="J49" s="14" t="s">
        <v>69</v>
      </c>
      <c r="K49" s="14"/>
      <c r="L49" s="15">
        <v>2.5</v>
      </c>
    </row>
    <row r="50" spans="1:12" ht="29.15" customHeight="1" thickBot="1">
      <c r="A50" s="5"/>
      <c r="B50" s="6"/>
      <c r="C50" s="12"/>
      <c r="D50" s="8" t="s">
        <v>242</v>
      </c>
      <c r="E50" s="13">
        <v>44029</v>
      </c>
      <c r="F50" s="14"/>
      <c r="G50" s="14">
        <v>9004</v>
      </c>
      <c r="H50" s="116" t="s">
        <v>266</v>
      </c>
      <c r="I50" s="117"/>
      <c r="J50" s="14" t="s">
        <v>69</v>
      </c>
      <c r="K50" s="14"/>
      <c r="L50" s="15">
        <v>2.5</v>
      </c>
    </row>
    <row r="51" spans="1:12" ht="29.15" customHeight="1" thickBot="1">
      <c r="A51" s="5"/>
      <c r="B51" s="6"/>
      <c r="C51" s="12"/>
      <c r="D51" s="8" t="s">
        <v>242</v>
      </c>
      <c r="E51" s="13">
        <v>44029</v>
      </c>
      <c r="F51" s="14" t="s">
        <v>221</v>
      </c>
      <c r="G51" s="14">
        <v>9001</v>
      </c>
      <c r="H51" s="116" t="s">
        <v>267</v>
      </c>
      <c r="I51" s="117"/>
      <c r="J51" s="14" t="s">
        <v>69</v>
      </c>
      <c r="K51" s="14"/>
      <c r="L51" s="15">
        <v>2</v>
      </c>
    </row>
    <row r="52" spans="1:12" ht="29.15" customHeight="1" thickBot="1">
      <c r="A52" s="5" t="str">
        <f t="shared" si="0"/>
        <v/>
      </c>
      <c r="B52" s="6">
        <f t="shared" si="1"/>
        <v>6</v>
      </c>
      <c r="C52" s="12"/>
      <c r="D52" s="8" t="str">
        <f t="shared" si="2"/>
        <v>Sat</v>
      </c>
      <c r="E52" s="13">
        <f>+E49+1</f>
        <v>44030</v>
      </c>
      <c r="F52" s="14"/>
      <c r="G52" s="14"/>
      <c r="H52" s="121"/>
      <c r="I52" s="121"/>
      <c r="J52" s="14"/>
      <c r="K52" s="14"/>
      <c r="L52" s="15"/>
    </row>
    <row r="53" spans="1:12" ht="29.15" customHeight="1" thickBot="1">
      <c r="A53" s="5" t="str">
        <f t="shared" si="0"/>
        <v/>
      </c>
      <c r="B53" s="6">
        <f t="shared" si="1"/>
        <v>7</v>
      </c>
      <c r="C53" s="12"/>
      <c r="D53" s="8" t="str">
        <f t="shared" si="2"/>
        <v>Sun</v>
      </c>
      <c r="E53" s="13">
        <f t="shared" si="3"/>
        <v>44031</v>
      </c>
      <c r="F53" s="14"/>
      <c r="G53" s="14"/>
      <c r="H53" s="121"/>
      <c r="I53" s="121"/>
      <c r="J53" s="14"/>
      <c r="K53" s="14"/>
      <c r="L53" s="15"/>
    </row>
    <row r="54" spans="1:12" ht="29.15" customHeight="1" thickBot="1">
      <c r="A54" s="5"/>
      <c r="B54" s="6"/>
      <c r="C54" s="12"/>
      <c r="D54" s="8" t="s">
        <v>233</v>
      </c>
      <c r="E54" s="13">
        <v>44032</v>
      </c>
      <c r="F54" s="14" t="s">
        <v>241</v>
      </c>
      <c r="G54" s="14">
        <v>9003</v>
      </c>
      <c r="H54" s="116" t="s">
        <v>268</v>
      </c>
      <c r="I54" s="117"/>
      <c r="J54" s="14" t="s">
        <v>69</v>
      </c>
      <c r="K54" s="14"/>
      <c r="L54" s="15">
        <v>0.5</v>
      </c>
    </row>
    <row r="55" spans="1:12" ht="29.15" customHeight="1" thickBot="1">
      <c r="A55" s="5">
        <f t="shared" si="0"/>
        <v>1</v>
      </c>
      <c r="B55" s="6">
        <f t="shared" si="1"/>
        <v>1</v>
      </c>
      <c r="C55" s="12"/>
      <c r="D55" s="8" t="str">
        <f t="shared" si="2"/>
        <v>Mo</v>
      </c>
      <c r="E55" s="13">
        <f>+E53+1</f>
        <v>44032</v>
      </c>
      <c r="F55" s="14"/>
      <c r="G55" s="14">
        <v>9004</v>
      </c>
      <c r="H55" s="121" t="s">
        <v>269</v>
      </c>
      <c r="I55" s="121"/>
      <c r="J55" s="14" t="s">
        <v>69</v>
      </c>
      <c r="K55" s="14"/>
      <c r="L55" s="15">
        <v>0.5</v>
      </c>
    </row>
    <row r="56" spans="1:12" ht="29.15" customHeight="1" thickBot="1">
      <c r="A56" s="5"/>
      <c r="B56" s="6"/>
      <c r="C56" s="12"/>
      <c r="D56" s="8" t="s">
        <v>233</v>
      </c>
      <c r="E56" s="13">
        <v>44032</v>
      </c>
      <c r="F56" s="14" t="s">
        <v>225</v>
      </c>
      <c r="G56" s="14">
        <v>9003</v>
      </c>
      <c r="H56" s="116" t="s">
        <v>270</v>
      </c>
      <c r="I56" s="117"/>
      <c r="J56" s="14" t="s">
        <v>69</v>
      </c>
      <c r="K56" s="14"/>
      <c r="L56" s="15">
        <v>2</v>
      </c>
    </row>
    <row r="57" spans="1:12" ht="29.15" customHeight="1" thickBot="1">
      <c r="A57" s="5"/>
      <c r="B57" s="6"/>
      <c r="C57" s="12"/>
      <c r="D57" s="8" t="s">
        <v>233</v>
      </c>
      <c r="E57" s="13">
        <v>44032</v>
      </c>
      <c r="F57" s="14" t="s">
        <v>47</v>
      </c>
      <c r="G57" s="14">
        <v>9001</v>
      </c>
      <c r="H57" s="116" t="s">
        <v>271</v>
      </c>
      <c r="I57" s="117"/>
      <c r="J57" s="14" t="s">
        <v>69</v>
      </c>
      <c r="K57" s="14"/>
      <c r="L57" s="15">
        <v>4</v>
      </c>
    </row>
    <row r="58" spans="1:12" ht="29.15" customHeight="1" thickBot="1">
      <c r="A58" s="5"/>
      <c r="B58" s="6"/>
      <c r="C58" s="12"/>
      <c r="D58" s="8" t="s">
        <v>233</v>
      </c>
      <c r="E58" s="13">
        <v>44032</v>
      </c>
      <c r="F58" s="14" t="s">
        <v>221</v>
      </c>
      <c r="G58" s="14">
        <v>9001</v>
      </c>
      <c r="H58" s="118" t="s">
        <v>276</v>
      </c>
      <c r="I58" s="119"/>
      <c r="J58" s="14" t="s">
        <v>69</v>
      </c>
      <c r="K58" s="14"/>
      <c r="L58" s="15">
        <v>1</v>
      </c>
    </row>
    <row r="59" spans="1:12" ht="29.15" customHeight="1" thickBot="1">
      <c r="A59" s="5">
        <f t="shared" si="0"/>
        <v>1</v>
      </c>
      <c r="B59" s="6">
        <f t="shared" si="1"/>
        <v>2</v>
      </c>
      <c r="C59" s="12"/>
      <c r="D59" s="8" t="str">
        <f t="shared" si="2"/>
        <v>Tue</v>
      </c>
      <c r="E59" s="13">
        <f>+E55+1</f>
        <v>44033</v>
      </c>
      <c r="F59" s="14"/>
      <c r="G59" s="14">
        <v>9004</v>
      </c>
      <c r="H59" s="121" t="s">
        <v>274</v>
      </c>
      <c r="I59" s="121"/>
      <c r="J59" s="14" t="s">
        <v>69</v>
      </c>
      <c r="K59" s="14"/>
      <c r="L59" s="15">
        <v>2</v>
      </c>
    </row>
    <row r="60" spans="1:12" ht="29.15" customHeight="1" thickBot="1">
      <c r="A60" s="5"/>
      <c r="B60" s="6"/>
      <c r="C60" s="12"/>
      <c r="D60" s="8" t="s">
        <v>256</v>
      </c>
      <c r="E60" s="13">
        <v>44033</v>
      </c>
      <c r="F60" s="14" t="s">
        <v>47</v>
      </c>
      <c r="G60" s="14">
        <v>9001</v>
      </c>
      <c r="H60" s="116" t="s">
        <v>272</v>
      </c>
      <c r="I60" s="117"/>
      <c r="J60" s="14" t="s">
        <v>69</v>
      </c>
      <c r="K60" s="14"/>
      <c r="L60" s="15">
        <v>3</v>
      </c>
    </row>
    <row r="61" spans="1:12" ht="29.15" customHeight="1" thickBot="1">
      <c r="A61" s="5"/>
      <c r="B61" s="6"/>
      <c r="C61" s="12"/>
      <c r="D61" s="8" t="s">
        <v>256</v>
      </c>
      <c r="E61" s="13">
        <v>44033</v>
      </c>
      <c r="F61" s="14" t="s">
        <v>221</v>
      </c>
      <c r="G61" s="14">
        <v>9001</v>
      </c>
      <c r="H61" s="116" t="s">
        <v>273</v>
      </c>
      <c r="I61" s="117"/>
      <c r="J61" s="14" t="s">
        <v>69</v>
      </c>
      <c r="K61" s="14"/>
      <c r="L61" s="15">
        <v>3</v>
      </c>
    </row>
    <row r="62" spans="1:12" ht="29.15" customHeight="1" thickBot="1">
      <c r="A62" s="5"/>
      <c r="B62" s="6"/>
      <c r="C62" s="12"/>
      <c r="D62" s="8" t="s">
        <v>227</v>
      </c>
      <c r="E62" s="13">
        <v>44034</v>
      </c>
      <c r="F62" s="14"/>
      <c r="G62" s="14">
        <v>9013</v>
      </c>
      <c r="H62" s="61" t="s">
        <v>287</v>
      </c>
      <c r="I62" s="61"/>
      <c r="J62" s="14"/>
      <c r="K62" s="14"/>
      <c r="L62" s="15"/>
    </row>
    <row r="63" spans="1:12" ht="29.15" customHeight="1" thickBot="1">
      <c r="A63" s="5">
        <f t="shared" si="0"/>
        <v>1</v>
      </c>
      <c r="B63" s="6">
        <f t="shared" si="1"/>
        <v>3</v>
      </c>
      <c r="C63" s="12"/>
      <c r="D63" s="8" t="str">
        <f t="shared" si="2"/>
        <v>Wed</v>
      </c>
      <c r="E63" s="13">
        <f>+E59+1</f>
        <v>44034</v>
      </c>
      <c r="F63" s="14" t="s">
        <v>221</v>
      </c>
      <c r="G63" s="14">
        <v>9001</v>
      </c>
      <c r="H63" s="121"/>
      <c r="I63" s="121"/>
      <c r="J63" s="14" t="s">
        <v>69</v>
      </c>
      <c r="K63" s="14"/>
      <c r="L63" s="15">
        <v>2</v>
      </c>
    </row>
    <row r="64" spans="1:12" ht="29.15" customHeight="1" thickBot="1">
      <c r="A64" s="5"/>
      <c r="B64" s="6"/>
      <c r="C64" s="12"/>
      <c r="D64" s="8" t="s">
        <v>227</v>
      </c>
      <c r="E64" s="13">
        <v>44034</v>
      </c>
      <c r="F64" s="14"/>
      <c r="G64" s="14">
        <v>9004</v>
      </c>
      <c r="H64" s="121" t="s">
        <v>275</v>
      </c>
      <c r="I64" s="121"/>
      <c r="J64" s="14" t="s">
        <v>69</v>
      </c>
      <c r="K64" s="14"/>
      <c r="L64" s="15">
        <v>4</v>
      </c>
    </row>
    <row r="65" spans="1:12" ht="29.15" customHeight="1" thickBot="1">
      <c r="A65" s="5">
        <f t="shared" si="0"/>
        <v>1</v>
      </c>
      <c r="B65" s="6">
        <f t="shared" si="1"/>
        <v>4</v>
      </c>
      <c r="C65" s="12"/>
      <c r="D65" s="8" t="str">
        <f t="shared" si="2"/>
        <v>Thu</v>
      </c>
      <c r="E65" s="13">
        <f>+E63+1</f>
        <v>44035</v>
      </c>
      <c r="F65" s="14" t="s">
        <v>221</v>
      </c>
      <c r="G65" s="14">
        <v>9001</v>
      </c>
      <c r="H65" s="121" t="s">
        <v>277</v>
      </c>
      <c r="I65" s="121"/>
      <c r="J65" s="14" t="s">
        <v>223</v>
      </c>
      <c r="K65" s="14"/>
      <c r="L65" s="15">
        <v>5</v>
      </c>
    </row>
    <row r="66" spans="1:12" ht="29.15" customHeight="1" thickBot="1">
      <c r="A66" s="5"/>
      <c r="B66" s="6"/>
      <c r="C66" s="12"/>
      <c r="D66" s="8" t="s">
        <v>224</v>
      </c>
      <c r="E66" s="13">
        <v>44035</v>
      </c>
      <c r="F66" s="14"/>
      <c r="G66" s="14">
        <v>9004</v>
      </c>
      <c r="H66" s="116" t="s">
        <v>279</v>
      </c>
      <c r="I66" s="117"/>
      <c r="J66" s="14" t="s">
        <v>69</v>
      </c>
      <c r="K66" s="14"/>
      <c r="L66" s="15">
        <v>2</v>
      </c>
    </row>
    <row r="67" spans="1:12" ht="29.15" customHeight="1" thickBot="1">
      <c r="A67" s="5">
        <f t="shared" si="0"/>
        <v>1</v>
      </c>
      <c r="B67" s="6">
        <f t="shared" si="1"/>
        <v>5</v>
      </c>
      <c r="C67" s="12"/>
      <c r="D67" s="8" t="str">
        <f t="shared" si="2"/>
        <v>Fri</v>
      </c>
      <c r="E67" s="13">
        <f>+E65+1</f>
        <v>44036</v>
      </c>
      <c r="F67" s="14" t="s">
        <v>47</v>
      </c>
      <c r="G67" s="14">
        <v>9001</v>
      </c>
      <c r="H67" s="121" t="s">
        <v>278</v>
      </c>
      <c r="I67" s="121"/>
      <c r="J67" s="14" t="s">
        <v>69</v>
      </c>
      <c r="K67" s="14"/>
      <c r="L67" s="15">
        <v>3</v>
      </c>
    </row>
    <row r="68" spans="1:12" ht="29.15" customHeight="1" thickBot="1">
      <c r="A68" s="5"/>
      <c r="B68" s="6"/>
      <c r="C68" s="12"/>
      <c r="D68" s="8" t="s">
        <v>242</v>
      </c>
      <c r="E68" s="13">
        <v>44036</v>
      </c>
      <c r="F68" s="14" t="s">
        <v>221</v>
      </c>
      <c r="G68" s="14">
        <v>9001</v>
      </c>
      <c r="H68" s="116" t="s">
        <v>280</v>
      </c>
      <c r="I68" s="117"/>
      <c r="J68" s="14" t="s">
        <v>69</v>
      </c>
      <c r="K68" s="14"/>
      <c r="L68" s="15">
        <v>1</v>
      </c>
    </row>
    <row r="69" spans="1:12" ht="29.15" customHeight="1" thickBot="1">
      <c r="A69" s="5"/>
      <c r="B69" s="6"/>
      <c r="C69" s="12"/>
      <c r="D69" s="8" t="s">
        <v>242</v>
      </c>
      <c r="E69" s="13">
        <v>44036</v>
      </c>
      <c r="F69" s="14"/>
      <c r="G69" s="14">
        <v>9004</v>
      </c>
      <c r="H69" s="116" t="s">
        <v>279</v>
      </c>
      <c r="I69" s="117"/>
      <c r="J69" s="14" t="s">
        <v>69</v>
      </c>
      <c r="K69" s="14"/>
      <c r="L69" s="15">
        <v>4</v>
      </c>
    </row>
    <row r="70" spans="1:12" ht="29.15" customHeight="1" thickBot="1">
      <c r="A70" s="5" t="str">
        <f t="shared" si="0"/>
        <v/>
      </c>
      <c r="B70" s="6">
        <f t="shared" si="1"/>
        <v>6</v>
      </c>
      <c r="C70" s="12"/>
      <c r="D70" s="8" t="str">
        <f t="shared" si="2"/>
        <v>Sat</v>
      </c>
      <c r="E70" s="13">
        <f>+E67+1</f>
        <v>44037</v>
      </c>
      <c r="F70" s="14"/>
      <c r="G70" s="14"/>
      <c r="H70" s="121"/>
      <c r="I70" s="121"/>
      <c r="J70" s="14"/>
      <c r="K70" s="14"/>
      <c r="L70" s="15"/>
    </row>
    <row r="71" spans="1:12" ht="29.15" customHeight="1" thickBot="1">
      <c r="A71" s="5" t="str">
        <f t="shared" si="0"/>
        <v/>
      </c>
      <c r="B71" s="6">
        <f t="shared" si="1"/>
        <v>7</v>
      </c>
      <c r="C71" s="12"/>
      <c r="D71" s="8" t="str">
        <f t="shared" si="2"/>
        <v>Sun</v>
      </c>
      <c r="E71" s="13">
        <f t="shared" si="3"/>
        <v>44038</v>
      </c>
      <c r="F71" s="14"/>
      <c r="G71" s="14"/>
      <c r="H71" s="121"/>
      <c r="I71" s="121"/>
      <c r="J71" s="14"/>
      <c r="K71" s="14"/>
      <c r="L71" s="15"/>
    </row>
    <row r="72" spans="1:12" ht="29.15" customHeight="1" thickBot="1">
      <c r="A72" s="5">
        <f t="shared" si="0"/>
        <v>1</v>
      </c>
      <c r="B72" s="6">
        <f t="shared" si="1"/>
        <v>1</v>
      </c>
      <c r="C72" s="12"/>
      <c r="D72" s="8" t="str">
        <f t="shared" si="2"/>
        <v>Mo</v>
      </c>
      <c r="E72" s="13">
        <f t="shared" si="3"/>
        <v>44039</v>
      </c>
      <c r="F72" s="14"/>
      <c r="G72" s="14">
        <v>9010</v>
      </c>
      <c r="H72" s="121" t="s">
        <v>75</v>
      </c>
      <c r="I72" s="121"/>
      <c r="J72" s="14"/>
      <c r="K72" s="14"/>
      <c r="L72" s="15"/>
    </row>
    <row r="73" spans="1:12" ht="29.15" customHeight="1" thickBot="1">
      <c r="A73" s="5">
        <f t="shared" si="0"/>
        <v>1</v>
      </c>
      <c r="B73" s="6">
        <f t="shared" si="1"/>
        <v>2</v>
      </c>
      <c r="C73" s="12"/>
      <c r="D73" s="8" t="str">
        <f t="shared" si="2"/>
        <v>Tue</v>
      </c>
      <c r="E73" s="13">
        <f t="shared" si="3"/>
        <v>44040</v>
      </c>
      <c r="F73" s="14"/>
      <c r="G73" s="14"/>
      <c r="H73" s="120" t="s">
        <v>193</v>
      </c>
      <c r="I73" s="120"/>
      <c r="J73" s="14"/>
      <c r="K73" s="14"/>
      <c r="L73" s="15"/>
    </row>
    <row r="74" spans="1:12" ht="29.15" customHeight="1" thickBot="1">
      <c r="A74" s="5">
        <f t="shared" si="0"/>
        <v>1</v>
      </c>
      <c r="B74" s="6">
        <f>WEEKDAY(E73+1,2)</f>
        <v>3</v>
      </c>
      <c r="C74" s="12"/>
      <c r="D74" s="8" t="str">
        <f t="shared" si="2"/>
        <v>Wed</v>
      </c>
      <c r="E74" s="16">
        <f>IF(MONTH(E73+1)&gt;MONTH(E73),"",E73+1)</f>
        <v>44041</v>
      </c>
      <c r="F74" s="37"/>
      <c r="G74" s="37">
        <v>9010</v>
      </c>
      <c r="H74" s="115" t="s">
        <v>75</v>
      </c>
      <c r="I74" s="121"/>
      <c r="J74" s="14"/>
      <c r="K74" s="14"/>
      <c r="L74" s="15"/>
    </row>
    <row r="75" spans="1:12" ht="29.15" customHeight="1" thickBot="1">
      <c r="A75" s="5">
        <f t="shared" ref="A75" si="4">IF(OR(C75="f",C75="u",C75="F",C75="U"),"",IF(OR(B75=1,B75=2,B75=3,B75=4,B75=5),1,""))</f>
        <v>1</v>
      </c>
      <c r="B75" s="6">
        <f>WEEKDAY(E74+1,2)</f>
        <v>4</v>
      </c>
      <c r="C75" s="12"/>
      <c r="D75" s="8" t="str">
        <f t="shared" ref="D75" si="5">IF(B75=1,"Mo",IF(B75=2,"Tue",IF(B75=3,"Wed",IF(B75=4,"Thu",IF(B75=5,"Fri",IF(B75=6,"Sat",IF(B75=7,"Sun","")))))))</f>
        <v>Thu</v>
      </c>
      <c r="E75" s="16">
        <f>IF(MONTH(E74+1)&gt;MONTH(E74),"",E74+1)</f>
        <v>44042</v>
      </c>
      <c r="F75" s="37" t="s">
        <v>165</v>
      </c>
      <c r="G75" s="37">
        <v>9001</v>
      </c>
      <c r="H75" s="115" t="s">
        <v>283</v>
      </c>
      <c r="I75" s="115"/>
      <c r="J75" s="37" t="s">
        <v>69</v>
      </c>
      <c r="K75" s="37"/>
      <c r="L75" s="65">
        <v>1</v>
      </c>
    </row>
    <row r="76" spans="1:12" ht="29.15" customHeight="1" thickBot="1">
      <c r="A76" s="5"/>
      <c r="B76" s="6"/>
      <c r="C76" s="64"/>
      <c r="D76" s="8" t="s">
        <v>224</v>
      </c>
      <c r="E76" s="16">
        <v>44042</v>
      </c>
      <c r="F76" s="37" t="s">
        <v>221</v>
      </c>
      <c r="G76" s="37">
        <v>9001</v>
      </c>
      <c r="H76" s="116" t="s">
        <v>286</v>
      </c>
      <c r="I76" s="117"/>
      <c r="J76" s="37" t="s">
        <v>69</v>
      </c>
      <c r="K76" s="37"/>
      <c r="L76" s="65">
        <v>2</v>
      </c>
    </row>
    <row r="77" spans="1:12" ht="29.15" customHeight="1" thickBot="1">
      <c r="A77" s="5"/>
      <c r="B77" s="6"/>
      <c r="C77" s="64"/>
      <c r="D77" s="8" t="s">
        <v>224</v>
      </c>
      <c r="E77" s="16">
        <v>44042</v>
      </c>
      <c r="F77" s="37" t="s">
        <v>281</v>
      </c>
      <c r="G77" s="37">
        <v>9003</v>
      </c>
      <c r="H77" s="116" t="s">
        <v>285</v>
      </c>
      <c r="I77" s="117"/>
      <c r="J77" s="37" t="s">
        <v>69</v>
      </c>
      <c r="K77" s="37"/>
      <c r="L77" s="65">
        <v>1</v>
      </c>
    </row>
    <row r="78" spans="1:12" ht="29.15" customHeight="1" thickBot="1">
      <c r="A78" s="5"/>
      <c r="B78" s="6"/>
      <c r="C78" s="64"/>
      <c r="D78" s="8" t="s">
        <v>224</v>
      </c>
      <c r="E78" s="16">
        <v>44042</v>
      </c>
      <c r="F78" s="37" t="s">
        <v>47</v>
      </c>
      <c r="G78" s="37">
        <v>9001</v>
      </c>
      <c r="H78" s="116" t="s">
        <v>284</v>
      </c>
      <c r="I78" s="117"/>
      <c r="J78" s="37" t="s">
        <v>69</v>
      </c>
      <c r="K78" s="37"/>
      <c r="L78" s="65">
        <v>4</v>
      </c>
    </row>
    <row r="79" spans="1:12" ht="29.15" customHeight="1" thickBot="1">
      <c r="A79" s="5"/>
      <c r="B79" s="6"/>
      <c r="C79" s="64"/>
      <c r="D79" s="8" t="s">
        <v>242</v>
      </c>
      <c r="E79" s="16">
        <v>44043</v>
      </c>
      <c r="F79" s="37" t="s">
        <v>281</v>
      </c>
      <c r="G79" s="37">
        <v>9003</v>
      </c>
      <c r="H79" s="116" t="s">
        <v>279</v>
      </c>
      <c r="I79" s="117"/>
      <c r="J79" s="37" t="s">
        <v>223</v>
      </c>
      <c r="K79" s="37"/>
      <c r="L79" s="65">
        <v>0.5</v>
      </c>
    </row>
    <row r="80" spans="1:12" ht="29.15" customHeight="1" thickBot="1">
      <c r="A80" s="5"/>
      <c r="B80" s="6"/>
      <c r="C80" s="64"/>
      <c r="D80" s="8" t="s">
        <v>242</v>
      </c>
      <c r="E80" s="16">
        <v>44043</v>
      </c>
      <c r="F80" s="37" t="s">
        <v>221</v>
      </c>
      <c r="G80" s="37">
        <v>9001</v>
      </c>
      <c r="H80" s="115" t="s">
        <v>282</v>
      </c>
      <c r="I80" s="115"/>
      <c r="J80" s="37" t="s">
        <v>223</v>
      </c>
      <c r="K80" s="37"/>
      <c r="L80" s="65">
        <v>8</v>
      </c>
    </row>
    <row r="81" spans="4:12" ht="30" customHeight="1" thickBot="1">
      <c r="D81" s="17"/>
      <c r="E81" s="19"/>
      <c r="F81" s="71"/>
      <c r="G81" s="19"/>
      <c r="H81" s="72"/>
      <c r="I81" s="36" t="s">
        <v>1</v>
      </c>
      <c r="J81" s="20"/>
      <c r="K81" s="18"/>
      <c r="L81" s="21">
        <f>SUM(L9:L80)</f>
        <v>136</v>
      </c>
    </row>
    <row r="82" spans="4:12" ht="30" customHeight="1" thickBot="1">
      <c r="D82" s="66"/>
      <c r="E82" s="68"/>
      <c r="F82" s="29"/>
      <c r="G82" s="29"/>
      <c r="H82" s="29"/>
      <c r="I82" s="70" t="s">
        <v>2</v>
      </c>
      <c r="J82" s="67"/>
      <c r="K82" s="68"/>
      <c r="L82" s="69">
        <f>SUM(L81/8)</f>
        <v>17</v>
      </c>
    </row>
  </sheetData>
  <mergeCells count="80">
    <mergeCell ref="H48:I48"/>
    <mergeCell ref="H42:I42"/>
    <mergeCell ref="H44:I44"/>
    <mergeCell ref="H75:I75"/>
    <mergeCell ref="C7:C8"/>
    <mergeCell ref="D7:E8"/>
    <mergeCell ref="F7:F8"/>
    <mergeCell ref="G7:G8"/>
    <mergeCell ref="H37:I37"/>
    <mergeCell ref="H35:I35"/>
    <mergeCell ref="H23:I23"/>
    <mergeCell ref="H24:I24"/>
    <mergeCell ref="H25:I25"/>
    <mergeCell ref="H52:I52"/>
    <mergeCell ref="H67:I67"/>
    <mergeCell ref="H53:I53"/>
    <mergeCell ref="H27:I27"/>
    <mergeCell ref="H32:I32"/>
    <mergeCell ref="J7:J8"/>
    <mergeCell ref="K7:K8"/>
    <mergeCell ref="H7:I8"/>
    <mergeCell ref="H22:I22"/>
    <mergeCell ref="H28:I28"/>
    <mergeCell ref="H16:I16"/>
    <mergeCell ref="H17:I17"/>
    <mergeCell ref="H26:I26"/>
    <mergeCell ref="L7:L8"/>
    <mergeCell ref="H15:I15"/>
    <mergeCell ref="H14:I14"/>
    <mergeCell ref="H10:I10"/>
    <mergeCell ref="H9:I9"/>
    <mergeCell ref="H12:I12"/>
    <mergeCell ref="D1:L1"/>
    <mergeCell ref="H71:I71"/>
    <mergeCell ref="H72:I72"/>
    <mergeCell ref="H13:I13"/>
    <mergeCell ref="D5:E5"/>
    <mergeCell ref="H18:I18"/>
    <mergeCell ref="H20:I20"/>
    <mergeCell ref="H31:I31"/>
    <mergeCell ref="H38:I38"/>
    <mergeCell ref="H39:I39"/>
    <mergeCell ref="H46:I46"/>
    <mergeCell ref="H55:I55"/>
    <mergeCell ref="H43:I43"/>
    <mergeCell ref="J6:L6"/>
    <mergeCell ref="H50:I50"/>
    <mergeCell ref="H51:I51"/>
    <mergeCell ref="H74:I74"/>
    <mergeCell ref="H36:I36"/>
    <mergeCell ref="H21:I21"/>
    <mergeCell ref="H63:I63"/>
    <mergeCell ref="H65:I65"/>
    <mergeCell ref="H41:I41"/>
    <mergeCell ref="H45:I45"/>
    <mergeCell ref="H70:I70"/>
    <mergeCell ref="H47:I47"/>
    <mergeCell ref="H49:I49"/>
    <mergeCell ref="H40:I40"/>
    <mergeCell ref="H30:I30"/>
    <mergeCell ref="H29:I29"/>
    <mergeCell ref="H33:I33"/>
    <mergeCell ref="H34:I34"/>
    <mergeCell ref="H59:I59"/>
    <mergeCell ref="H54:I54"/>
    <mergeCell ref="H56:I56"/>
    <mergeCell ref="H57:I57"/>
    <mergeCell ref="H58:I58"/>
    <mergeCell ref="H73:I73"/>
    <mergeCell ref="H60:I60"/>
    <mergeCell ref="H61:I61"/>
    <mergeCell ref="H64:I64"/>
    <mergeCell ref="H66:I66"/>
    <mergeCell ref="H68:I68"/>
    <mergeCell ref="H69:I69"/>
    <mergeCell ref="H80:I80"/>
    <mergeCell ref="H79:I79"/>
    <mergeCell ref="H78:I78"/>
    <mergeCell ref="H76:I76"/>
    <mergeCell ref="H77:I77"/>
  </mergeCells>
  <phoneticPr fontId="0" type="noConversion"/>
  <conditionalFormatting sqref="C9:C74">
    <cfRule type="expression" dxfId="92" priority="2150" stopIfTrue="1">
      <formula>IF($A9=1,B9,)</formula>
    </cfRule>
    <cfRule type="expression" dxfId="91" priority="2151" stopIfTrue="1">
      <formula>IF($A9="",B9,)</formula>
    </cfRule>
  </conditionalFormatting>
  <conditionalFormatting sqref="E9">
    <cfRule type="expression" dxfId="90" priority="2152" stopIfTrue="1">
      <formula>IF($A9="",B9,"")</formula>
    </cfRule>
  </conditionalFormatting>
  <conditionalFormatting sqref="E15:E16 E32 E35:E37 E13 E21:E27 E41:E42 E45:E55 E59:E74">
    <cfRule type="expression" dxfId="89" priority="2153" stopIfTrue="1">
      <formula>IF($A13&lt;&gt;1,B13,"")</formula>
    </cfRule>
  </conditionalFormatting>
  <conditionalFormatting sqref="D9 D15:D16 D32 D35:D37 D13 D21:D27 D41:D42 D45:D55 D59:D74">
    <cfRule type="expression" dxfId="88" priority="2154" stopIfTrue="1">
      <formula>IF($A9="",B9,)</formula>
    </cfRule>
  </conditionalFormatting>
  <conditionalFormatting sqref="G9 G21:G27 G13:G14 G29:G47 G49:G55 G59:G73">
    <cfRule type="expression" dxfId="87" priority="2155" stopIfTrue="1">
      <formula>#REF!="Freelancer"</formula>
    </cfRule>
    <cfRule type="expression" dxfId="86" priority="2156" stopIfTrue="1">
      <formula>#REF!="DTC Int. Staff"</formula>
    </cfRule>
  </conditionalFormatting>
  <conditionalFormatting sqref="G73 G59:G70 G21 G24:G27 G13:G14 G29:G35 G41:G47 G49:G52">
    <cfRule type="expression" dxfId="85" priority="2148" stopIfTrue="1">
      <formula>$F$5="Freelancer"</formula>
    </cfRule>
    <cfRule type="expression" dxfId="84" priority="2149" stopIfTrue="1">
      <formula>$F$5="DTC Int. Staff"</formula>
    </cfRule>
  </conditionalFormatting>
  <conditionalFormatting sqref="G13:G14">
    <cfRule type="expression" dxfId="83" priority="98" stopIfTrue="1">
      <formula>#REF!="Freelancer"</formula>
    </cfRule>
    <cfRule type="expression" dxfId="82" priority="99" stopIfTrue="1">
      <formula>#REF!="DTC Int. Staff"</formula>
    </cfRule>
  </conditionalFormatting>
  <conditionalFormatting sqref="G15:G20">
    <cfRule type="expression" dxfId="81" priority="94" stopIfTrue="1">
      <formula>#REF!="Freelancer"</formula>
    </cfRule>
    <cfRule type="expression" dxfId="80" priority="95" stopIfTrue="1">
      <formula>#REF!="DTC Int. Staff"</formula>
    </cfRule>
  </conditionalFormatting>
  <conditionalFormatting sqref="G15:G20">
    <cfRule type="expression" dxfId="79" priority="92" stopIfTrue="1">
      <formula>$F$5="Freelancer"</formula>
    </cfRule>
    <cfRule type="expression" dxfId="78" priority="93" stopIfTrue="1">
      <formula>$F$5="DTC Int. Staff"</formula>
    </cfRule>
  </conditionalFormatting>
  <conditionalFormatting sqref="C75:C80">
    <cfRule type="expression" dxfId="77" priority="88" stopIfTrue="1">
      <formula>IF($A75=1,B75,)</formula>
    </cfRule>
    <cfRule type="expression" dxfId="76" priority="89" stopIfTrue="1">
      <formula>IF($A75="",B75,)</formula>
    </cfRule>
  </conditionalFormatting>
  <conditionalFormatting sqref="E75:E76 E78">
    <cfRule type="expression" dxfId="75" priority="90" stopIfTrue="1">
      <formula>IF($A75&lt;&gt;1,B75,"")</formula>
    </cfRule>
  </conditionalFormatting>
  <conditionalFormatting sqref="D75:D76 D78">
    <cfRule type="expression" dxfId="74" priority="91" stopIfTrue="1">
      <formula>IF($A75="",B75,)</formula>
    </cfRule>
  </conditionalFormatting>
  <conditionalFormatting sqref="E14">
    <cfRule type="expression" dxfId="73" priority="82" stopIfTrue="1">
      <formula>IF($A14&lt;&gt;1,B14,"")</formula>
    </cfRule>
  </conditionalFormatting>
  <conditionalFormatting sqref="D14">
    <cfRule type="expression" dxfId="72" priority="83" stopIfTrue="1">
      <formula>IF($A14="",B14,)</formula>
    </cfRule>
  </conditionalFormatting>
  <conditionalFormatting sqref="G10">
    <cfRule type="expression" dxfId="71" priority="80" stopIfTrue="1">
      <formula>#REF!="Freelancer"</formula>
    </cfRule>
    <cfRule type="expression" dxfId="70" priority="81" stopIfTrue="1">
      <formula>#REF!="DTC Int. Staff"</formula>
    </cfRule>
  </conditionalFormatting>
  <conditionalFormatting sqref="G10">
    <cfRule type="expression" dxfId="69" priority="76" stopIfTrue="1">
      <formula>#REF!="Freelancer"</formula>
    </cfRule>
    <cfRule type="expression" dxfId="68" priority="77" stopIfTrue="1">
      <formula>#REF!="DTC Int. Staff"</formula>
    </cfRule>
  </conditionalFormatting>
  <conditionalFormatting sqref="G10">
    <cfRule type="expression" dxfId="67" priority="74" stopIfTrue="1">
      <formula>$F$5="Freelancer"</formula>
    </cfRule>
    <cfRule type="expression" dxfId="66" priority="75" stopIfTrue="1">
      <formula>$F$5="DTC Int. Staff"</formula>
    </cfRule>
  </conditionalFormatting>
  <conditionalFormatting sqref="E10">
    <cfRule type="expression" dxfId="65" priority="72" stopIfTrue="1">
      <formula>IF($A10="",B10,"")</formula>
    </cfRule>
  </conditionalFormatting>
  <conditionalFormatting sqref="E11">
    <cfRule type="expression" dxfId="64" priority="64" stopIfTrue="1">
      <formula>IF($A11="",B11,"")</formula>
    </cfRule>
  </conditionalFormatting>
  <conditionalFormatting sqref="D10">
    <cfRule type="expression" dxfId="63" priority="73" stopIfTrue="1">
      <formula>IF($A10="",B10,)</formula>
    </cfRule>
  </conditionalFormatting>
  <conditionalFormatting sqref="G11:G12">
    <cfRule type="expression" dxfId="62" priority="70" stopIfTrue="1">
      <formula>#REF!="Freelancer"</formula>
    </cfRule>
    <cfRule type="expression" dxfId="61" priority="71" stopIfTrue="1">
      <formula>#REF!="DTC Int. Staff"</formula>
    </cfRule>
  </conditionalFormatting>
  <conditionalFormatting sqref="G11:G12">
    <cfRule type="expression" dxfId="60" priority="68" stopIfTrue="1">
      <formula>#REF!="Freelancer"</formula>
    </cfRule>
    <cfRule type="expression" dxfId="59" priority="69" stopIfTrue="1">
      <formula>#REF!="DTC Int. Staff"</formula>
    </cfRule>
  </conditionalFormatting>
  <conditionalFormatting sqref="G11:G12">
    <cfRule type="expression" dxfId="58" priority="66" stopIfTrue="1">
      <formula>$F$5="Freelancer"</formula>
    </cfRule>
    <cfRule type="expression" dxfId="57" priority="67" stopIfTrue="1">
      <formula>$F$5="DTC Int. Staff"</formula>
    </cfRule>
  </conditionalFormatting>
  <conditionalFormatting sqref="D11">
    <cfRule type="expression" dxfId="56" priority="65" stopIfTrue="1">
      <formula>IF($A11="",B11,)</formula>
    </cfRule>
  </conditionalFormatting>
  <conditionalFormatting sqref="E12">
    <cfRule type="expression" dxfId="55" priority="61" stopIfTrue="1">
      <formula>IF($A12="",B12,"")</formula>
    </cfRule>
  </conditionalFormatting>
  <conditionalFormatting sqref="D12">
    <cfRule type="expression" dxfId="54" priority="62" stopIfTrue="1">
      <formula>IF($A12="",B12,)</formula>
    </cfRule>
  </conditionalFormatting>
  <conditionalFormatting sqref="E38">
    <cfRule type="expression" dxfId="53" priority="59" stopIfTrue="1">
      <formula>IF($A38&lt;&gt;1,B38,"")</formula>
    </cfRule>
  </conditionalFormatting>
  <conditionalFormatting sqref="E39">
    <cfRule type="expression" dxfId="52" priority="57" stopIfTrue="1">
      <formula>IF($A39&lt;&gt;1,B39,"")</formula>
    </cfRule>
  </conditionalFormatting>
  <conditionalFormatting sqref="D38">
    <cfRule type="expression" dxfId="51" priority="60" stopIfTrue="1">
      <formula>IF($A38="",B38,)</formula>
    </cfRule>
  </conditionalFormatting>
  <conditionalFormatting sqref="E40">
    <cfRule type="expression" dxfId="50" priority="55" stopIfTrue="1">
      <formula>IF($A40&lt;&gt;1,B40,"")</formula>
    </cfRule>
  </conditionalFormatting>
  <conditionalFormatting sqref="D39">
    <cfRule type="expression" dxfId="49" priority="58" stopIfTrue="1">
      <formula>IF($A39="",B39,)</formula>
    </cfRule>
  </conditionalFormatting>
  <conditionalFormatting sqref="E30">
    <cfRule type="expression" dxfId="48" priority="53" stopIfTrue="1">
      <formula>IF($A30&lt;&gt;1,B30,"")</formula>
    </cfRule>
  </conditionalFormatting>
  <conditionalFormatting sqref="D40">
    <cfRule type="expression" dxfId="47" priority="56" stopIfTrue="1">
      <formula>IF($A40="",B40,)</formula>
    </cfRule>
  </conditionalFormatting>
  <conditionalFormatting sqref="E29">
    <cfRule type="expression" dxfId="46" priority="49" stopIfTrue="1">
      <formula>IF($A29&lt;&gt;1,B29,"")</formula>
    </cfRule>
  </conditionalFormatting>
  <conditionalFormatting sqref="E33">
    <cfRule type="expression" dxfId="45" priority="43" stopIfTrue="1">
      <formula>IF($A33&lt;&gt;1,B33,"")</formula>
    </cfRule>
  </conditionalFormatting>
  <conditionalFormatting sqref="D30">
    <cfRule type="expression" dxfId="44" priority="54" stopIfTrue="1">
      <formula>IF($A30="",B30,)</formula>
    </cfRule>
  </conditionalFormatting>
  <conditionalFormatting sqref="E28">
    <cfRule type="expression" dxfId="43" priority="51" stopIfTrue="1">
      <formula>IF($A28&lt;&gt;1,B28,"")</formula>
    </cfRule>
  </conditionalFormatting>
  <conditionalFormatting sqref="D28">
    <cfRule type="expression" dxfId="42" priority="52" stopIfTrue="1">
      <formula>IF($A28="",B28,)</formula>
    </cfRule>
  </conditionalFormatting>
  <conditionalFormatting sqref="D29">
    <cfRule type="expression" dxfId="41" priority="50" stopIfTrue="1">
      <formula>IF($A29="",B29,)</formula>
    </cfRule>
  </conditionalFormatting>
  <conditionalFormatting sqref="E34">
    <cfRule type="expression" dxfId="40" priority="45" stopIfTrue="1">
      <formula>IF($A34&lt;&gt;1,B34,"")</formula>
    </cfRule>
  </conditionalFormatting>
  <conditionalFormatting sqref="D34">
    <cfRule type="expression" dxfId="39" priority="46" stopIfTrue="1">
      <formula>IF($A34="",B34,)</formula>
    </cfRule>
  </conditionalFormatting>
  <conditionalFormatting sqref="D33">
    <cfRule type="expression" dxfId="38" priority="44" stopIfTrue="1">
      <formula>IF($A33="",B33,)</formula>
    </cfRule>
  </conditionalFormatting>
  <conditionalFormatting sqref="E20">
    <cfRule type="expression" dxfId="37" priority="37" stopIfTrue="1">
      <formula>IF($A20&lt;&gt;1,B20,"")</formula>
    </cfRule>
  </conditionalFormatting>
  <conditionalFormatting sqref="E17">
    <cfRule type="expression" dxfId="36" priority="41" stopIfTrue="1">
      <formula>IF($A17&lt;&gt;1,B17,"")</formula>
    </cfRule>
  </conditionalFormatting>
  <conditionalFormatting sqref="D17">
    <cfRule type="expression" dxfId="35" priority="42" stopIfTrue="1">
      <formula>IF($A17="",B17,)</formula>
    </cfRule>
  </conditionalFormatting>
  <conditionalFormatting sqref="E18">
    <cfRule type="expression" dxfId="34" priority="39" stopIfTrue="1">
      <formula>IF($A18&lt;&gt;1,B18,"")</formula>
    </cfRule>
  </conditionalFormatting>
  <conditionalFormatting sqref="D18">
    <cfRule type="expression" dxfId="33" priority="40" stopIfTrue="1">
      <formula>IF($A18="",B18,)</formula>
    </cfRule>
  </conditionalFormatting>
  <conditionalFormatting sqref="D20">
    <cfRule type="expression" dxfId="32" priority="38" stopIfTrue="1">
      <formula>IF($A20="",B20,)</formula>
    </cfRule>
  </conditionalFormatting>
  <conditionalFormatting sqref="E19">
    <cfRule type="expression" dxfId="31" priority="35" stopIfTrue="1">
      <formula>IF($A19&lt;&gt;1,B19,"")</formula>
    </cfRule>
  </conditionalFormatting>
  <conditionalFormatting sqref="D19">
    <cfRule type="expression" dxfId="30" priority="36" stopIfTrue="1">
      <formula>IF($A19="",B19,)</formula>
    </cfRule>
  </conditionalFormatting>
  <conditionalFormatting sqref="G28">
    <cfRule type="expression" dxfId="29" priority="33" stopIfTrue="1">
      <formula>#REF!="Freelancer"</formula>
    </cfRule>
    <cfRule type="expression" dxfId="28" priority="34" stopIfTrue="1">
      <formula>#REF!="DTC Int. Staff"</formula>
    </cfRule>
  </conditionalFormatting>
  <conditionalFormatting sqref="G28">
    <cfRule type="expression" dxfId="27" priority="31" stopIfTrue="1">
      <formula>$F$5="Freelancer"</formula>
    </cfRule>
    <cfRule type="expression" dxfId="26" priority="32" stopIfTrue="1">
      <formula>$F$5="DTC Int. Staff"</formula>
    </cfRule>
  </conditionalFormatting>
  <conditionalFormatting sqref="E31">
    <cfRule type="expression" dxfId="25" priority="27" stopIfTrue="1">
      <formula>IF($A31&lt;&gt;1,B31,"")</formula>
    </cfRule>
  </conditionalFormatting>
  <conditionalFormatting sqref="D31">
    <cfRule type="expression" dxfId="24" priority="28" stopIfTrue="1">
      <formula>IF($A31="",B31,)</formula>
    </cfRule>
  </conditionalFormatting>
  <conditionalFormatting sqref="E43">
    <cfRule type="expression" dxfId="23" priority="25" stopIfTrue="1">
      <formula>IF($A43&lt;&gt;1,B43,"")</formula>
    </cfRule>
  </conditionalFormatting>
  <conditionalFormatting sqref="D43">
    <cfRule type="expression" dxfId="22" priority="26" stopIfTrue="1">
      <formula>IF($A43="",B43,)</formula>
    </cfRule>
  </conditionalFormatting>
  <conditionalFormatting sqref="E44">
    <cfRule type="expression" dxfId="21" priority="23" stopIfTrue="1">
      <formula>IF($A44&lt;&gt;1,B44,"")</formula>
    </cfRule>
  </conditionalFormatting>
  <conditionalFormatting sqref="D44">
    <cfRule type="expression" dxfId="20" priority="24" stopIfTrue="1">
      <formula>IF($A44="",B44,)</formula>
    </cfRule>
  </conditionalFormatting>
  <conditionalFormatting sqref="G48">
    <cfRule type="expression" dxfId="19" priority="21" stopIfTrue="1">
      <formula>#REF!="Freelancer"</formula>
    </cfRule>
    <cfRule type="expression" dxfId="18" priority="22" stopIfTrue="1">
      <formula>#REF!="DTC Int. Staff"</formula>
    </cfRule>
  </conditionalFormatting>
  <conditionalFormatting sqref="G48">
    <cfRule type="expression" dxfId="17" priority="19" stopIfTrue="1">
      <formula>$F$5="Freelancer"</formula>
    </cfRule>
    <cfRule type="expression" dxfId="16" priority="20" stopIfTrue="1">
      <formula>$F$5="DTC Int. Staff"</formula>
    </cfRule>
  </conditionalFormatting>
  <conditionalFormatting sqref="G56:G58">
    <cfRule type="expression" dxfId="15" priority="15" stopIfTrue="1">
      <formula>#REF!="Freelancer"</formula>
    </cfRule>
    <cfRule type="expression" dxfId="14" priority="16" stopIfTrue="1">
      <formula>#REF!="DTC Int. Staff"</formula>
    </cfRule>
  </conditionalFormatting>
  <conditionalFormatting sqref="G56:G58">
    <cfRule type="expression" dxfId="13" priority="13" stopIfTrue="1">
      <formula>$F$5="Freelancer"</formula>
    </cfRule>
    <cfRule type="expression" dxfId="12" priority="14" stopIfTrue="1">
      <formula>$F$5="DTC Int. Staff"</formula>
    </cfRule>
  </conditionalFormatting>
  <conditionalFormatting sqref="E56">
    <cfRule type="expression" dxfId="11" priority="11" stopIfTrue="1">
      <formula>IF($A56&lt;&gt;1,B56,"")</formula>
    </cfRule>
  </conditionalFormatting>
  <conditionalFormatting sqref="D56">
    <cfRule type="expression" dxfId="10" priority="12" stopIfTrue="1">
      <formula>IF($A56="",B56,)</formula>
    </cfRule>
  </conditionalFormatting>
  <conditionalFormatting sqref="E57">
    <cfRule type="expression" dxfId="9" priority="9" stopIfTrue="1">
      <formula>IF($A57&lt;&gt;1,B57,"")</formula>
    </cfRule>
  </conditionalFormatting>
  <conditionalFormatting sqref="D57">
    <cfRule type="expression" dxfId="8" priority="10" stopIfTrue="1">
      <formula>IF($A57="",B57,)</formula>
    </cfRule>
  </conditionalFormatting>
  <conditionalFormatting sqref="E58">
    <cfRule type="expression" dxfId="7" priority="7" stopIfTrue="1">
      <formula>IF($A58&lt;&gt;1,B58,"")</formula>
    </cfRule>
  </conditionalFormatting>
  <conditionalFormatting sqref="D58">
    <cfRule type="expression" dxfId="6" priority="8" stopIfTrue="1">
      <formula>IF($A58="",B58,)</formula>
    </cfRule>
  </conditionalFormatting>
  <conditionalFormatting sqref="E80">
    <cfRule type="expression" dxfId="5" priority="5" stopIfTrue="1">
      <formula>IF($A80&lt;&gt;1,B80,"")</formula>
    </cfRule>
  </conditionalFormatting>
  <conditionalFormatting sqref="E79">
    <cfRule type="expression" dxfId="4" priority="3" stopIfTrue="1">
      <formula>IF($A79&lt;&gt;1,B79,"")</formula>
    </cfRule>
  </conditionalFormatting>
  <conditionalFormatting sqref="D80">
    <cfRule type="expression" dxfId="3" priority="6" stopIfTrue="1">
      <formula>IF($A80="",B80,)</formula>
    </cfRule>
  </conditionalFormatting>
  <conditionalFormatting sqref="E77">
    <cfRule type="expression" dxfId="2" priority="1" stopIfTrue="1">
      <formula>IF($A77&lt;&gt;1,B77,"")</formula>
    </cfRule>
  </conditionalFormatting>
  <conditionalFormatting sqref="D79">
    <cfRule type="expression" dxfId="1" priority="4" stopIfTrue="1">
      <formula>IF($A79="",B79,)</formula>
    </cfRule>
  </conditionalFormatting>
  <conditionalFormatting sqref="D77">
    <cfRule type="expression" dxfId="0" priority="2" stopIfTrue="1">
      <formula>IF($A77="",B77,)</formula>
    </cfRule>
  </conditionalFormatting>
  <dataValidations count="2">
    <dataValidation type="list" allowBlank="1" showInputMessage="1" showErrorMessage="1" sqref="G74:G80 F11:F40 F42:F80" xr:uid="{00000000-0002-0000-0100-000000000000}">
      <formula1>Project_Number</formula1>
    </dataValidation>
    <dataValidation type="list" allowBlank="1" showInputMessage="1" showErrorMessage="1" sqref="G9:G73"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2" t="s">
        <v>194</v>
      </c>
      <c r="B2" s="25" t="s">
        <v>195</v>
      </c>
      <c r="D2" s="26">
        <v>9001</v>
      </c>
      <c r="E2" s="25" t="s">
        <v>71</v>
      </c>
    </row>
    <row r="3" spans="1:14">
      <c r="A3" s="42" t="s">
        <v>196</v>
      </c>
      <c r="B3" s="25" t="s">
        <v>197</v>
      </c>
      <c r="D3" s="26">
        <v>9002</v>
      </c>
      <c r="E3" s="25" t="s">
        <v>134</v>
      </c>
    </row>
    <row r="4" spans="1:14">
      <c r="A4" s="42" t="s">
        <v>198</v>
      </c>
      <c r="B4" s="25" t="s">
        <v>199</v>
      </c>
      <c r="D4" s="26">
        <v>9003</v>
      </c>
      <c r="E4" s="25" t="s">
        <v>135</v>
      </c>
    </row>
    <row r="5" spans="1:14">
      <c r="A5" s="42" t="s">
        <v>200</v>
      </c>
      <c r="B5" s="25" t="s">
        <v>201</v>
      </c>
      <c r="D5" s="26">
        <v>9004</v>
      </c>
      <c r="E5" s="25" t="s">
        <v>136</v>
      </c>
    </row>
    <row r="6" spans="1:14">
      <c r="A6" s="42" t="s">
        <v>202</v>
      </c>
      <c r="B6" s="25" t="s">
        <v>203</v>
      </c>
      <c r="D6" s="26">
        <v>9005</v>
      </c>
      <c r="E6" s="25" t="s">
        <v>72</v>
      </c>
    </row>
    <row r="7" spans="1:14">
      <c r="A7" s="42" t="s">
        <v>204</v>
      </c>
      <c r="B7" s="25" t="s">
        <v>205</v>
      </c>
      <c r="D7" s="26">
        <v>9007</v>
      </c>
      <c r="E7" s="25" t="s">
        <v>73</v>
      </c>
    </row>
    <row r="8" spans="1:14">
      <c r="A8" s="42" t="s">
        <v>206</v>
      </c>
      <c r="B8" s="25" t="s">
        <v>207</v>
      </c>
      <c r="D8" s="26">
        <v>9008</v>
      </c>
      <c r="E8" s="25" t="s">
        <v>74</v>
      </c>
    </row>
    <row r="9" spans="1:14">
      <c r="A9" s="42" t="s">
        <v>208</v>
      </c>
      <c r="B9" s="25" t="s">
        <v>209</v>
      </c>
      <c r="D9" s="26">
        <v>9010</v>
      </c>
      <c r="E9" s="25" t="s">
        <v>75</v>
      </c>
    </row>
    <row r="10" spans="1:14">
      <c r="A10" s="42" t="s">
        <v>210</v>
      </c>
      <c r="B10" s="25" t="s">
        <v>211</v>
      </c>
      <c r="D10" s="26">
        <v>9013</v>
      </c>
      <c r="E10" s="25" t="s">
        <v>76</v>
      </c>
    </row>
    <row r="11" spans="1:14">
      <c r="A11" s="42" t="s">
        <v>212</v>
      </c>
      <c r="B11" s="25" t="s">
        <v>213</v>
      </c>
      <c r="D11" s="26">
        <v>9014</v>
      </c>
      <c r="E11" s="25" t="s">
        <v>77</v>
      </c>
    </row>
    <row r="12" spans="1:14">
      <c r="A12" s="42" t="s">
        <v>214</v>
      </c>
      <c r="B12" s="25" t="s">
        <v>215</v>
      </c>
      <c r="D12" s="26">
        <v>9015</v>
      </c>
      <c r="E12" s="25" t="s">
        <v>78</v>
      </c>
    </row>
    <row r="13" spans="1:14">
      <c r="A13" s="42" t="s">
        <v>216</v>
      </c>
      <c r="B13" s="25" t="s">
        <v>217</v>
      </c>
    </row>
    <row r="14" spans="1:14">
      <c r="A14" s="42" t="s">
        <v>139</v>
      </c>
      <c r="B14" s="25" t="s">
        <v>140</v>
      </c>
      <c r="N14" s="33"/>
    </row>
    <row r="15" spans="1:14">
      <c r="A15" s="42" t="s">
        <v>141</v>
      </c>
      <c r="B15" s="25" t="s">
        <v>142</v>
      </c>
    </row>
    <row r="16" spans="1:14">
      <c r="A16" s="42" t="s">
        <v>143</v>
      </c>
      <c r="B16" s="25" t="s">
        <v>144</v>
      </c>
    </row>
    <row r="17" spans="1:14">
      <c r="A17" s="42" t="s">
        <v>145</v>
      </c>
      <c r="B17" s="25" t="s">
        <v>146</v>
      </c>
      <c r="D17" s="26"/>
    </row>
    <row r="18" spans="1:14">
      <c r="A18" s="42" t="s">
        <v>147</v>
      </c>
      <c r="B18" s="25" t="s">
        <v>148</v>
      </c>
      <c r="D18" s="26"/>
    </row>
    <row r="19" spans="1:14">
      <c r="A19" s="42" t="s">
        <v>149</v>
      </c>
      <c r="B19" s="25" t="s">
        <v>150</v>
      </c>
      <c r="D19" s="26"/>
    </row>
    <row r="20" spans="1:14">
      <c r="A20" s="42" t="s">
        <v>151</v>
      </c>
      <c r="B20" s="25" t="s">
        <v>152</v>
      </c>
      <c r="D20" s="26"/>
    </row>
    <row r="21" spans="1:14">
      <c r="A21" s="42" t="s">
        <v>153</v>
      </c>
      <c r="B21" s="25" t="s">
        <v>154</v>
      </c>
      <c r="D21" s="26"/>
    </row>
    <row r="22" spans="1:14">
      <c r="A22" s="42" t="s">
        <v>155</v>
      </c>
      <c r="B22" s="25" t="s">
        <v>156</v>
      </c>
      <c r="D22" s="26"/>
    </row>
    <row r="23" spans="1:14">
      <c r="A23" s="42" t="s">
        <v>157</v>
      </c>
      <c r="B23" s="25" t="s">
        <v>158</v>
      </c>
      <c r="D23" s="26"/>
    </row>
    <row r="24" spans="1:14">
      <c r="A24" s="42" t="s">
        <v>159</v>
      </c>
      <c r="B24" s="25" t="s">
        <v>160</v>
      </c>
      <c r="D24" s="26"/>
    </row>
    <row r="25" spans="1:14">
      <c r="A25" s="42" t="s">
        <v>161</v>
      </c>
      <c r="B25" s="25" t="s">
        <v>162</v>
      </c>
      <c r="D25" s="26"/>
    </row>
    <row r="26" spans="1:14">
      <c r="A26" s="42" t="s">
        <v>163</v>
      </c>
      <c r="B26" s="25" t="s">
        <v>164</v>
      </c>
      <c r="D26" s="26"/>
    </row>
    <row r="27" spans="1:14">
      <c r="A27" s="42" t="s">
        <v>165</v>
      </c>
      <c r="B27" s="25" t="s">
        <v>166</v>
      </c>
    </row>
    <row r="28" spans="1:14">
      <c r="A28" s="42" t="s">
        <v>167</v>
      </c>
      <c r="B28" s="25" t="s">
        <v>168</v>
      </c>
    </row>
    <row r="29" spans="1:14">
      <c r="A29" s="42" t="s">
        <v>169</v>
      </c>
      <c r="B29" s="25" t="s">
        <v>170</v>
      </c>
    </row>
    <row r="30" spans="1:14">
      <c r="A30" s="42" t="s">
        <v>171</v>
      </c>
      <c r="B30" s="25" t="s">
        <v>172</v>
      </c>
    </row>
    <row r="31" spans="1:14">
      <c r="A31" s="42" t="s">
        <v>121</v>
      </c>
      <c r="B31" s="25" t="s">
        <v>122</v>
      </c>
    </row>
    <row r="32" spans="1:14">
      <c r="A32" s="42" t="s">
        <v>119</v>
      </c>
      <c r="B32" s="25" t="s">
        <v>120</v>
      </c>
      <c r="N32" s="33"/>
    </row>
    <row r="33" spans="1:2">
      <c r="A33" s="42" t="s">
        <v>117</v>
      </c>
      <c r="B33" s="25" t="s">
        <v>118</v>
      </c>
    </row>
    <row r="34" spans="1:2">
      <c r="A34" s="42" t="s">
        <v>115</v>
      </c>
      <c r="B34" s="25" t="s">
        <v>116</v>
      </c>
    </row>
    <row r="35" spans="1:2">
      <c r="A35" s="42" t="s">
        <v>113</v>
      </c>
      <c r="B35" s="25" t="s">
        <v>114</v>
      </c>
    </row>
    <row r="36" spans="1:2">
      <c r="A36" s="42" t="s">
        <v>111</v>
      </c>
      <c r="B36" s="25" t="s">
        <v>112</v>
      </c>
    </row>
    <row r="37" spans="1:2">
      <c r="A37" s="42" t="s">
        <v>109</v>
      </c>
      <c r="B37" s="25" t="s">
        <v>110</v>
      </c>
    </row>
    <row r="38" spans="1:2">
      <c r="A38" s="42" t="s">
        <v>107</v>
      </c>
      <c r="B38" s="25" t="s">
        <v>108</v>
      </c>
    </row>
    <row r="39" spans="1:2">
      <c r="A39" s="42" t="s">
        <v>105</v>
      </c>
      <c r="B39" s="25" t="s">
        <v>106</v>
      </c>
    </row>
    <row r="40" spans="1:2">
      <c r="A40" s="42" t="s">
        <v>103</v>
      </c>
      <c r="B40" s="25" t="s">
        <v>104</v>
      </c>
    </row>
    <row r="41" spans="1:2">
      <c r="A41" s="42" t="s">
        <v>101</v>
      </c>
      <c r="B41" s="25" t="s">
        <v>102</v>
      </c>
    </row>
    <row r="42" spans="1:2">
      <c r="A42" s="42" t="s">
        <v>99</v>
      </c>
      <c r="B42" s="25" t="s">
        <v>100</v>
      </c>
    </row>
    <row r="43" spans="1:2">
      <c r="A43" s="42" t="s">
        <v>97</v>
      </c>
      <c r="B43" s="25" t="s">
        <v>98</v>
      </c>
    </row>
    <row r="44" spans="1:2">
      <c r="A44" s="42" t="s">
        <v>95</v>
      </c>
      <c r="B44" s="25" t="s">
        <v>96</v>
      </c>
    </row>
    <row r="45" spans="1:2">
      <c r="A45" s="42" t="s">
        <v>93</v>
      </c>
      <c r="B45" s="25" t="s">
        <v>94</v>
      </c>
    </row>
    <row r="46" spans="1:2">
      <c r="A46" s="42" t="s">
        <v>91</v>
      </c>
      <c r="B46" s="25" t="s">
        <v>92</v>
      </c>
    </row>
    <row r="47" spans="1:2">
      <c r="A47" s="42" t="s">
        <v>89</v>
      </c>
      <c r="B47" s="25" t="s">
        <v>90</v>
      </c>
    </row>
    <row r="48" spans="1:2">
      <c r="A48" s="42" t="s">
        <v>87</v>
      </c>
      <c r="B48" s="25" t="s">
        <v>88</v>
      </c>
    </row>
    <row r="49" spans="1:2">
      <c r="A49" s="42" t="s">
        <v>85</v>
      </c>
      <c r="B49" s="25" t="s">
        <v>86</v>
      </c>
    </row>
    <row r="50" spans="1:2">
      <c r="A50" s="42" t="s">
        <v>123</v>
      </c>
      <c r="B50" s="25" t="s">
        <v>124</v>
      </c>
    </row>
    <row r="51" spans="1:2">
      <c r="A51" s="42" t="s">
        <v>17</v>
      </c>
      <c r="B51" s="25" t="s">
        <v>18</v>
      </c>
    </row>
    <row r="52" spans="1:2">
      <c r="A52" s="42" t="s">
        <v>19</v>
      </c>
      <c r="B52" s="25" t="s">
        <v>20</v>
      </c>
    </row>
    <row r="53" spans="1:2">
      <c r="A53" s="42" t="s">
        <v>173</v>
      </c>
      <c r="B53" s="25" t="s">
        <v>174</v>
      </c>
    </row>
    <row r="54" spans="1:2">
      <c r="A54" s="42" t="s">
        <v>125</v>
      </c>
      <c r="B54" s="25" t="s">
        <v>126</v>
      </c>
    </row>
    <row r="55" spans="1:2">
      <c r="A55" s="42" t="s">
        <v>21</v>
      </c>
      <c r="B55" s="25" t="s">
        <v>22</v>
      </c>
    </row>
    <row r="56" spans="1:2">
      <c r="A56" s="42" t="s">
        <v>23</v>
      </c>
      <c r="B56" s="25" t="s">
        <v>24</v>
      </c>
    </row>
    <row r="57" spans="1:2">
      <c r="A57" s="42" t="s">
        <v>25</v>
      </c>
      <c r="B57" s="25" t="s">
        <v>26</v>
      </c>
    </row>
    <row r="58" spans="1:2">
      <c r="A58" s="42" t="s">
        <v>27</v>
      </c>
      <c r="B58" s="25" t="s">
        <v>28</v>
      </c>
    </row>
    <row r="59" spans="1:2">
      <c r="A59" s="42" t="s">
        <v>29</v>
      </c>
      <c r="B59" s="25" t="s">
        <v>30</v>
      </c>
    </row>
    <row r="60" spans="1:2">
      <c r="A60" s="42" t="s">
        <v>31</v>
      </c>
      <c r="B60" s="25" t="s">
        <v>32</v>
      </c>
    </row>
    <row r="61" spans="1:2">
      <c r="A61" s="42" t="s">
        <v>33</v>
      </c>
      <c r="B61" s="25" t="s">
        <v>34</v>
      </c>
    </row>
    <row r="62" spans="1:2">
      <c r="A62" s="42" t="s">
        <v>35</v>
      </c>
      <c r="B62" s="25" t="s">
        <v>36</v>
      </c>
    </row>
    <row r="63" spans="1:2">
      <c r="A63" s="42" t="s">
        <v>127</v>
      </c>
      <c r="B63" s="25" t="s">
        <v>128</v>
      </c>
    </row>
    <row r="64" spans="1:2">
      <c r="A64" s="42" t="s">
        <v>37</v>
      </c>
      <c r="B64" s="25" t="s">
        <v>38</v>
      </c>
    </row>
    <row r="65" spans="1:2">
      <c r="A65" s="42" t="s">
        <v>39</v>
      </c>
      <c r="B65" s="25" t="s">
        <v>40</v>
      </c>
    </row>
    <row r="66" spans="1:2">
      <c r="A66" s="42" t="s">
        <v>41</v>
      </c>
      <c r="B66" s="25" t="s">
        <v>42</v>
      </c>
    </row>
    <row r="67" spans="1:2">
      <c r="A67" s="42" t="s">
        <v>43</v>
      </c>
      <c r="B67" s="25" t="s">
        <v>44</v>
      </c>
    </row>
    <row r="68" spans="1:2">
      <c r="A68" s="42" t="s">
        <v>45</v>
      </c>
      <c r="B68" s="25" t="s">
        <v>46</v>
      </c>
    </row>
    <row r="69" spans="1:2">
      <c r="A69" s="42" t="s">
        <v>129</v>
      </c>
      <c r="B69" s="25" t="s">
        <v>130</v>
      </c>
    </row>
    <row r="70" spans="1:2">
      <c r="A70" s="42" t="s">
        <v>47</v>
      </c>
      <c r="B70" s="25" t="s">
        <v>48</v>
      </c>
    </row>
    <row r="71" spans="1:2">
      <c r="A71" s="42" t="s">
        <v>49</v>
      </c>
      <c r="B71" s="25" t="s">
        <v>50</v>
      </c>
    </row>
    <row r="72" spans="1:2">
      <c r="A72" s="42" t="s">
        <v>131</v>
      </c>
      <c r="B72" s="25" t="s">
        <v>16</v>
      </c>
    </row>
    <row r="73" spans="1:2">
      <c r="A73" s="42" t="s">
        <v>51</v>
      </c>
      <c r="B73" s="25" t="s">
        <v>52</v>
      </c>
    </row>
    <row r="74" spans="1:2">
      <c r="A74" s="42" t="s">
        <v>53</v>
      </c>
      <c r="B74" s="25" t="s">
        <v>54</v>
      </c>
    </row>
    <row r="75" spans="1:2">
      <c r="A75" s="42" t="s">
        <v>132</v>
      </c>
      <c r="B75" s="25" t="s">
        <v>133</v>
      </c>
    </row>
    <row r="76" spans="1:2">
      <c r="A76" s="42" t="s">
        <v>55</v>
      </c>
      <c r="B76" s="25" t="s">
        <v>56</v>
      </c>
    </row>
    <row r="77" spans="1:2">
      <c r="A77" s="42" t="s">
        <v>83</v>
      </c>
      <c r="B77" s="25" t="s">
        <v>84</v>
      </c>
    </row>
    <row r="78" spans="1:2">
      <c r="A78" s="42" t="s">
        <v>57</v>
      </c>
      <c r="B78" s="25" t="s">
        <v>58</v>
      </c>
    </row>
    <row r="79" spans="1:2">
      <c r="A79" s="42" t="s">
        <v>59</v>
      </c>
      <c r="B79" s="25" t="s">
        <v>60</v>
      </c>
    </row>
    <row r="80" spans="1:2">
      <c r="A80" s="42" t="s">
        <v>61</v>
      </c>
      <c r="B80" s="25" t="s">
        <v>62</v>
      </c>
    </row>
    <row r="81" spans="1:2">
      <c r="A81" s="42" t="s">
        <v>81</v>
      </c>
      <c r="B81" s="25" t="s">
        <v>82</v>
      </c>
    </row>
    <row r="82" spans="1:2">
      <c r="A82" s="42" t="s">
        <v>79</v>
      </c>
      <c r="B82" s="25" t="s">
        <v>80</v>
      </c>
    </row>
    <row r="83" spans="1:2">
      <c r="A83" s="42"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2020-08-02T04:48:47Z</dcterms:modified>
</cp:coreProperties>
</file>