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73CDE92C-148D-431B-A4A4-AD0297DDF9D7}"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81029"/>
</workbook>
</file>

<file path=xl/calcChain.xml><?xml version="1.0" encoding="utf-8"?>
<calcChain xmlns="http://schemas.openxmlformats.org/spreadsheetml/2006/main">
  <c r="L63" i="34" l="1"/>
  <c r="E60" i="34"/>
  <c r="O17" i="34" l="1"/>
  <c r="O12" i="34"/>
  <c r="O14" i="34"/>
  <c r="F5" i="34" l="1"/>
  <c r="F4" i="34"/>
  <c r="F3" i="34"/>
  <c r="E9" i="34" l="1"/>
  <c r="E12" i="34" s="1"/>
  <c r="E14" i="34" s="1"/>
  <c r="E17" i="34" s="1"/>
  <c r="E18" i="34" s="1"/>
  <c r="E19" i="34" s="1"/>
  <c r="E20" i="34" s="1"/>
  <c r="E23" i="34" s="1"/>
  <c r="E24" i="34" s="1"/>
  <c r="E26" i="34" s="1"/>
  <c r="E27" i="34" s="1"/>
  <c r="E28" i="34" s="1"/>
  <c r="E29" i="34" s="1"/>
  <c r="B7" i="34" l="1"/>
  <c r="B9" i="34"/>
  <c r="D9" i="34" s="1"/>
  <c r="L64" i="34"/>
  <c r="A9" i="34" l="1"/>
  <c r="B12" i="34"/>
  <c r="D12" i="34" l="1"/>
  <c r="A12" i="34"/>
  <c r="B14" i="34"/>
  <c r="E32" i="34"/>
  <c r="E33" i="34" s="1"/>
  <c r="E34" i="34" s="1"/>
  <c r="E37" i="34" s="1"/>
  <c r="E40" i="34" s="1"/>
  <c r="E41" i="34" s="1"/>
  <c r="E42" i="34" s="1"/>
  <c r="E45" i="34" s="1"/>
  <c r="E46" i="34" s="1"/>
  <c r="E49" i="34" s="1"/>
  <c r="E50" i="34" s="1"/>
  <c r="E51" i="34" s="1"/>
  <c r="E52" i="34" s="1"/>
  <c r="E53" i="34" s="1"/>
  <c r="E54" i="34" s="1"/>
  <c r="B17" i="34"/>
  <c r="E55" i="34" l="1"/>
  <c r="D14" i="34"/>
  <c r="A14" i="34"/>
  <c r="D17" i="34"/>
  <c r="A17" i="34"/>
  <c r="B18" i="34"/>
  <c r="B59" i="34" l="1"/>
  <c r="B19" i="34"/>
  <c r="D18" i="34"/>
  <c r="A18" i="34"/>
  <c r="A59" i="34" l="1"/>
  <c r="D19" i="34"/>
  <c r="A19" i="34"/>
  <c r="B20" i="34"/>
  <c r="D20" i="34" l="1"/>
  <c r="A20" i="34"/>
  <c r="B23" i="34"/>
  <c r="D23" i="34" s="1"/>
  <c r="A23" i="34" l="1"/>
  <c r="B24" i="34"/>
  <c r="D24" i="34" s="1"/>
  <c r="A24" i="34" l="1"/>
  <c r="B26" i="34"/>
  <c r="D26" i="34" s="1"/>
  <c r="B27" i="34" l="1"/>
  <c r="A26" i="34"/>
  <c r="D27" i="34" l="1"/>
  <c r="A27" i="34"/>
  <c r="B28" i="34"/>
  <c r="D28" i="34" l="1"/>
  <c r="A28" i="34"/>
  <c r="B29" i="34"/>
  <c r="D29" i="34" l="1"/>
  <c r="A29" i="34"/>
  <c r="B32" i="34"/>
  <c r="D32" i="34" l="1"/>
  <c r="A32" i="34"/>
  <c r="B33" i="34"/>
  <c r="D33" i="34" l="1"/>
  <c r="A33" i="34"/>
  <c r="B34" i="34"/>
  <c r="D34" i="34" l="1"/>
  <c r="A34" i="34"/>
  <c r="B37" i="34"/>
  <c r="D37" i="34" l="1"/>
  <c r="A37" i="34"/>
  <c r="B40" i="34"/>
  <c r="B41" i="34" l="1"/>
  <c r="D40" i="34"/>
  <c r="A40" i="34"/>
  <c r="D41" i="34" l="1"/>
  <c r="A41" i="34"/>
  <c r="B42" i="34"/>
  <c r="D42" i="34" l="1"/>
  <c r="A42" i="34"/>
  <c r="B45" i="34"/>
  <c r="D45" i="34" l="1"/>
  <c r="A45" i="34"/>
  <c r="B46" i="34"/>
  <c r="D46" i="34" l="1"/>
  <c r="A46" i="34"/>
  <c r="B49" i="34"/>
  <c r="D49" i="34" l="1"/>
  <c r="A49" i="34"/>
  <c r="B50" i="34"/>
  <c r="B51" i="34" l="1"/>
  <c r="D50" i="34"/>
  <c r="A50" i="34"/>
  <c r="D51" i="34" l="1"/>
  <c r="A51" i="34"/>
  <c r="B52" i="34"/>
  <c r="D52" i="34" l="1"/>
  <c r="A52" i="34"/>
  <c r="B53" i="34"/>
  <c r="B54" i="34" l="1"/>
  <c r="B55" i="34"/>
  <c r="D53" i="34"/>
  <c r="A53" i="34"/>
  <c r="D54" i="34" l="1"/>
  <c r="A54" i="34"/>
  <c r="D55" i="34"/>
  <c r="A55" i="34"/>
</calcChain>
</file>

<file path=xl/sharedStrings.xml><?xml version="1.0" encoding="utf-8"?>
<sst xmlns="http://schemas.openxmlformats.org/spreadsheetml/2006/main" count="352" uniqueCount="254">
  <si>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</si>
  <si>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</si>
  <si>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</si>
  <si>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</si>
  <si>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</si>
  <si>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</si>
  <si>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</si>
  <si>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</si>
  <si>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</si>
  <si>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</si>
  <si>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</si>
  <si>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</si>
  <si>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</si>
  <si>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</si>
  <si>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</si>
  <si>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</si>
  <si>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</si>
  <si>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</si>
  <si>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</si>
  <si>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</si>
  <si>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</si>
  <si>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</si>
  <si>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</si>
  <si>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</si>
  <si>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</si>
  <si>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</si>
  <si>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</si>
  <si>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</si>
  <si>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</si>
  <si>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</si>
  <si>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</si>
  <si>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</si>
  <si>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</si>
  <si>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</si>
  <si>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</si>
  <si>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</si>
  <si>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</si>
  <si>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</si>
  <si>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</si>
  <si>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</si>
  <si>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</si>
  <si>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</si>
  <si>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</si>
  <si>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</si>
  <si>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</si>
  <si>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</si>
  <si>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</si>
  <si>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</si>
  <si>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</si>
  <si>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</si>
  <si>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</si>
  <si>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</si>
  <si>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</si>
  <si>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</si>
  <si>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</si>
  <si>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</si>
  <si>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</si>
  <si>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</si>
  <si>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</si>
  <si>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</si>
  <si>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</si>
  <si>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</si>
  <si>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</si>
  <si>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</si>
  <si>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</si>
  <si>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</si>
  <si>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</si>
  <si>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</si>
  <si>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</si>
  <si>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</si>
  <si>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</si>
  <si>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</si>
  <si>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</si>
  <si>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</si>
  <si>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</si>
  <si>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</si>
  <si>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</si>
  <si>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</si>
  <si>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</si>
  <si>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</si>
  <si>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</si>
  <si>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</si>
  <si>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</si>
  <si>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</si>
  <si>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</si>
  <si>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</si>
  <si>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</si>
  <si>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</si>
  <si>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</si>
  <si>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</si>
  <si>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</si>
  <si>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</si>
  <si>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</si>
  <si>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</si>
  <si>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</si>
  <si>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</si>
  <si>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</si>
  <si>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</si>
  <si>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</si>
  <si>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</si>
  <si>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</si>
  <si>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</si>
  <si>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</si>
  <si>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</si>
  <si>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</si>
  <si>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</si>
  <si>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</si>
  <si>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</si>
  <si>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</si>
  <si>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</si>
  <si>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</si>
  <si>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</si>
  <si>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</si>
  <si>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</si>
  <si>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</si>
  <si>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</si>
  <si>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</si>
  <si>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</si>
  <si>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</si>
  <si>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</si>
  <si>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</si>
  <si>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</si>
  <si>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</si>
  <si>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</si>
  <si>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</si>
  <si>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</si>
  <si>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</si>
  <si>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</si>
  <si>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</si>
  <si>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</si>
  <si>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</si>
  <si>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</si>
  <si>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</si>
  <si>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</si>
  <si>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</si>
  <si>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</si>
  <si>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</si>
  <si>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</si>
  <si>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</si>
  <si>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</si>
  <si>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</si>
  <si>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</si>
  <si>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</si>
  <si>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</si>
  <si>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</si>
  <si>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</si>
  <si>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</si>
  <si>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</si>
  <si>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</si>
  <si>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</si>
  <si>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</si>
  <si>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</si>
  <si>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</si>
  <si>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</si>
  <si>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</si>
  <si>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</si>
  <si>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</si>
  <si>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</si>
  <si>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</si>
  <si>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</si>
  <si>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</si>
  <si>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</si>
  <si>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</si>
  <si>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</si>
  <si>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</si>
  <si>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</si>
  <si>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</si>
  <si>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</si>
  <si>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</si>
  <si>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</si>
  <si>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</si>
  <si>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</si>
  <si>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</si>
  <si>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</si>
  <si>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</si>
  <si>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</si>
  <si>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</si>
  <si>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</si>
  <si>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</si>
  <si>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</si>
  <si>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</si>
  <si>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</si>
  <si>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</si>
  <si>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</si>
  <si>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</si>
  <si>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</si>
  <si>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</si>
  <si>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</si>
  <si>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</si>
  <si>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</si>
  <si>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</si>
  <si>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</si>
  <si>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</si>
  <si>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</si>
  <si>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</si>
  <si>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</si>
  <si>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</si>
  <si>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</si>
  <si>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</si>
  <si>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</si>
  <si>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</si>
  <si>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</si>
  <si>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</si>
  <si>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</si>
  <si>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</si>
  <si>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</si>
  <si>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</si>
  <si>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</si>
  <si>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</si>
  <si>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</si>
  <si>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</si>
  <si>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</si>
  <si>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</si>
  <si>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</si>
  <si>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</si>
  <si>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</si>
  <si>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</si>
  <si>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</si>
  <si>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Shinnapapa</t>
  </si>
  <si>
    <t>Khoonrak</t>
  </si>
  <si>
    <t>TIME093</t>
  </si>
  <si>
    <t>Home</t>
  </si>
  <si>
    <t>MoI Cyber Security Proposal</t>
  </si>
  <si>
    <t>MoI Cyber Security Proposal - Final Check Up</t>
  </si>
  <si>
    <t xml:space="preserve">NBTC AS - TURAC Proposal </t>
  </si>
  <si>
    <t>SAM LRS New Platform - First contact with clients &amp; Project kickoff</t>
  </si>
  <si>
    <t>NBTC AS - แก้ไข Financial Proposal + จดหมายต่อรองราคา</t>
  </si>
  <si>
    <t>SAM LRS New Platform - Proposal</t>
  </si>
  <si>
    <t>TIME-202059</t>
  </si>
  <si>
    <t>Thu</t>
  </si>
  <si>
    <t>Huawei 5G Thailand Insighy - Interview Summary</t>
  </si>
  <si>
    <t>Fri</t>
  </si>
  <si>
    <t>DGA Foreigner Platform</t>
  </si>
  <si>
    <t>Follow up all NBTC Audit Project</t>
  </si>
  <si>
    <t>TED Fund - Proposal</t>
  </si>
  <si>
    <t>TIME-202053</t>
  </si>
  <si>
    <t>SAM LRS - Proposal</t>
  </si>
  <si>
    <t>DGA Foreigner Platform - Proposal</t>
  </si>
  <si>
    <t>NBTC AS - คุยกับลูกค้า+จดหมายต่อรอง</t>
  </si>
  <si>
    <t>NBTC OTT Event</t>
  </si>
  <si>
    <t>TIME-202058</t>
  </si>
  <si>
    <t>MoI Cyber Security - เอกสารคุณวุฒิ</t>
  </si>
  <si>
    <t>NBTC AS - Proposal/เอกสารหลักฐาน/คุยกับลูกค้า</t>
  </si>
  <si>
    <t>NBTC AS - แก้ไข Financial Proposal/ คุยกับลูกค้า</t>
  </si>
  <si>
    <t>NBTC AS - แก้ไข Financial Proposal/ จดหมายต่อรองราคา</t>
  </si>
  <si>
    <t>NBTC AS - แก้ไข Financial Proposal/จดหมายต่อรองราคา</t>
  </si>
  <si>
    <t>NBTC Pure LRIC - ติดต่อที่ปรึกษา/เอกสารเปลี่ยนบุคลากร</t>
  </si>
  <si>
    <t>SAM LRS New Platform - ราคากลางโครงการ</t>
  </si>
  <si>
    <t>SAM LRS New Platform - ติดต่อที่ปรึกษา</t>
  </si>
  <si>
    <t>NBTC AS - TURAC Proposal/แก้ไข TIME Proposal</t>
  </si>
  <si>
    <t>SACICT - แก้ไข Financial Proposal/หนังสือยืนราคา</t>
  </si>
  <si>
    <t>TIME-202054</t>
  </si>
  <si>
    <t xml:space="preserve">Pure LRIC - Consultant Contract </t>
  </si>
  <si>
    <t>SACICT- Proposal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</si>
</sst>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b/>
      <sz val="12"/>
      <name val="MS Sans Serif"/>
    </font>
    <font>
      <sz val="12"/>
      <name val="MS Sans Serif"/>
    </font>
    <font>
      <sz val="12"/>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5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theme="3"/>
      </left>
      <right/>
      <top/>
      <bottom style="thin">
        <color theme="3"/>
      </bottom>
      <diagonal/>
    </border>
    <border>
      <left/>
      <right style="thin">
        <color theme="3"/>
      </right>
      <top/>
      <bottom style="thin">
        <color theme="3"/>
      </bottom>
      <diagonal/>
    </border>
    <border>
      <left/>
      <right style="medium">
        <color indexed="64"/>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thick">
        <color indexed="64"/>
      </left>
      <right/>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171">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0" fontId="7" fillId="0" borderId="6" xfId="0" applyFont="1" applyBorder="1" applyAlignment="1" applyProtection="1">
      <alignment horizontal="center" vertical="center"/>
      <protection locked="0"/>
    </xf>
    <xf numFmtId="2" fontId="7" fillId="0" borderId="6" xfId="0" applyNumberFormat="1" applyFont="1" applyBorder="1" applyAlignment="1" applyProtection="1">
      <alignment horizontal="center" vertical="center"/>
      <protection locked="0"/>
    </xf>
    <xf numFmtId="20" fontId="0" fillId="3" borderId="7" xfId="0" applyNumberFormat="1" applyFill="1" applyBorder="1" applyAlignment="1" applyProtection="1">
      <alignment horizontal="center" vertical="center"/>
      <protection locked="0"/>
    </xf>
    <xf numFmtId="14" fontId="6" fillId="0" borderId="8" xfId="0" applyNumberFormat="1" applyFont="1" applyFill="1" applyBorder="1" applyAlignment="1" applyProtection="1">
      <alignment horizontal="center" vertical="center"/>
    </xf>
    <xf numFmtId="0" fontId="7" fillId="0" borderId="10" xfId="0" applyFont="1" applyBorder="1" applyAlignment="1" applyProtection="1">
      <alignment horizontal="center" vertical="center"/>
      <protection locked="0"/>
    </xf>
    <xf numFmtId="2" fontId="7" fillId="0" borderId="10" xfId="0" applyNumberFormat="1" applyFont="1" applyBorder="1" applyAlignment="1" applyProtection="1">
      <alignment horizontal="center" vertical="center"/>
      <protection locked="0"/>
    </xf>
    <xf numFmtId="14" fontId="6" fillId="0" borderId="11" xfId="0" applyNumberFormat="1" applyFont="1" applyFill="1" applyBorder="1" applyAlignment="1" applyProtection="1">
      <alignment horizontal="center"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4" fillId="0" borderId="16" xfId="0" applyFont="1" applyBorder="1" applyAlignment="1" applyProtection="1">
      <alignment vertical="center"/>
    </xf>
    <xf numFmtId="0" fontId="6" fillId="0" borderId="16" xfId="0" applyFont="1" applyBorder="1" applyAlignment="1" applyProtection="1">
      <alignment vertical="center"/>
    </xf>
    <xf numFmtId="2" fontId="4" fillId="0" borderId="14" xfId="0" applyNumberFormat="1" applyFont="1" applyBorder="1" applyAlignment="1" applyProtection="1">
      <alignment horizontal="center" vertical="center"/>
    </xf>
    <xf numFmtId="0" fontId="3" fillId="0" borderId="17" xfId="0" applyFont="1" applyBorder="1" applyAlignment="1" applyProtection="1">
      <alignment vertical="center"/>
    </xf>
    <xf numFmtId="0" fontId="3" fillId="0" borderId="9" xfId="0" applyFont="1" applyBorder="1" applyAlignment="1" applyProtection="1">
      <alignment vertical="center"/>
    </xf>
    <xf numFmtId="0" fontId="3" fillId="0" borderId="18"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2"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29" xfId="0" applyFont="1" applyBorder="1" applyAlignment="1">
      <alignment horizontal="center"/>
    </xf>
    <xf numFmtId="0" fontId="8" fillId="0" borderId="12" xfId="0" applyFont="1" applyBorder="1"/>
    <xf numFmtId="0" fontId="7" fillId="0" borderId="33" xfId="0" applyFont="1" applyBorder="1" applyAlignment="1" applyProtection="1">
      <alignment horizontal="center" vertical="center"/>
      <protection locked="0"/>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8" xfId="0" applyFont="1" applyBorder="1" applyAlignment="1">
      <alignment horizontal="left"/>
    </xf>
    <xf numFmtId="0" fontId="0" fillId="0" borderId="31" xfId="0" applyBorder="1"/>
    <xf numFmtId="0" fontId="0" fillId="0" borderId="35" xfId="0" applyBorder="1"/>
    <xf numFmtId="0" fontId="15" fillId="0" borderId="35" xfId="0" applyFont="1" applyBorder="1" applyAlignment="1">
      <alignment horizontal="left"/>
    </xf>
    <xf numFmtId="0" fontId="1" fillId="0" borderId="0" xfId="0" applyFont="1" applyAlignment="1">
      <alignment horizontal="right"/>
    </xf>
    <xf numFmtId="0" fontId="1" fillId="0" borderId="35" xfId="0" applyFont="1" applyBorder="1" applyAlignment="1">
      <alignment horizontal="left"/>
    </xf>
    <xf numFmtId="0" fontId="0" fillId="0" borderId="35" xfId="0" applyBorder="1" applyAlignment="1">
      <alignment horizontal="left"/>
    </xf>
    <xf numFmtId="0" fontId="0" fillId="0" borderId="0" xfId="0" applyAlignment="1">
      <alignment horizontal="right"/>
    </xf>
    <xf numFmtId="0" fontId="0" fillId="0" borderId="37" xfId="0" applyBorder="1" applyAlignment="1">
      <alignment horizontal="left"/>
    </xf>
    <xf numFmtId="0" fontId="0" fillId="0" borderId="32" xfId="0" applyBorder="1"/>
    <xf numFmtId="0" fontId="1" fillId="0" borderId="37"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7" fillId="0" borderId="9" xfId="0" applyFont="1" applyBorder="1" applyAlignment="1" applyProtection="1">
      <alignment vertical="center" wrapText="1"/>
      <protection locked="0"/>
    </xf>
    <xf numFmtId="0" fontId="1" fillId="0" borderId="17" xfId="0" applyFont="1" applyFill="1" applyBorder="1" applyAlignment="1">
      <alignment horizontal="center"/>
    </xf>
    <xf numFmtId="0" fontId="1" fillId="0" borderId="9" xfId="0" applyFont="1" applyFill="1" applyBorder="1" applyAlignment="1">
      <alignment horizontal="center"/>
    </xf>
    <xf numFmtId="0" fontId="1" fillId="0" borderId="25" xfId="0" applyFont="1" applyFill="1" applyBorder="1" applyAlignment="1">
      <alignment horizontal="center"/>
    </xf>
    <xf numFmtId="0" fontId="12" fillId="4" borderId="26"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19"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0" xfId="0" applyFont="1" applyFill="1" applyBorder="1" applyAlignment="1">
      <alignment horizontal="center" vertical="center"/>
    </xf>
    <xf numFmtId="0" fontId="13" fillId="4" borderId="2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1"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0" xfId="0" applyFont="1" applyFill="1" applyBorder="1" applyAlignment="1">
      <alignment horizontal="center" vertic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5" xfId="0" applyFont="1" applyFill="1" applyBorder="1" applyAlignment="1">
      <alignment horizontal="center"/>
    </xf>
    <xf numFmtId="0" fontId="16" fillId="5" borderId="17" xfId="0" applyFont="1" applyFill="1" applyBorder="1" applyAlignment="1">
      <alignment horizontal="center"/>
    </xf>
    <xf numFmtId="0" fontId="16" fillId="5" borderId="9" xfId="0" applyFont="1" applyFill="1" applyBorder="1" applyAlignment="1">
      <alignment horizontal="center"/>
    </xf>
    <xf numFmtId="0" fontId="16" fillId="5" borderId="31" xfId="0" applyFont="1" applyFill="1" applyBorder="1" applyAlignment="1">
      <alignment horizontal="center"/>
    </xf>
    <xf numFmtId="0" fontId="16" fillId="5" borderId="18" xfId="0" applyFont="1" applyFill="1" applyBorder="1" applyAlignment="1">
      <alignment horizontal="center"/>
    </xf>
    <xf numFmtId="0" fontId="1" fillId="0" borderId="18" xfId="0" applyFont="1" applyBorder="1" applyAlignment="1">
      <alignment horizontal="left" vertical="top" wrapText="1"/>
    </xf>
    <xf numFmtId="0" fontId="0" fillId="0" borderId="31"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0"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1" fillId="0" borderId="37" xfId="0" applyFont="1" applyBorder="1" applyAlignment="1">
      <alignment horizontal="right"/>
    </xf>
    <xf numFmtId="0" fontId="1" fillId="0" borderId="32" xfId="0" applyFont="1" applyBorder="1" applyAlignment="1">
      <alignment horizontal="right"/>
    </xf>
    <xf numFmtId="0" fontId="1" fillId="0" borderId="22" xfId="0" applyFont="1" applyBorder="1" applyAlignment="1">
      <alignment horizontal="left" vertical="top" wrapText="1"/>
    </xf>
    <xf numFmtId="0" fontId="0" fillId="0" borderId="22" xfId="0" applyBorder="1" applyAlignment="1">
      <alignment horizontal="left" vertical="top" wrapText="1"/>
    </xf>
    <xf numFmtId="0" fontId="0" fillId="0" borderId="37" xfId="0" applyBorder="1" applyAlignment="1">
      <alignment horizontal="left" vertical="top"/>
    </xf>
    <xf numFmtId="0" fontId="0" fillId="0" borderId="32" xfId="0" applyBorder="1" applyAlignment="1">
      <alignment horizontal="left" vertical="top"/>
    </xf>
    <xf numFmtId="0" fontId="0" fillId="0" borderId="38" xfId="0" applyBorder="1" applyAlignment="1">
      <alignment horizontal="left" vertical="top"/>
    </xf>
    <xf numFmtId="0" fontId="0" fillId="0" borderId="37" xfId="0" applyBorder="1" applyAlignment="1">
      <alignment horizontal="center" vertical="top" wrapText="1"/>
    </xf>
    <xf numFmtId="0" fontId="0" fillId="0" borderId="32" xfId="0" applyBorder="1" applyAlignment="1">
      <alignment horizontal="center" vertical="top" wrapText="1"/>
    </xf>
    <xf numFmtId="0" fontId="0" fillId="0" borderId="38" xfId="0" applyBorder="1" applyAlignment="1">
      <alignment horizontal="center" vertical="top" wrapText="1"/>
    </xf>
    <xf numFmtId="0" fontId="0" fillId="0" borderId="0" xfId="0" applyAlignment="1">
      <alignment horizontal="left" vertical="top" wrapText="1"/>
    </xf>
    <xf numFmtId="0" fontId="2" fillId="0" borderId="13" xfId="0" applyFont="1" applyBorder="1" applyAlignment="1" applyProtection="1">
      <alignment horizontal="center" vertical="center"/>
    </xf>
    <xf numFmtId="0" fontId="2" fillId="0" borderId="15" xfId="0" applyFont="1" applyBorder="1" applyAlignment="1" applyProtection="1">
      <alignment horizontal="center" vertical="center"/>
    </xf>
    <xf numFmtId="0" fontId="2" fillId="0" borderId="14" xfId="0" applyFont="1" applyBorder="1" applyAlignment="1" applyProtection="1">
      <alignment horizontal="center" vertical="center"/>
    </xf>
    <xf numFmtId="0" fontId="7" fillId="0" borderId="9" xfId="0" applyFont="1" applyBorder="1" applyAlignment="1" applyProtection="1">
      <alignment vertical="center" wrapText="1"/>
      <protection locked="0"/>
    </xf>
    <xf numFmtId="0" fontId="17" fillId="0" borderId="9" xfId="0" applyFont="1" applyBorder="1" applyAlignment="1" applyProtection="1">
      <alignment horizontal="left" vertical="center" wrapText="1"/>
      <protection locked="0"/>
    </xf>
    <xf numFmtId="0" fontId="3" fillId="0" borderId="17" xfId="0" applyFont="1" applyBorder="1" applyAlignment="1" applyProtection="1">
      <alignment horizontal="left" vertical="center"/>
    </xf>
    <xf numFmtId="0" fontId="3" fillId="0" borderId="25" xfId="0" applyFont="1" applyBorder="1" applyAlignment="1" applyProtection="1">
      <alignment horizontal="left" vertical="center"/>
    </xf>
    <xf numFmtId="0" fontId="4" fillId="0" borderId="0" xfId="0" applyFont="1" applyAlignment="1" applyProtection="1">
      <alignment horizontal="left" vertical="center"/>
    </xf>
    <xf numFmtId="0" fontId="4" fillId="2" borderId="29"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29" xfId="0"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4" fillId="2" borderId="26"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0" fillId="0" borderId="27" xfId="0" applyFill="1" applyBorder="1" applyAlignment="1" applyProtection="1">
      <alignment horizontal="center" vertical="center" textRotation="90" wrapText="1"/>
      <protection locked="0"/>
    </xf>
    <xf numFmtId="0" fontId="0" fillId="0" borderId="28" xfId="0" applyFill="1" applyBorder="1" applyAlignment="1" applyProtection="1">
      <alignment horizontal="center" vertical="center" textRotation="90" wrapText="1"/>
      <protection locked="0"/>
    </xf>
    <xf numFmtId="17" fontId="5" fillId="2" borderId="26"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5" fillId="2" borderId="19" xfId="0" applyNumberFormat="1" applyFont="1" applyFill="1" applyBorder="1" applyAlignment="1" applyProtection="1">
      <alignment horizontal="center" vertical="center" wrapText="1"/>
      <protection locked="0"/>
    </xf>
    <xf numFmtId="17" fontId="10" fillId="2" borderId="29"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12" xfId="0" applyNumberFormat="1" applyFont="1" applyFill="1" applyBorder="1" applyAlignment="1" applyProtection="1">
      <alignment horizontal="center" vertical="center" wrapText="1"/>
      <protection locked="0"/>
    </xf>
    <xf numFmtId="0" fontId="7" fillId="0" borderId="32" xfId="0" applyFont="1" applyBorder="1" applyAlignment="1" applyProtection="1">
      <alignment vertical="center" wrapText="1"/>
      <protection locked="0"/>
    </xf>
    <xf numFmtId="0" fontId="18" fillId="0" borderId="9" xfId="0" applyFont="1" applyBorder="1" applyAlignment="1" applyProtection="1">
      <alignment vertical="center" wrapText="1"/>
      <protection locked="0"/>
    </xf>
    <xf numFmtId="0" fontId="19" fillId="0" borderId="9" xfId="0" applyFont="1" applyBorder="1" applyAlignment="1" applyProtection="1">
      <alignment vertical="center" wrapText="1"/>
      <protection locked="0"/>
    </xf>
    <xf numFmtId="0" fontId="19" fillId="0" borderId="9" xfId="0" applyFont="1" applyBorder="1" applyAlignment="1" applyProtection="1">
      <alignment vertical="center" wrapText="1"/>
      <protection locked="0"/>
    </xf>
    <xf numFmtId="2" fontId="7" fillId="0" borderId="39" xfId="0" applyNumberFormat="1" applyFont="1" applyBorder="1" applyAlignment="1" applyProtection="1">
      <alignment horizontal="center" vertical="center"/>
      <protection locked="0"/>
    </xf>
    <xf numFmtId="0" fontId="7" fillId="0" borderId="40" xfId="0" applyFont="1" applyBorder="1" applyAlignment="1" applyProtection="1">
      <alignment horizontal="center" vertical="center"/>
      <protection locked="0"/>
    </xf>
    <xf numFmtId="0" fontId="7" fillId="0" borderId="41" xfId="0" applyFont="1" applyBorder="1" applyAlignment="1" applyProtection="1">
      <alignment horizontal="center" vertical="center"/>
      <protection locked="0"/>
    </xf>
    <xf numFmtId="0" fontId="19" fillId="0" borderId="42" xfId="0" applyFont="1" applyBorder="1" applyAlignment="1" applyProtection="1">
      <alignment vertical="center" wrapText="1"/>
      <protection locked="0"/>
    </xf>
    <xf numFmtId="0" fontId="19" fillId="0" borderId="43" xfId="0" applyFont="1" applyBorder="1" applyAlignment="1" applyProtection="1">
      <alignment vertical="center" wrapText="1"/>
      <protection locked="0"/>
    </xf>
    <xf numFmtId="0" fontId="7" fillId="0" borderId="22" xfId="0" applyFont="1" applyBorder="1" applyAlignment="1" applyProtection="1">
      <alignment vertical="center" wrapText="1"/>
      <protection locked="0"/>
    </xf>
    <xf numFmtId="0" fontId="7" fillId="0" borderId="17" xfId="0" applyFont="1" applyBorder="1" applyAlignment="1" applyProtection="1">
      <alignment horizontal="left" vertical="center" wrapText="1"/>
      <protection locked="0"/>
    </xf>
    <xf numFmtId="0" fontId="7" fillId="0" borderId="25" xfId="0" applyFont="1" applyBorder="1" applyAlignment="1" applyProtection="1">
      <alignment horizontal="left" vertical="center" wrapText="1"/>
      <protection locked="0"/>
    </xf>
    <xf numFmtId="20" fontId="0" fillId="3" borderId="0" xfId="0" applyNumberFormat="1" applyFill="1" applyBorder="1" applyAlignment="1" applyProtection="1">
      <alignment horizontal="center" vertical="center"/>
      <protection locked="0"/>
    </xf>
    <xf numFmtId="0" fontId="7" fillId="0" borderId="12" xfId="0" applyFont="1" applyBorder="1" applyAlignment="1" applyProtection="1">
      <alignment horizontal="center" vertical="center"/>
      <protection locked="0"/>
    </xf>
    <xf numFmtId="0" fontId="7" fillId="0" borderId="44" xfId="0" applyFont="1" applyBorder="1" applyAlignment="1" applyProtection="1">
      <alignment horizontal="center" vertical="center"/>
      <protection locked="0"/>
    </xf>
    <xf numFmtId="0" fontId="6" fillId="0" borderId="45" xfId="0" applyFont="1" applyBorder="1" applyAlignment="1" applyProtection="1">
      <alignment vertical="center"/>
    </xf>
    <xf numFmtId="0" fontId="6" fillId="0" borderId="46" xfId="0" applyFont="1" applyBorder="1" applyAlignment="1" applyProtection="1">
      <alignment vertical="center"/>
    </xf>
    <xf numFmtId="0" fontId="6" fillId="0" borderId="47" xfId="0" applyFont="1" applyBorder="1" applyAlignment="1" applyProtection="1">
      <alignment vertical="center"/>
    </xf>
    <xf numFmtId="0" fontId="4" fillId="0" borderId="20" xfId="0" applyFont="1" applyBorder="1" applyAlignment="1" applyProtection="1">
      <alignment vertical="center"/>
    </xf>
    <xf numFmtId="0" fontId="6" fillId="0" borderId="30" xfId="0" applyFont="1" applyBorder="1" applyAlignment="1" applyProtection="1">
      <alignment vertical="center"/>
    </xf>
    <xf numFmtId="0" fontId="6" fillId="0" borderId="20" xfId="0" applyFont="1" applyBorder="1" applyAlignment="1" applyProtection="1">
      <alignment vertical="center"/>
    </xf>
    <xf numFmtId="2" fontId="4" fillId="0" borderId="20" xfId="0" applyNumberFormat="1" applyFont="1" applyBorder="1" applyAlignment="1" applyProtection="1">
      <alignment horizontal="center" vertical="center"/>
    </xf>
    <xf numFmtId="14" fontId="6" fillId="0" borderId="22" xfId="0" applyNumberFormat="1" applyFont="1" applyFill="1" applyBorder="1" applyAlignment="1" applyProtection="1">
      <alignment horizontal="center" vertical="center"/>
    </xf>
    <xf numFmtId="0" fontId="7" fillId="0" borderId="22" xfId="0" applyFont="1" applyBorder="1" applyAlignment="1" applyProtection="1">
      <alignment horizontal="center" vertical="center"/>
      <protection locked="0"/>
    </xf>
    <xf numFmtId="2" fontId="7" fillId="0" borderId="22" xfId="0" applyNumberFormat="1" applyFont="1" applyBorder="1" applyAlignment="1" applyProtection="1">
      <alignment horizontal="center" vertical="center"/>
      <protection locked="0"/>
    </xf>
    <xf numFmtId="2" fontId="7" fillId="0" borderId="33" xfId="0" applyNumberFormat="1" applyFont="1" applyBorder="1" applyAlignment="1" applyProtection="1">
      <alignment horizontal="center" vertical="center"/>
      <protection locked="0"/>
    </xf>
    <xf numFmtId="0" fontId="6" fillId="0" borderId="19" xfId="0" applyFont="1" applyBorder="1" applyAlignment="1" applyProtection="1">
      <alignment vertical="center"/>
    </xf>
    <xf numFmtId="0" fontId="17" fillId="0" borderId="31" xfId="0" applyFont="1" applyBorder="1" applyAlignment="1" applyProtection="1">
      <alignment horizontal="left" vertical="center" wrapText="1"/>
      <protection locked="0"/>
    </xf>
    <xf numFmtId="20" fontId="6" fillId="0" borderId="22" xfId="0" applyNumberFormat="1" applyFont="1" applyFill="1" applyBorder="1" applyAlignment="1" applyProtection="1">
      <alignment horizontal="center" vertical="center"/>
    </xf>
    <xf numFmtId="0" fontId="7" fillId="0" borderId="17" xfId="0" applyFont="1" applyBorder="1" applyAlignment="1" applyProtection="1">
      <alignment vertical="center" wrapText="1"/>
      <protection locked="0"/>
    </xf>
    <xf numFmtId="0" fontId="7" fillId="0" borderId="25" xfId="0" applyFont="1" applyBorder="1" applyAlignment="1" applyProtection="1">
      <alignment vertical="center" wrapText="1"/>
      <protection locked="0"/>
    </xf>
    <xf numFmtId="0" fontId="7" fillId="0" borderId="17" xfId="0" applyFont="1" applyBorder="1" applyAlignment="1" applyProtection="1">
      <alignment horizontal="left" vertical="center" wrapText="1"/>
      <protection locked="0"/>
    </xf>
    <xf numFmtId="0" fontId="7" fillId="0" borderId="25" xfId="0" applyFont="1" applyBorder="1" applyAlignment="1" applyProtection="1">
      <alignment horizontal="left" vertical="center" wrapText="1"/>
      <protection locked="0"/>
    </xf>
    <xf numFmtId="20" fontId="0" fillId="3" borderId="48" xfId="0" applyNumberFormat="1" applyFill="1" applyBorder="1" applyAlignment="1" applyProtection="1">
      <alignment horizontal="center" vertical="center"/>
      <protection locked="0"/>
    </xf>
    <xf numFmtId="0" fontId="7" fillId="0" borderId="39" xfId="0" applyFont="1" applyBorder="1" applyAlignment="1" applyProtection="1">
      <alignment horizontal="center" vertical="center"/>
      <protection locked="0"/>
    </xf>
    <xf numFmtId="0" fontId="7" fillId="0" borderId="49" xfId="0" applyFont="1" applyBorder="1" applyAlignment="1" applyProtection="1">
      <alignment horizontal="center" vertical="center"/>
      <protection locked="0"/>
    </xf>
    <xf numFmtId="0" fontId="4" fillId="2" borderId="50" xfId="0" applyFont="1" applyFill="1" applyBorder="1" applyAlignment="1" applyProtection="1">
      <alignment horizontal="center" vertical="center"/>
    </xf>
    <xf numFmtId="0" fontId="4" fillId="2" borderId="0" xfId="0" applyFont="1" applyFill="1" applyBorder="1" applyAlignment="1" applyProtection="1">
      <alignment horizontal="center" vertical="center"/>
    </xf>
    <xf numFmtId="0" fontId="20" fillId="0" borderId="17" xfId="0" applyFont="1" applyBorder="1" applyAlignment="1" applyProtection="1">
      <alignment horizontal="left" vertical="center"/>
      <protection locked="0"/>
    </xf>
    <xf numFmtId="0" fontId="20" fillId="0" borderId="25" xfId="0" applyFont="1" applyBorder="1" applyAlignment="1" applyProtection="1">
      <alignment horizontal="left" vertical="center"/>
      <protection locked="0"/>
    </xf>
    <xf numFmtId="17" fontId="5" fillId="2" borderId="44" xfId="0" applyNumberFormat="1" applyFont="1" applyFill="1" applyBorder="1" applyAlignment="1" applyProtection="1">
      <alignment horizontal="center" vertical="center" wrapText="1"/>
      <protection locked="0"/>
    </xf>
    <xf numFmtId="14" fontId="6" fillId="0" borderId="51" xfId="0" applyNumberFormat="1" applyFont="1" applyFill="1" applyBorder="1" applyAlignment="1" applyProtection="1">
      <alignment horizontal="center" vertical="center"/>
    </xf>
    <xf numFmtId="0" fontId="7" fillId="0" borderId="52" xfId="0" applyFont="1" applyBorder="1" applyAlignment="1" applyProtection="1">
      <alignment horizontal="center" vertical="center"/>
      <protection locked="0"/>
    </xf>
    <xf numFmtId="0" fontId="20" fillId="0" borderId="18" xfId="0" applyFont="1" applyBorder="1" applyAlignment="1" applyProtection="1">
      <alignment horizontal="left" vertical="center"/>
      <protection locked="0"/>
    </xf>
    <xf numFmtId="0" fontId="20" fillId="0" borderId="34" xfId="0" applyFont="1" applyBorder="1" applyAlignment="1" applyProtection="1">
      <alignment horizontal="left" vertical="center"/>
      <protection locked="0"/>
    </xf>
    <xf numFmtId="0" fontId="7" fillId="0" borderId="21" xfId="0" applyFont="1" applyBorder="1" applyAlignment="1" applyProtection="1">
      <alignment horizontal="center" vertical="center"/>
      <protection locked="0"/>
    </xf>
    <xf numFmtId="2" fontId="7" fillId="0" borderId="29" xfId="0" applyNumberFormat="1" applyFont="1" applyBorder="1" applyAlignment="1" applyProtection="1">
      <alignment horizontal="center" vertical="center"/>
      <protection locked="0"/>
    </xf>
    <xf numFmtId="14" fontId="6" fillId="0" borderId="53" xfId="0" applyNumberFormat="1" applyFont="1" applyFill="1" applyBorder="1" applyAlignment="1" applyProtection="1">
      <alignment horizontal="center" vertical="center"/>
    </xf>
    <xf numFmtId="0" fontId="20" fillId="0" borderId="17" xfId="0" applyFont="1" applyBorder="1" applyAlignment="1" applyProtection="1">
      <alignment horizontal="left" vertical="center"/>
      <protection locked="0"/>
    </xf>
    <xf numFmtId="0" fontId="20" fillId="0" borderId="25" xfId="0" applyFont="1" applyBorder="1" applyAlignment="1" applyProtection="1">
      <alignment horizontal="left" vertical="center"/>
      <protection locked="0"/>
    </xf>
  </cellXfs>
  <cellStyles count="1">
    <cellStyle name="Normal" xfId="0" builtinId="0"/>
  </cellStyles>
  <dxfs count="13">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39" customWidth="1"/>
    <col min="10" max="10" width="57.5703125" style="39" customWidth="1"/>
  </cols>
  <sheetData>
    <row r="1" spans="2:10" ht="13.5" customHeight="1" thickBot="1">
      <c r="I1" s="36"/>
      <c r="J1" s="36"/>
    </row>
    <row r="2" spans="2:10" ht="16.5" customHeight="1">
      <c r="B2" s="66" t="s">
        <v>9</v>
      </c>
      <c r="C2" s="67"/>
      <c r="D2" s="67"/>
      <c r="E2" s="67"/>
      <c r="F2" s="67"/>
      <c r="G2" s="67"/>
      <c r="H2" s="68"/>
      <c r="I2" s="36"/>
      <c r="J2" s="36"/>
    </row>
    <row r="3" spans="2:10" ht="13.5" thickBot="1">
      <c r="B3" s="69"/>
      <c r="C3" s="70"/>
      <c r="D3" s="70"/>
      <c r="E3" s="70"/>
      <c r="F3" s="70"/>
      <c r="G3" s="70"/>
      <c r="H3" s="71"/>
      <c r="I3" s="37"/>
      <c r="J3" s="37"/>
    </row>
    <row r="4" spans="2:10">
      <c r="B4" s="72" t="s">
        <v>11</v>
      </c>
      <c r="C4" s="73"/>
      <c r="D4" s="72" t="s">
        <v>218</v>
      </c>
      <c r="E4" s="74"/>
      <c r="F4" s="74"/>
      <c r="G4" s="74"/>
      <c r="H4" s="73"/>
      <c r="I4" s="38"/>
      <c r="J4" s="38"/>
    </row>
    <row r="5" spans="2:10">
      <c r="B5" s="57" t="s">
        <v>65</v>
      </c>
      <c r="C5" s="59"/>
      <c r="D5" s="57" t="s">
        <v>219</v>
      </c>
      <c r="E5" s="58"/>
      <c r="F5" s="58"/>
      <c r="G5" s="58"/>
      <c r="H5" s="59"/>
      <c r="I5" s="38"/>
      <c r="J5" s="38"/>
    </row>
    <row r="6" spans="2:10">
      <c r="B6" s="57" t="s">
        <v>66</v>
      </c>
      <c r="C6" s="59"/>
      <c r="D6" s="57" t="s">
        <v>220</v>
      </c>
      <c r="E6" s="58"/>
      <c r="F6" s="58"/>
      <c r="G6" s="58"/>
      <c r="H6" s="59"/>
      <c r="I6" s="38"/>
      <c r="J6" s="38"/>
    </row>
    <row r="7" spans="2:10" ht="13.5" thickBot="1">
      <c r="I7" s="38"/>
      <c r="J7" s="38"/>
    </row>
    <row r="8" spans="2:10" ht="12.75" customHeight="1">
      <c r="B8" s="60"/>
      <c r="C8" s="61"/>
      <c r="D8" s="61"/>
      <c r="E8" s="61"/>
      <c r="F8" s="61"/>
      <c r="G8" s="61"/>
      <c r="H8" s="62"/>
      <c r="I8" s="38"/>
      <c r="J8" s="38"/>
    </row>
    <row r="9" spans="2:10" ht="13.5" customHeight="1" thickBot="1">
      <c r="B9" s="63"/>
      <c r="C9" s="64"/>
      <c r="D9" s="64"/>
      <c r="E9" s="64"/>
      <c r="F9" s="64"/>
      <c r="G9" s="64"/>
      <c r="H9" s="65"/>
      <c r="I9" s="38"/>
      <c r="J9" s="38"/>
    </row>
    <row r="10" spans="2:10">
      <c r="I10" s="38"/>
      <c r="J10" s="38"/>
    </row>
    <row r="11" spans="2:10">
      <c r="I11" s="38"/>
      <c r="J11" s="38"/>
    </row>
    <row r="12" spans="2:10">
      <c r="I12" s="38"/>
      <c r="J12" s="38"/>
    </row>
    <row r="13" spans="2:10">
      <c r="I13" s="38"/>
      <c r="J13" s="38"/>
    </row>
    <row r="14" spans="2:10">
      <c r="I14" s="38"/>
      <c r="J14" s="38"/>
    </row>
    <row r="15" spans="2:10">
      <c r="I15" s="38"/>
      <c r="J15" s="38"/>
    </row>
    <row r="16" spans="2:10">
      <c r="I16" s="38"/>
      <c r="J16" s="38"/>
    </row>
    <row r="17" spans="2:10">
      <c r="I17" s="38"/>
      <c r="J17" s="38"/>
    </row>
    <row r="18" spans="2:10" ht="15.75" customHeight="1">
      <c r="I18" s="38"/>
      <c r="J18" s="38"/>
    </row>
    <row r="19" spans="2:10">
      <c r="I19" s="38"/>
      <c r="J19" s="38"/>
    </row>
    <row r="20" spans="2:10">
      <c r="I20" s="38"/>
      <c r="J20" s="38"/>
    </row>
    <row r="21" spans="2:10">
      <c r="I21" s="38"/>
      <c r="J21" s="38"/>
    </row>
    <row r="22" spans="2:10">
      <c r="I22" s="38"/>
      <c r="J22" s="38"/>
    </row>
    <row r="23" spans="2:10">
      <c r="I23" s="38"/>
      <c r="J23" s="38"/>
    </row>
    <row r="24" spans="2:10">
      <c r="I24" s="38"/>
      <c r="J24" s="38"/>
    </row>
    <row r="25" spans="2:10">
      <c r="I25" s="38"/>
      <c r="J25" s="38"/>
    </row>
    <row r="26" spans="2:10">
      <c r="I26" s="38"/>
      <c r="J26" s="38"/>
    </row>
    <row r="27" spans="2:10">
      <c r="I27" s="38"/>
      <c r="J27" s="38"/>
    </row>
    <row r="28" spans="2:10">
      <c r="I28" s="38"/>
      <c r="J28" s="38"/>
    </row>
    <row r="29" spans="2:10">
      <c r="I29" s="38"/>
      <c r="J29" s="38"/>
    </row>
    <row r="31" spans="2:10">
      <c r="B31" s="75" t="s">
        <v>175</v>
      </c>
      <c r="C31" s="76"/>
      <c r="D31" s="77"/>
      <c r="E31" s="77"/>
      <c r="F31" s="77"/>
      <c r="G31" s="77"/>
      <c r="H31" s="77"/>
      <c r="I31" s="52"/>
      <c r="J31" s="52"/>
    </row>
    <row r="32" spans="2:10">
      <c r="B32" s="78" t="s">
        <v>176</v>
      </c>
      <c r="C32" s="77"/>
      <c r="D32" s="75" t="s">
        <v>177</v>
      </c>
      <c r="E32" s="76"/>
      <c r="F32" s="76"/>
      <c r="G32" s="76"/>
      <c r="H32" s="76"/>
      <c r="I32" s="52"/>
      <c r="J32" s="52"/>
    </row>
    <row r="33" spans="2:10">
      <c r="B33" s="41">
        <v>9001</v>
      </c>
      <c r="C33" s="42"/>
      <c r="D33" s="79" t="s">
        <v>178</v>
      </c>
      <c r="E33" s="80"/>
      <c r="F33" s="80"/>
      <c r="G33" s="80"/>
      <c r="H33" s="81"/>
      <c r="I33" s="52"/>
      <c r="J33" s="52"/>
    </row>
    <row r="34" spans="2:10">
      <c r="B34" s="43" t="s">
        <v>179</v>
      </c>
      <c r="D34" s="82"/>
      <c r="E34" s="83"/>
      <c r="F34" s="83"/>
      <c r="G34" s="83"/>
      <c r="H34" s="84"/>
      <c r="I34" s="53"/>
      <c r="J34" s="54"/>
    </row>
    <row r="35" spans="2:10">
      <c r="B35" s="88" t="s">
        <v>180</v>
      </c>
      <c r="C35" s="89"/>
      <c r="D35" s="85"/>
      <c r="E35" s="86"/>
      <c r="F35" s="86"/>
      <c r="G35" s="86"/>
      <c r="H35" s="87"/>
      <c r="I35" s="55"/>
      <c r="J35" s="52"/>
    </row>
    <row r="36" spans="2:10">
      <c r="B36" s="44">
        <v>9002</v>
      </c>
      <c r="C36" s="45"/>
      <c r="D36" s="79" t="s">
        <v>137</v>
      </c>
      <c r="E36" s="80"/>
      <c r="F36" s="80"/>
      <c r="G36" s="80"/>
      <c r="H36" s="81"/>
      <c r="I36" s="52"/>
      <c r="J36" s="52"/>
    </row>
    <row r="37" spans="2:10">
      <c r="B37" s="46" t="s">
        <v>134</v>
      </c>
      <c r="C37" s="45"/>
      <c r="D37" s="85"/>
      <c r="E37" s="86"/>
      <c r="F37" s="86"/>
      <c r="G37" s="86"/>
      <c r="H37" s="87"/>
      <c r="I37" s="52"/>
      <c r="J37" s="52"/>
    </row>
    <row r="38" spans="2:10">
      <c r="B38" s="41">
        <v>9003</v>
      </c>
      <c r="C38" s="42"/>
      <c r="D38" s="90" t="s">
        <v>181</v>
      </c>
      <c r="E38" s="91"/>
      <c r="F38" s="91"/>
      <c r="G38" s="91"/>
      <c r="H38" s="91"/>
      <c r="I38" s="52"/>
      <c r="J38" s="52"/>
    </row>
    <row r="39" spans="2:10">
      <c r="B39" s="47" t="s">
        <v>182</v>
      </c>
      <c r="D39" s="91"/>
      <c r="E39" s="91"/>
      <c r="F39" s="91"/>
      <c r="G39" s="91"/>
      <c r="H39" s="91"/>
      <c r="I39" s="53"/>
      <c r="J39" s="54"/>
    </row>
    <row r="40" spans="2:10">
      <c r="B40" s="88" t="s">
        <v>180</v>
      </c>
      <c r="C40" s="89"/>
      <c r="D40" s="91"/>
      <c r="E40" s="91"/>
      <c r="F40" s="91"/>
      <c r="G40" s="91"/>
      <c r="H40" s="91"/>
      <c r="I40" s="55"/>
      <c r="J40" s="52"/>
    </row>
    <row r="41" spans="2:10">
      <c r="B41" s="44">
        <v>9004</v>
      </c>
      <c r="C41" s="48"/>
      <c r="D41" s="79" t="s">
        <v>138</v>
      </c>
      <c r="E41" s="80"/>
      <c r="F41" s="80"/>
      <c r="G41" s="80"/>
      <c r="H41" s="81"/>
      <c r="I41" s="52"/>
      <c r="J41" s="52"/>
    </row>
    <row r="42" spans="2:10">
      <c r="B42" s="46" t="s">
        <v>182</v>
      </c>
      <c r="C42" s="48"/>
      <c r="D42" s="82"/>
      <c r="E42" s="83"/>
      <c r="F42" s="83"/>
      <c r="G42" s="83"/>
      <c r="H42" s="84"/>
      <c r="I42" s="52"/>
      <c r="J42" s="52"/>
    </row>
    <row r="43" spans="2:10">
      <c r="B43" s="88" t="s">
        <v>183</v>
      </c>
      <c r="C43" s="89"/>
      <c r="D43" s="85"/>
      <c r="E43" s="86"/>
      <c r="F43" s="86"/>
      <c r="G43" s="86"/>
      <c r="H43" s="87"/>
      <c r="I43" s="52"/>
      <c r="J43" s="52"/>
    </row>
    <row r="44" spans="2:10">
      <c r="B44" s="41">
        <v>9005</v>
      </c>
      <c r="C44" s="42"/>
      <c r="D44" s="79" t="s">
        <v>184</v>
      </c>
      <c r="E44" s="80"/>
      <c r="F44" s="80"/>
      <c r="G44" s="80"/>
      <c r="H44" s="81"/>
    </row>
    <row r="45" spans="2:10">
      <c r="B45" s="47" t="s">
        <v>185</v>
      </c>
      <c r="D45" s="82"/>
      <c r="E45" s="98"/>
      <c r="F45" s="98"/>
      <c r="G45" s="98"/>
      <c r="H45" s="84"/>
    </row>
    <row r="46" spans="2:10">
      <c r="B46" s="49" t="s">
        <v>186</v>
      </c>
      <c r="C46" s="50"/>
      <c r="D46" s="85"/>
      <c r="E46" s="86"/>
      <c r="F46" s="86"/>
      <c r="G46" s="86"/>
      <c r="H46" s="87"/>
    </row>
    <row r="47" spans="2:10">
      <c r="B47" s="41">
        <v>9007</v>
      </c>
      <c r="C47" s="42"/>
      <c r="D47" s="79" t="s">
        <v>187</v>
      </c>
      <c r="E47" s="80"/>
      <c r="F47" s="80"/>
      <c r="G47" s="80"/>
      <c r="H47" s="81"/>
    </row>
    <row r="48" spans="2:10">
      <c r="B48" s="49" t="s">
        <v>73</v>
      </c>
      <c r="C48" s="50"/>
      <c r="D48" s="85"/>
      <c r="E48" s="86"/>
      <c r="F48" s="86"/>
      <c r="G48" s="86"/>
      <c r="H48" s="87"/>
    </row>
    <row r="49" spans="2:8">
      <c r="B49" s="41">
        <v>9008</v>
      </c>
      <c r="C49" s="42"/>
      <c r="D49" s="79" t="s">
        <v>188</v>
      </c>
      <c r="E49" s="80"/>
      <c r="F49" s="80"/>
      <c r="G49" s="80"/>
      <c r="H49" s="81"/>
    </row>
    <row r="50" spans="2:8">
      <c r="B50" s="49" t="s">
        <v>74</v>
      </c>
      <c r="C50" s="50"/>
      <c r="D50" s="85"/>
      <c r="E50" s="86"/>
      <c r="F50" s="86"/>
      <c r="G50" s="86"/>
      <c r="H50" s="87"/>
    </row>
    <row r="51" spans="2:8">
      <c r="B51" s="41">
        <v>9010</v>
      </c>
      <c r="C51" s="42"/>
      <c r="D51" s="79" t="s">
        <v>189</v>
      </c>
      <c r="E51" s="80"/>
      <c r="F51" s="80"/>
      <c r="G51" s="80"/>
      <c r="H51" s="81"/>
    </row>
    <row r="52" spans="2:8">
      <c r="B52" s="49" t="s">
        <v>75</v>
      </c>
      <c r="C52" s="50"/>
      <c r="D52" s="85"/>
      <c r="E52" s="86"/>
      <c r="F52" s="86"/>
      <c r="G52" s="86"/>
      <c r="H52" s="87"/>
    </row>
    <row r="53" spans="2:8">
      <c r="B53" s="41">
        <v>9013</v>
      </c>
      <c r="C53" s="42"/>
      <c r="D53" s="79" t="s">
        <v>190</v>
      </c>
      <c r="E53" s="80"/>
      <c r="F53" s="80"/>
      <c r="G53" s="80"/>
      <c r="H53" s="81"/>
    </row>
    <row r="54" spans="2:8">
      <c r="B54" s="49" t="s">
        <v>76</v>
      </c>
      <c r="C54" s="50"/>
      <c r="D54" s="85"/>
      <c r="E54" s="86"/>
      <c r="F54" s="86"/>
      <c r="G54" s="86"/>
      <c r="H54" s="87"/>
    </row>
    <row r="55" spans="2:8">
      <c r="B55" s="41">
        <v>9014</v>
      </c>
      <c r="C55" s="42"/>
      <c r="D55" s="79" t="s">
        <v>77</v>
      </c>
      <c r="E55" s="80"/>
      <c r="F55" s="80"/>
      <c r="G55" s="80"/>
      <c r="H55" s="81"/>
    </row>
    <row r="56" spans="2:8">
      <c r="B56" s="51" t="s">
        <v>77</v>
      </c>
      <c r="C56" s="50"/>
      <c r="D56" s="92"/>
      <c r="E56" s="93"/>
      <c r="F56" s="93"/>
      <c r="G56" s="93"/>
      <c r="H56" s="94"/>
    </row>
    <row r="57" spans="2:8">
      <c r="B57" s="41">
        <v>9015</v>
      </c>
      <c r="C57" s="42"/>
      <c r="D57" s="79" t="s">
        <v>191</v>
      </c>
      <c r="E57" s="80"/>
      <c r="F57" s="80"/>
      <c r="G57" s="80"/>
      <c r="H57" s="81"/>
    </row>
    <row r="58" spans="2:8">
      <c r="B58" s="51" t="s">
        <v>78</v>
      </c>
      <c r="C58" s="50"/>
      <c r="D58" s="95"/>
      <c r="E58" s="96"/>
      <c r="F58" s="96"/>
      <c r="G58" s="96"/>
      <c r="H58" s="97"/>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64"/>
  <sheetViews>
    <sheetView showGridLines="0" tabSelected="1" topLeftCell="D1" zoomScale="68" zoomScaleNormal="68" workbookViewId="0">
      <selection activeCell="E9" sqref="E9:L62"/>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99" t="s">
        <v>14</v>
      </c>
      <c r="E1" s="100"/>
      <c r="F1" s="100"/>
      <c r="G1" s="100"/>
      <c r="H1" s="100"/>
      <c r="I1" s="100"/>
      <c r="J1" s="100"/>
      <c r="K1" s="100"/>
      <c r="L1" s="101"/>
    </row>
    <row r="2" spans="1:15" ht="13.5" customHeight="1">
      <c r="D2" s="29"/>
      <c r="E2" s="29"/>
      <c r="F2" s="29"/>
      <c r="G2" s="29"/>
      <c r="H2" s="29"/>
      <c r="I2" s="29"/>
      <c r="J2" s="29"/>
      <c r="K2" s="29"/>
      <c r="L2" s="2"/>
    </row>
    <row r="3" spans="1:15" ht="19.5" customHeight="1">
      <c r="D3" s="21" t="s">
        <v>0</v>
      </c>
      <c r="E3" s="22"/>
      <c r="F3" s="30" t="str">
        <f>'Information-General Settings'!D4</f>
        <v>Shinnapapa</v>
      </c>
      <c r="G3" s="27"/>
      <c r="I3" s="3"/>
      <c r="J3" s="31"/>
      <c r="K3" s="31"/>
      <c r="L3" s="31"/>
    </row>
    <row r="4" spans="1:15" ht="19.5" customHeight="1">
      <c r="D4" s="3" t="s">
        <v>68</v>
      </c>
      <c r="E4" s="23"/>
      <c r="F4" s="30" t="str">
        <f>'Information-General Settings'!D5</f>
        <v>Khoonrak</v>
      </c>
      <c r="G4" s="27"/>
      <c r="I4" s="3"/>
      <c r="J4" s="31"/>
      <c r="K4" s="31"/>
      <c r="L4" s="31"/>
    </row>
    <row r="5" spans="1:15" ht="19.5" customHeight="1">
      <c r="D5" s="104" t="s">
        <v>67</v>
      </c>
      <c r="E5" s="105"/>
      <c r="F5" s="30" t="str">
        <f>'Information-General Settings'!D6</f>
        <v>TIME093</v>
      </c>
      <c r="G5" s="27"/>
      <c r="I5" s="3"/>
      <c r="J5" s="31"/>
      <c r="K5" s="31"/>
      <c r="L5" s="31"/>
    </row>
    <row r="6" spans="1:15" ht="19.5" customHeight="1" thickBot="1">
      <c r="E6" s="3"/>
      <c r="F6" s="3"/>
      <c r="G6" s="3"/>
      <c r="H6" s="4"/>
      <c r="J6" s="106"/>
      <c r="K6" s="106"/>
      <c r="L6" s="106"/>
    </row>
    <row r="7" spans="1:15" ht="12.75" customHeight="1">
      <c r="B7" s="1">
        <f>MONTH(E9)</f>
        <v>7</v>
      </c>
      <c r="C7" s="113"/>
      <c r="D7" s="115">
        <v>44013</v>
      </c>
      <c r="E7" s="116"/>
      <c r="F7" s="118" t="s">
        <v>6</v>
      </c>
      <c r="G7" s="118" t="s">
        <v>15</v>
      </c>
      <c r="H7" s="111" t="s">
        <v>5</v>
      </c>
      <c r="I7" s="112"/>
      <c r="J7" s="107" t="s">
        <v>3</v>
      </c>
      <c r="K7" s="109" t="s">
        <v>10</v>
      </c>
      <c r="L7" s="107" t="s">
        <v>4</v>
      </c>
    </row>
    <row r="8" spans="1:15" ht="23.25" customHeight="1" thickBot="1">
      <c r="C8" s="114"/>
      <c r="D8" s="117"/>
      <c r="E8" s="161"/>
      <c r="F8" s="119"/>
      <c r="G8" s="120"/>
      <c r="H8" s="157"/>
      <c r="I8" s="158"/>
      <c r="J8" s="108"/>
      <c r="K8" s="110"/>
      <c r="L8" s="108"/>
    </row>
    <row r="9" spans="1:15" ht="29.1" customHeight="1" thickBot="1">
      <c r="A9" s="5">
        <f t="shared" ref="A9:A55" si="0">IF(OR(C9="f",C9="u",C9="F",C9="U"),"",IF(OR(B9=1,B9=2,B9=3,B9=4,B9=5),1,""))</f>
        <v>1</v>
      </c>
      <c r="B9" s="6">
        <f t="shared" ref="B9:B54" si="1">WEEKDAY(E9,2)</f>
        <v>3</v>
      </c>
      <c r="C9" s="7"/>
      <c r="D9" s="8" t="str">
        <f>IF(B9=1,"Mo",IF(B9=2,"Tue",IF(B9=3,"Wed",IF(B9=4,"Thu",IF(B9=5,"Fri",IF(B9=6,"Sat",IF(B9=7,"Sun","")))))))</f>
        <v>Wed</v>
      </c>
      <c r="E9" s="143">
        <f>+D7</f>
        <v>44013</v>
      </c>
      <c r="F9" s="156" t="s">
        <v>17</v>
      </c>
      <c r="G9" s="126">
        <v>9003</v>
      </c>
      <c r="H9" s="159" t="s">
        <v>252</v>
      </c>
      <c r="I9" s="160"/>
      <c r="J9" s="156" t="s">
        <v>69</v>
      </c>
      <c r="K9" s="9"/>
      <c r="L9" s="10">
        <v>3</v>
      </c>
    </row>
    <row r="10" spans="1:15" ht="29.1" customHeight="1" thickBot="1">
      <c r="A10" s="5"/>
      <c r="B10" s="6"/>
      <c r="C10" s="154"/>
      <c r="D10" s="8"/>
      <c r="E10" s="162"/>
      <c r="F10" s="135" t="s">
        <v>155</v>
      </c>
      <c r="G10" s="163">
        <v>9003</v>
      </c>
      <c r="H10" s="164" t="s">
        <v>233</v>
      </c>
      <c r="I10" s="165"/>
      <c r="J10" s="166" t="s">
        <v>69</v>
      </c>
      <c r="K10" s="134"/>
      <c r="L10" s="167">
        <v>3</v>
      </c>
    </row>
    <row r="11" spans="1:15" ht="29.1" customHeight="1" thickBot="1">
      <c r="A11" s="5"/>
      <c r="B11" s="6"/>
      <c r="C11" s="154"/>
      <c r="D11" s="8"/>
      <c r="E11" s="143"/>
      <c r="F11" s="144" t="s">
        <v>251</v>
      </c>
      <c r="G11" s="144">
        <v>9003</v>
      </c>
      <c r="H11" s="169" t="s">
        <v>253</v>
      </c>
      <c r="I11" s="170"/>
      <c r="J11" s="144" t="s">
        <v>69</v>
      </c>
      <c r="K11" s="144"/>
      <c r="L11" s="145">
        <v>2</v>
      </c>
    </row>
    <row r="12" spans="1:15" ht="29.1" customHeight="1" thickBot="1">
      <c r="A12" s="5">
        <f t="shared" si="0"/>
        <v>1</v>
      </c>
      <c r="B12" s="6">
        <f t="shared" si="1"/>
        <v>4</v>
      </c>
      <c r="C12" s="11"/>
      <c r="D12" s="8" t="str">
        <f>IF(B12=1,"Mo",IF(B12=2,"Tue",IF(B12=3,"Wed",IF(B12=4,"Thu",IF(B12=5,"Fri",IF(B12=6,"Sat",IF(B12=7,"Sun","")))))))</f>
        <v>Thu</v>
      </c>
      <c r="E12" s="168">
        <f>+E9+1</f>
        <v>44014</v>
      </c>
      <c r="F12" s="155" t="s">
        <v>109</v>
      </c>
      <c r="G12" s="155">
        <v>9003</v>
      </c>
      <c r="H12" s="121" t="s">
        <v>222</v>
      </c>
      <c r="I12" s="121"/>
      <c r="J12" s="155" t="s">
        <v>69</v>
      </c>
      <c r="K12" s="155"/>
      <c r="L12" s="125">
        <v>4</v>
      </c>
      <c r="N12" s="6" t="s">
        <v>70</v>
      </c>
      <c r="O12" s="2">
        <f>COUNTIF($G$9:$G$59, 9001)</f>
        <v>0</v>
      </c>
    </row>
    <row r="13" spans="1:15" ht="29.1" customHeight="1" thickBot="1">
      <c r="A13" s="5"/>
      <c r="B13" s="6"/>
      <c r="C13" s="11"/>
      <c r="D13" s="8"/>
      <c r="E13" s="12"/>
      <c r="F13" s="13" t="s">
        <v>155</v>
      </c>
      <c r="G13" s="13">
        <v>9003</v>
      </c>
      <c r="H13" s="56" t="s">
        <v>233</v>
      </c>
      <c r="I13" s="56"/>
      <c r="J13" s="13"/>
      <c r="K13" s="13"/>
      <c r="L13" s="10">
        <v>4</v>
      </c>
      <c r="N13" s="6"/>
      <c r="O13" s="2"/>
    </row>
    <row r="14" spans="1:15" ht="29.1" customHeight="1" thickBot="1">
      <c r="A14" s="5">
        <f t="shared" si="0"/>
        <v>1</v>
      </c>
      <c r="B14" s="6">
        <f t="shared" si="1"/>
        <v>5</v>
      </c>
      <c r="C14" s="11"/>
      <c r="D14" s="8" t="str">
        <f>IF(B14=1,"Mo",IF(B14=2,"Tue",IF(B14=3,"Wed",IF(B14=4,"Thu",IF(B14=5,"Fri",IF(B14=6,"Sat",IF(B14=7,"Sun","")))))))</f>
        <v>Fri</v>
      </c>
      <c r="E14" s="12">
        <f>+E12+1</f>
        <v>44015</v>
      </c>
      <c r="F14" s="13" t="s">
        <v>109</v>
      </c>
      <c r="G14" s="13">
        <v>9003</v>
      </c>
      <c r="H14" s="123" t="s">
        <v>222</v>
      </c>
      <c r="I14" s="123"/>
      <c r="J14" s="13" t="s">
        <v>69</v>
      </c>
      <c r="K14" s="13"/>
      <c r="L14" s="10">
        <v>3</v>
      </c>
      <c r="N14" s="6" t="s">
        <v>12</v>
      </c>
      <c r="O14" s="2">
        <f>COUNTIF($G$9:$G$59,9003)+COUNTIF($G$9:$G$59,9004)</f>
        <v>40</v>
      </c>
    </row>
    <row r="15" spans="1:15" ht="29.1" customHeight="1" thickBot="1">
      <c r="A15" s="5"/>
      <c r="B15" s="6"/>
      <c r="C15" s="11"/>
      <c r="D15" s="8"/>
      <c r="E15" s="12"/>
      <c r="F15" s="13" t="s">
        <v>19</v>
      </c>
      <c r="G15" s="13">
        <v>9003</v>
      </c>
      <c r="H15" s="124" t="s">
        <v>242</v>
      </c>
      <c r="I15" s="124"/>
      <c r="J15" s="13" t="s">
        <v>69</v>
      </c>
      <c r="K15" s="13"/>
      <c r="L15" s="125">
        <v>3</v>
      </c>
      <c r="N15" s="6"/>
      <c r="O15" s="2"/>
    </row>
    <row r="16" spans="1:15" ht="29.1" customHeight="1" thickBot="1">
      <c r="A16" s="5"/>
      <c r="B16" s="6"/>
      <c r="C16" s="11"/>
      <c r="D16" s="8"/>
      <c r="E16" s="12"/>
      <c r="F16" s="13" t="s">
        <v>251</v>
      </c>
      <c r="G16" s="13">
        <v>9003</v>
      </c>
      <c r="H16" s="124" t="s">
        <v>250</v>
      </c>
      <c r="I16" s="124"/>
      <c r="J16" s="13" t="s">
        <v>69</v>
      </c>
      <c r="K16" s="13"/>
      <c r="L16" s="125">
        <v>2</v>
      </c>
      <c r="N16" s="6"/>
      <c r="O16" s="2"/>
    </row>
    <row r="17" spans="1:15" ht="29.1" customHeight="1" thickBot="1">
      <c r="A17" s="5" t="str">
        <f t="shared" si="0"/>
        <v/>
      </c>
      <c r="B17" s="6">
        <f t="shared" si="1"/>
        <v>6</v>
      </c>
      <c r="C17" s="11"/>
      <c r="D17" s="8" t="str">
        <f t="shared" ref="D17:D55" si="2">IF(B17=1,"Mo",IF(B17=2,"Tue",IF(B17=3,"Wed",IF(B17=4,"Thu",IF(B17=5,"Fri",IF(B17=6,"Sat",IF(B17=7,"Sun","")))))))</f>
        <v>Sat</v>
      </c>
      <c r="E17" s="12">
        <f>+E14+1</f>
        <v>44016</v>
      </c>
      <c r="F17" s="13"/>
      <c r="G17" s="13"/>
      <c r="H17" s="102"/>
      <c r="I17" s="102"/>
      <c r="J17" s="13"/>
      <c r="K17" s="13"/>
      <c r="L17" s="14"/>
      <c r="N17" s="1" t="s">
        <v>13</v>
      </c>
      <c r="O17" s="2">
        <f>COUNTIF($G$9:$G$59, 9005)</f>
        <v>0</v>
      </c>
    </row>
    <row r="18" spans="1:15" ht="29.1" customHeight="1" thickBot="1">
      <c r="A18" s="5" t="str">
        <f t="shared" si="0"/>
        <v/>
      </c>
      <c r="B18" s="6">
        <f t="shared" si="1"/>
        <v>7</v>
      </c>
      <c r="C18" s="11"/>
      <c r="D18" s="8" t="str">
        <f t="shared" si="2"/>
        <v>Sun</v>
      </c>
      <c r="E18" s="12">
        <f t="shared" ref="E18:E54" si="3">+E17+1</f>
        <v>44017</v>
      </c>
      <c r="F18" s="13"/>
      <c r="G18" s="13"/>
      <c r="H18" s="102"/>
      <c r="I18" s="102"/>
      <c r="J18" s="13"/>
      <c r="K18" s="13"/>
      <c r="L18" s="14"/>
    </row>
    <row r="19" spans="1:15" ht="29.1" customHeight="1" thickBot="1">
      <c r="A19" s="5">
        <f t="shared" si="0"/>
        <v>1</v>
      </c>
      <c r="B19" s="6">
        <f t="shared" si="1"/>
        <v>1</v>
      </c>
      <c r="C19" s="11"/>
      <c r="D19" s="8" t="str">
        <f t="shared" si="2"/>
        <v>Mo</v>
      </c>
      <c r="E19" s="12">
        <f t="shared" si="3"/>
        <v>44018</v>
      </c>
      <c r="F19" s="13"/>
      <c r="G19" s="13"/>
      <c r="H19" s="103" t="s">
        <v>192</v>
      </c>
      <c r="I19" s="103"/>
      <c r="J19" s="13"/>
      <c r="K19" s="13"/>
      <c r="L19" s="14"/>
    </row>
    <row r="20" spans="1:15" ht="29.1" customHeight="1" thickBot="1">
      <c r="A20" s="5">
        <f t="shared" si="0"/>
        <v>1</v>
      </c>
      <c r="B20" s="6">
        <f t="shared" si="1"/>
        <v>2</v>
      </c>
      <c r="C20" s="11"/>
      <c r="D20" s="8" t="str">
        <f t="shared" si="2"/>
        <v>Tue</v>
      </c>
      <c r="E20" s="12">
        <f t="shared" si="3"/>
        <v>44019</v>
      </c>
      <c r="F20" s="13" t="s">
        <v>251</v>
      </c>
      <c r="G20" s="13">
        <v>9003</v>
      </c>
      <c r="H20" s="102" t="s">
        <v>250</v>
      </c>
      <c r="I20" s="102"/>
      <c r="J20" s="13" t="s">
        <v>69</v>
      </c>
      <c r="K20" s="13"/>
      <c r="L20" s="14">
        <v>2</v>
      </c>
    </row>
    <row r="21" spans="1:15" ht="29.1" customHeight="1" thickBot="1">
      <c r="A21" s="5"/>
      <c r="B21" s="6"/>
      <c r="C21" s="11"/>
      <c r="D21" s="8"/>
      <c r="E21" s="12"/>
      <c r="F21" s="13" t="s">
        <v>19</v>
      </c>
      <c r="G21" s="13">
        <v>9003</v>
      </c>
      <c r="H21" s="56" t="s">
        <v>249</v>
      </c>
      <c r="I21" s="56"/>
      <c r="J21" s="13" t="s">
        <v>69</v>
      </c>
      <c r="K21" s="13"/>
      <c r="L21" s="14">
        <v>3</v>
      </c>
    </row>
    <row r="22" spans="1:15" ht="29.1" customHeight="1" thickBot="1">
      <c r="A22" s="5"/>
      <c r="B22" s="6"/>
      <c r="C22" s="11"/>
      <c r="D22" s="8"/>
      <c r="E22" s="12"/>
      <c r="F22" s="13" t="s">
        <v>109</v>
      </c>
      <c r="G22" s="13">
        <v>9003</v>
      </c>
      <c r="H22" s="56" t="s">
        <v>222</v>
      </c>
      <c r="I22" s="56"/>
      <c r="J22" s="13" t="s">
        <v>69</v>
      </c>
      <c r="K22" s="13"/>
      <c r="L22" s="14">
        <v>3</v>
      </c>
    </row>
    <row r="23" spans="1:15" ht="29.1" customHeight="1" thickBot="1">
      <c r="A23" s="5">
        <f t="shared" si="0"/>
        <v>1</v>
      </c>
      <c r="B23" s="6">
        <f t="shared" si="1"/>
        <v>3</v>
      </c>
      <c r="C23" s="11"/>
      <c r="D23" s="8" t="str">
        <f>IF(B23=1,"Mo",IF(B23=2,"Tue",IF(B23=3,"Wed",IF(B23=4,"Thu",IF(B23=5,"Fri",IF(B23=6,"Sat",IF(B23=7,"Sun","")))))))</f>
        <v>Wed</v>
      </c>
      <c r="E23" s="12">
        <f>+E20+1</f>
        <v>44020</v>
      </c>
      <c r="F23" s="13" t="s">
        <v>19</v>
      </c>
      <c r="G23" s="13">
        <v>9003</v>
      </c>
      <c r="H23" s="102" t="s">
        <v>224</v>
      </c>
      <c r="I23" s="102"/>
      <c r="J23" s="13" t="s">
        <v>69</v>
      </c>
      <c r="K23" s="13"/>
      <c r="L23" s="14">
        <v>8</v>
      </c>
    </row>
    <row r="24" spans="1:15" ht="29.1" customHeight="1" thickBot="1">
      <c r="A24" s="5">
        <f t="shared" si="0"/>
        <v>1</v>
      </c>
      <c r="B24" s="6">
        <f t="shared" si="1"/>
        <v>4</v>
      </c>
      <c r="C24" s="11"/>
      <c r="D24" s="8" t="str">
        <f>IF(B24=1,"Mo",IF(B24=2,"Tue",IF(B24=3,"Wed",IF(B24=4,"Thu",IF(B24=5,"Fri",IF(B24=6,"Sat",IF(B24=7,"Sun","")))))))</f>
        <v>Thu</v>
      </c>
      <c r="E24" s="12">
        <f t="shared" si="3"/>
        <v>44021</v>
      </c>
      <c r="F24" s="13" t="s">
        <v>109</v>
      </c>
      <c r="G24" s="126">
        <v>9003</v>
      </c>
      <c r="H24" s="130" t="s">
        <v>223</v>
      </c>
      <c r="I24" s="130"/>
      <c r="J24" s="127" t="s">
        <v>69</v>
      </c>
      <c r="K24" s="13"/>
      <c r="L24" s="14">
        <v>3</v>
      </c>
    </row>
    <row r="25" spans="1:15" ht="29.1" customHeight="1" thickBot="1">
      <c r="A25" s="5"/>
      <c r="B25" s="6"/>
      <c r="C25" s="11"/>
      <c r="D25" s="8"/>
      <c r="E25" s="12"/>
      <c r="F25" s="13" t="s">
        <v>19</v>
      </c>
      <c r="G25" s="126">
        <v>9003</v>
      </c>
      <c r="H25" s="131" t="s">
        <v>224</v>
      </c>
      <c r="I25" s="132"/>
      <c r="J25" s="127" t="s">
        <v>69</v>
      </c>
      <c r="K25" s="13"/>
      <c r="L25" s="14">
        <v>5</v>
      </c>
    </row>
    <row r="26" spans="1:15" ht="29.1" customHeight="1" thickBot="1">
      <c r="A26" s="5">
        <f t="shared" si="0"/>
        <v>1</v>
      </c>
      <c r="B26" s="6">
        <f t="shared" si="1"/>
        <v>5</v>
      </c>
      <c r="C26" s="11"/>
      <c r="D26" s="8" t="str">
        <f>IF(B26=1,"Mo",IF(B26=2,"Tue",IF(B26=3,"Wed",IF(B26=4,"Thu",IF(B26=5,"Fri",IF(B26=6,"Sat",IF(B26=7,"Sun","")))))))</f>
        <v>Fri</v>
      </c>
      <c r="E26" s="12">
        <f>+E24+1</f>
        <v>44022</v>
      </c>
      <c r="F26" s="13" t="s">
        <v>19</v>
      </c>
      <c r="G26" s="13">
        <v>9003</v>
      </c>
      <c r="H26" s="128" t="s">
        <v>224</v>
      </c>
      <c r="I26" s="129"/>
      <c r="J26" s="13" t="s">
        <v>69</v>
      </c>
      <c r="K26" s="13"/>
      <c r="L26" s="14">
        <v>8</v>
      </c>
    </row>
    <row r="27" spans="1:15" ht="29.1" customHeight="1" thickBot="1">
      <c r="A27" s="5" t="str">
        <f t="shared" si="0"/>
        <v/>
      </c>
      <c r="B27" s="6">
        <f t="shared" si="1"/>
        <v>6</v>
      </c>
      <c r="C27" s="11"/>
      <c r="D27" s="8" t="str">
        <f t="shared" si="2"/>
        <v>Sat</v>
      </c>
      <c r="E27" s="12">
        <f t="shared" si="3"/>
        <v>44023</v>
      </c>
      <c r="F27" s="13"/>
      <c r="G27" s="13"/>
      <c r="H27" s="121"/>
      <c r="I27" s="121"/>
      <c r="J27" s="13"/>
      <c r="K27" s="13"/>
      <c r="L27" s="14"/>
    </row>
    <row r="28" spans="1:15" ht="29.1" customHeight="1" thickBot="1">
      <c r="A28" s="5" t="str">
        <f t="shared" si="0"/>
        <v/>
      </c>
      <c r="B28" s="6">
        <f t="shared" si="1"/>
        <v>7</v>
      </c>
      <c r="C28" s="11"/>
      <c r="D28" s="8" t="str">
        <f t="shared" si="2"/>
        <v>Sun</v>
      </c>
      <c r="E28" s="12">
        <f t="shared" si="3"/>
        <v>44024</v>
      </c>
      <c r="F28" s="13"/>
      <c r="G28" s="13"/>
      <c r="H28" s="102"/>
      <c r="I28" s="102"/>
      <c r="J28" s="13"/>
      <c r="K28" s="13"/>
      <c r="L28" s="14"/>
    </row>
    <row r="29" spans="1:15" ht="29.1" customHeight="1" thickBot="1">
      <c r="A29" s="5">
        <f t="shared" si="0"/>
        <v>1</v>
      </c>
      <c r="B29" s="6">
        <f t="shared" si="1"/>
        <v>1</v>
      </c>
      <c r="C29" s="11"/>
      <c r="D29" s="8" t="str">
        <f t="shared" si="2"/>
        <v>Mo</v>
      </c>
      <c r="E29" s="12">
        <f t="shared" si="3"/>
        <v>44025</v>
      </c>
      <c r="F29" s="13" t="s">
        <v>19</v>
      </c>
      <c r="G29" s="13">
        <v>9003</v>
      </c>
      <c r="H29" s="102" t="s">
        <v>249</v>
      </c>
      <c r="I29" s="102"/>
      <c r="J29" s="13"/>
      <c r="K29" s="13"/>
      <c r="L29" s="14">
        <v>5</v>
      </c>
    </row>
    <row r="30" spans="1:15" ht="29.1" customHeight="1" thickBot="1">
      <c r="A30" s="5"/>
      <c r="B30" s="6"/>
      <c r="C30" s="11"/>
      <c r="D30" s="8"/>
      <c r="E30" s="12"/>
      <c r="F30" s="13" t="s">
        <v>228</v>
      </c>
      <c r="G30" s="13">
        <v>9003</v>
      </c>
      <c r="H30" s="56" t="s">
        <v>237</v>
      </c>
      <c r="I30" s="56"/>
      <c r="J30" s="13"/>
      <c r="K30" s="13"/>
      <c r="L30" s="14">
        <v>2</v>
      </c>
    </row>
    <row r="31" spans="1:15" ht="29.1" customHeight="1" thickBot="1">
      <c r="A31" s="5"/>
      <c r="B31" s="6"/>
      <c r="C31" s="11"/>
      <c r="D31" s="8"/>
      <c r="E31" s="12"/>
      <c r="F31" s="13" t="s">
        <v>155</v>
      </c>
      <c r="G31" s="13">
        <v>9003</v>
      </c>
      <c r="H31" s="56" t="s">
        <v>233</v>
      </c>
      <c r="I31" s="56"/>
      <c r="J31" s="13"/>
      <c r="K31" s="13"/>
      <c r="L31" s="14">
        <v>1</v>
      </c>
    </row>
    <row r="32" spans="1:15" ht="29.1" customHeight="1" thickBot="1">
      <c r="A32" s="5">
        <f t="shared" si="0"/>
        <v>1</v>
      </c>
      <c r="B32" s="6">
        <f t="shared" si="1"/>
        <v>2</v>
      </c>
      <c r="C32" s="11"/>
      <c r="D32" s="8" t="str">
        <f t="shared" si="2"/>
        <v>Tue</v>
      </c>
      <c r="E32" s="12">
        <f>+E29+1</f>
        <v>44026</v>
      </c>
      <c r="F32" s="13" t="s">
        <v>206</v>
      </c>
      <c r="G32" s="13">
        <v>9003</v>
      </c>
      <c r="H32" s="102" t="s">
        <v>225</v>
      </c>
      <c r="I32" s="102"/>
      <c r="J32" s="13"/>
      <c r="K32" s="13"/>
      <c r="L32" s="14">
        <v>2</v>
      </c>
    </row>
    <row r="33" spans="1:12" ht="29.1" customHeight="1" thickBot="1">
      <c r="A33" s="5">
        <f t="shared" si="0"/>
        <v>1</v>
      </c>
      <c r="B33" s="6">
        <f t="shared" si="1"/>
        <v>3</v>
      </c>
      <c r="C33" s="11"/>
      <c r="D33" s="8" t="str">
        <f t="shared" si="2"/>
        <v>Wed</v>
      </c>
      <c r="E33" s="12">
        <f t="shared" si="3"/>
        <v>44027</v>
      </c>
      <c r="F33" s="13" t="s">
        <v>206</v>
      </c>
      <c r="G33" s="13">
        <v>9003</v>
      </c>
      <c r="H33" s="102" t="s">
        <v>227</v>
      </c>
      <c r="I33" s="102"/>
      <c r="J33" s="13"/>
      <c r="K33" s="13"/>
      <c r="L33" s="14">
        <v>8</v>
      </c>
    </row>
    <row r="34" spans="1:12" ht="29.1" customHeight="1" thickBot="1">
      <c r="A34" s="5">
        <f t="shared" si="0"/>
        <v>1</v>
      </c>
      <c r="B34" s="6">
        <f t="shared" si="1"/>
        <v>4</v>
      </c>
      <c r="C34" s="11"/>
      <c r="D34" s="8" t="str">
        <f t="shared" si="2"/>
        <v>Thu</v>
      </c>
      <c r="E34" s="12">
        <f t="shared" si="3"/>
        <v>44028</v>
      </c>
      <c r="F34" s="13" t="s">
        <v>17</v>
      </c>
      <c r="G34" s="13">
        <v>9003</v>
      </c>
      <c r="H34" s="102" t="s">
        <v>246</v>
      </c>
      <c r="I34" s="102"/>
      <c r="J34" s="13"/>
      <c r="K34" s="13"/>
      <c r="L34" s="14">
        <v>3</v>
      </c>
    </row>
    <row r="35" spans="1:12" ht="29.1" customHeight="1" thickBot="1">
      <c r="A35" s="5"/>
      <c r="B35" s="6"/>
      <c r="C35" s="11"/>
      <c r="D35" s="8"/>
      <c r="E35" s="12"/>
      <c r="F35" s="13" t="s">
        <v>109</v>
      </c>
      <c r="G35" s="13">
        <v>9003</v>
      </c>
      <c r="H35" s="56" t="s">
        <v>241</v>
      </c>
      <c r="I35" s="56"/>
      <c r="J35" s="13"/>
      <c r="K35" s="13"/>
      <c r="L35" s="14">
        <v>2</v>
      </c>
    </row>
    <row r="36" spans="1:12" ht="29.1" customHeight="1" thickBot="1">
      <c r="A36" s="5"/>
      <c r="B36" s="6"/>
      <c r="C36" s="11"/>
      <c r="D36" s="8"/>
      <c r="E36" s="12"/>
      <c r="F36" s="13" t="s">
        <v>206</v>
      </c>
      <c r="G36" s="13">
        <v>9003</v>
      </c>
      <c r="H36" s="56" t="s">
        <v>247</v>
      </c>
      <c r="I36" s="56"/>
      <c r="J36" s="13"/>
      <c r="K36" s="13"/>
      <c r="L36" s="14">
        <v>3</v>
      </c>
    </row>
    <row r="37" spans="1:12" ht="29.1" customHeight="1" thickBot="1">
      <c r="A37" s="5">
        <f t="shared" si="0"/>
        <v>1</v>
      </c>
      <c r="B37" s="6">
        <f t="shared" si="1"/>
        <v>5</v>
      </c>
      <c r="C37" s="11"/>
      <c r="D37" s="8" t="str">
        <f t="shared" si="2"/>
        <v>Fri</v>
      </c>
      <c r="E37" s="12">
        <f>+E34+1</f>
        <v>44029</v>
      </c>
      <c r="F37" s="13" t="s">
        <v>109</v>
      </c>
      <c r="G37" s="13">
        <v>9003</v>
      </c>
      <c r="H37" s="102" t="s">
        <v>241</v>
      </c>
      <c r="I37" s="102"/>
      <c r="J37" s="13"/>
      <c r="K37" s="13"/>
      <c r="L37" s="14">
        <v>3</v>
      </c>
    </row>
    <row r="38" spans="1:12" ht="29.1" customHeight="1" thickBot="1">
      <c r="A38" s="5"/>
      <c r="B38" s="6"/>
      <c r="C38" s="11"/>
      <c r="D38" s="8"/>
      <c r="E38" s="12"/>
      <c r="F38" s="13" t="s">
        <v>17</v>
      </c>
      <c r="G38" s="13">
        <v>9003</v>
      </c>
      <c r="H38" s="56" t="s">
        <v>246</v>
      </c>
      <c r="I38" s="56"/>
      <c r="J38" s="13"/>
      <c r="K38" s="13"/>
      <c r="L38" s="14">
        <v>3</v>
      </c>
    </row>
    <row r="39" spans="1:12" ht="29.1" customHeight="1" thickBot="1">
      <c r="A39" s="5"/>
      <c r="B39" s="6"/>
      <c r="C39" s="11"/>
      <c r="D39" s="8"/>
      <c r="E39" s="12"/>
      <c r="F39" s="13" t="s">
        <v>206</v>
      </c>
      <c r="G39" s="13">
        <v>9003</v>
      </c>
      <c r="H39" s="56" t="s">
        <v>248</v>
      </c>
      <c r="I39" s="56"/>
      <c r="J39" s="13"/>
      <c r="K39" s="13"/>
      <c r="L39" s="14">
        <v>2</v>
      </c>
    </row>
    <row r="40" spans="1:12" ht="29.1" customHeight="1" thickBot="1">
      <c r="A40" s="5" t="str">
        <f t="shared" si="0"/>
        <v/>
      </c>
      <c r="B40" s="6">
        <f t="shared" si="1"/>
        <v>6</v>
      </c>
      <c r="C40" s="11"/>
      <c r="D40" s="8" t="str">
        <f t="shared" si="2"/>
        <v>Sat</v>
      </c>
      <c r="E40" s="12">
        <f>+E37+1</f>
        <v>44030</v>
      </c>
      <c r="F40" s="13"/>
      <c r="G40" s="13"/>
      <c r="H40" s="102"/>
      <c r="I40" s="102"/>
      <c r="J40" s="13"/>
      <c r="K40" s="13"/>
      <c r="L40" s="14"/>
    </row>
    <row r="41" spans="1:12" ht="29.1" customHeight="1" thickBot="1">
      <c r="A41" s="5" t="str">
        <f t="shared" si="0"/>
        <v/>
      </c>
      <c r="B41" s="6">
        <f t="shared" si="1"/>
        <v>7</v>
      </c>
      <c r="C41" s="11"/>
      <c r="D41" s="8" t="str">
        <f t="shared" si="2"/>
        <v>Sun</v>
      </c>
      <c r="E41" s="12">
        <f t="shared" si="3"/>
        <v>44031</v>
      </c>
      <c r="F41" s="13"/>
      <c r="G41" s="13"/>
      <c r="H41" s="102"/>
      <c r="I41" s="102"/>
      <c r="J41" s="13"/>
      <c r="K41" s="13"/>
      <c r="L41" s="14"/>
    </row>
    <row r="42" spans="1:12" ht="29.1" customHeight="1" thickBot="1">
      <c r="A42" s="5">
        <f t="shared" si="0"/>
        <v>1</v>
      </c>
      <c r="B42" s="6">
        <f t="shared" si="1"/>
        <v>1</v>
      </c>
      <c r="C42" s="11"/>
      <c r="D42" s="8" t="str">
        <f t="shared" si="2"/>
        <v>Mo</v>
      </c>
      <c r="E42" s="12">
        <f t="shared" si="3"/>
        <v>44032</v>
      </c>
      <c r="F42" s="13" t="s">
        <v>19</v>
      </c>
      <c r="G42" s="13">
        <v>9003</v>
      </c>
      <c r="H42" s="102" t="s">
        <v>243</v>
      </c>
      <c r="I42" s="102"/>
      <c r="J42" s="13" t="s">
        <v>69</v>
      </c>
      <c r="K42" s="13"/>
      <c r="L42" s="14">
        <v>5</v>
      </c>
    </row>
    <row r="43" spans="1:12" ht="29.1" customHeight="1" thickBot="1">
      <c r="A43" s="5"/>
      <c r="B43" s="6"/>
      <c r="C43" s="11"/>
      <c r="D43" s="8"/>
      <c r="E43" s="12"/>
      <c r="F43" s="13" t="s">
        <v>109</v>
      </c>
      <c r="G43" s="13">
        <v>9003</v>
      </c>
      <c r="H43" s="56" t="s">
        <v>241</v>
      </c>
      <c r="I43" s="56"/>
      <c r="J43" s="13" t="s">
        <v>69</v>
      </c>
      <c r="K43" s="13"/>
      <c r="L43" s="14">
        <v>1</v>
      </c>
    </row>
    <row r="44" spans="1:12" ht="29.1" customHeight="1" thickBot="1">
      <c r="A44" s="5"/>
      <c r="B44" s="6"/>
      <c r="C44" s="11"/>
      <c r="D44" s="8"/>
      <c r="E44" s="12"/>
      <c r="F44" s="13" t="s">
        <v>228</v>
      </c>
      <c r="G44" s="13">
        <v>9003</v>
      </c>
      <c r="H44" s="56" t="s">
        <v>237</v>
      </c>
      <c r="I44" s="56"/>
      <c r="J44" s="13" t="s">
        <v>69</v>
      </c>
      <c r="K44" s="13"/>
      <c r="L44" s="14">
        <v>2</v>
      </c>
    </row>
    <row r="45" spans="1:12" ht="29.1" customHeight="1" thickBot="1">
      <c r="A45" s="5">
        <f t="shared" si="0"/>
        <v>1</v>
      </c>
      <c r="B45" s="6">
        <f t="shared" si="1"/>
        <v>2</v>
      </c>
      <c r="C45" s="11"/>
      <c r="D45" s="8" t="str">
        <f t="shared" si="2"/>
        <v>Tue</v>
      </c>
      <c r="E45" s="12">
        <f>+E42+1</f>
        <v>44033</v>
      </c>
      <c r="F45" s="13" t="s">
        <v>206</v>
      </c>
      <c r="G45" s="13">
        <v>9003</v>
      </c>
      <c r="H45" s="102" t="s">
        <v>227</v>
      </c>
      <c r="I45" s="102"/>
      <c r="J45" s="13" t="s">
        <v>69</v>
      </c>
      <c r="K45" s="13"/>
      <c r="L45" s="14">
        <v>8</v>
      </c>
    </row>
    <row r="46" spans="1:12" ht="29.1" customHeight="1" thickBot="1">
      <c r="A46" s="5">
        <f t="shared" si="0"/>
        <v>1</v>
      </c>
      <c r="B46" s="6">
        <f t="shared" si="1"/>
        <v>3</v>
      </c>
      <c r="C46" s="11"/>
      <c r="D46" s="8" t="str">
        <f t="shared" si="2"/>
        <v>Wed</v>
      </c>
      <c r="E46" s="12">
        <f t="shared" si="3"/>
        <v>44034</v>
      </c>
      <c r="F46" s="13" t="s">
        <v>19</v>
      </c>
      <c r="G46" s="13">
        <v>9003</v>
      </c>
      <c r="H46" s="102" t="s">
        <v>238</v>
      </c>
      <c r="I46" s="102"/>
      <c r="J46" s="13" t="s">
        <v>69</v>
      </c>
      <c r="K46" s="13"/>
      <c r="L46" s="14">
        <v>2</v>
      </c>
    </row>
    <row r="47" spans="1:12" ht="29.1" customHeight="1" thickBot="1">
      <c r="A47" s="5"/>
      <c r="B47" s="6"/>
      <c r="C47" s="11"/>
      <c r="D47" s="8"/>
      <c r="E47" s="12"/>
      <c r="F47" s="13" t="s">
        <v>228</v>
      </c>
      <c r="G47" s="13">
        <v>9003</v>
      </c>
      <c r="H47" s="56" t="s">
        <v>237</v>
      </c>
      <c r="I47" s="56"/>
      <c r="J47" s="13" t="s">
        <v>69</v>
      </c>
      <c r="K47" s="13"/>
      <c r="L47" s="14">
        <v>5</v>
      </c>
    </row>
    <row r="48" spans="1:12" ht="29.1" customHeight="1" thickBot="1">
      <c r="A48" s="5"/>
      <c r="B48" s="6"/>
      <c r="C48" s="11"/>
      <c r="D48" s="8"/>
      <c r="E48" s="12"/>
      <c r="F48" s="13" t="s">
        <v>240</v>
      </c>
      <c r="G48" s="13">
        <v>9003</v>
      </c>
      <c r="H48" s="56" t="s">
        <v>239</v>
      </c>
      <c r="I48" s="56"/>
      <c r="J48" s="13" t="s">
        <v>69</v>
      </c>
      <c r="K48" s="13"/>
      <c r="L48" s="14">
        <v>1</v>
      </c>
    </row>
    <row r="49" spans="1:12" ht="29.1" customHeight="1" thickBot="1">
      <c r="A49" s="5">
        <f t="shared" si="0"/>
        <v>1</v>
      </c>
      <c r="B49" s="6">
        <f t="shared" si="1"/>
        <v>4</v>
      </c>
      <c r="C49" s="11"/>
      <c r="D49" s="8" t="str">
        <f t="shared" si="2"/>
        <v>Thu</v>
      </c>
      <c r="E49" s="12">
        <f>+E46+1</f>
        <v>44035</v>
      </c>
      <c r="F49" s="13" t="s">
        <v>19</v>
      </c>
      <c r="G49" s="13">
        <v>9003</v>
      </c>
      <c r="H49" s="102" t="s">
        <v>244</v>
      </c>
      <c r="I49" s="102"/>
      <c r="J49" s="13" t="s">
        <v>221</v>
      </c>
      <c r="K49" s="13"/>
      <c r="L49" s="14">
        <v>8</v>
      </c>
    </row>
    <row r="50" spans="1:12" ht="29.1" customHeight="1" thickBot="1">
      <c r="A50" s="5">
        <f t="shared" si="0"/>
        <v>1</v>
      </c>
      <c r="B50" s="6">
        <f t="shared" si="1"/>
        <v>5</v>
      </c>
      <c r="C50" s="11"/>
      <c r="D50" s="8" t="str">
        <f t="shared" si="2"/>
        <v>Fri</v>
      </c>
      <c r="E50" s="12">
        <f t="shared" si="3"/>
        <v>44036</v>
      </c>
      <c r="F50" s="13" t="s">
        <v>19</v>
      </c>
      <c r="G50" s="13">
        <v>9003</v>
      </c>
      <c r="H50" s="102" t="s">
        <v>245</v>
      </c>
      <c r="I50" s="102"/>
      <c r="J50" s="13" t="s">
        <v>221</v>
      </c>
      <c r="K50" s="13"/>
      <c r="L50" s="14">
        <v>8</v>
      </c>
    </row>
    <row r="51" spans="1:12" ht="29.1" customHeight="1" thickBot="1">
      <c r="A51" s="5" t="str">
        <f t="shared" si="0"/>
        <v/>
      </c>
      <c r="B51" s="6">
        <f t="shared" si="1"/>
        <v>6</v>
      </c>
      <c r="C51" s="11"/>
      <c r="D51" s="8" t="str">
        <f t="shared" si="2"/>
        <v>Sat</v>
      </c>
      <c r="E51" s="12">
        <f t="shared" si="3"/>
        <v>44037</v>
      </c>
      <c r="F51" s="13"/>
      <c r="G51" s="13"/>
      <c r="H51" s="102"/>
      <c r="I51" s="102"/>
      <c r="J51" s="13"/>
      <c r="K51" s="13"/>
      <c r="L51" s="14"/>
    </row>
    <row r="52" spans="1:12" ht="29.1" customHeight="1" thickBot="1">
      <c r="A52" s="5" t="str">
        <f t="shared" si="0"/>
        <v/>
      </c>
      <c r="B52" s="6">
        <f t="shared" si="1"/>
        <v>7</v>
      </c>
      <c r="C52" s="11"/>
      <c r="D52" s="8" t="str">
        <f t="shared" si="2"/>
        <v>Sun</v>
      </c>
      <c r="E52" s="12">
        <f t="shared" si="3"/>
        <v>44038</v>
      </c>
      <c r="F52" s="13"/>
      <c r="G52" s="13"/>
      <c r="H52" s="102"/>
      <c r="I52" s="102"/>
      <c r="J52" s="13"/>
      <c r="K52" s="13"/>
      <c r="L52" s="14"/>
    </row>
    <row r="53" spans="1:12" ht="29.1" customHeight="1" thickBot="1">
      <c r="A53" s="5">
        <f t="shared" si="0"/>
        <v>1</v>
      </c>
      <c r="B53" s="6">
        <f t="shared" si="1"/>
        <v>1</v>
      </c>
      <c r="C53" s="11"/>
      <c r="D53" s="8" t="str">
        <f t="shared" si="2"/>
        <v>Mo</v>
      </c>
      <c r="E53" s="12">
        <f t="shared" si="3"/>
        <v>44039</v>
      </c>
      <c r="F53" s="13"/>
      <c r="G53" s="13"/>
      <c r="H53" s="122" t="s">
        <v>193</v>
      </c>
      <c r="I53" s="122"/>
      <c r="J53" s="13"/>
      <c r="K53" s="13"/>
      <c r="L53" s="14"/>
    </row>
    <row r="54" spans="1:12" ht="29.1" customHeight="1">
      <c r="A54" s="5">
        <f t="shared" si="0"/>
        <v>1</v>
      </c>
      <c r="B54" s="6">
        <f t="shared" si="1"/>
        <v>2</v>
      </c>
      <c r="C54" s="11"/>
      <c r="D54" s="8" t="str">
        <f t="shared" si="2"/>
        <v>Tue</v>
      </c>
      <c r="E54" s="15">
        <f t="shared" si="3"/>
        <v>44040</v>
      </c>
      <c r="F54" s="35"/>
      <c r="G54" s="35"/>
      <c r="H54" s="148" t="s">
        <v>193</v>
      </c>
      <c r="I54" s="148"/>
      <c r="J54" s="35"/>
      <c r="K54" s="35"/>
      <c r="L54" s="146"/>
    </row>
    <row r="55" spans="1:12" ht="29.1" customHeight="1">
      <c r="A55" s="5">
        <f t="shared" si="0"/>
        <v>1</v>
      </c>
      <c r="B55" s="6">
        <f>WEEKDAY(E54+1,2)</f>
        <v>3</v>
      </c>
      <c r="C55" s="11"/>
      <c r="D55" s="149" t="str">
        <f t="shared" si="2"/>
        <v>Wed</v>
      </c>
      <c r="E55" s="143">
        <f>IF(MONTH(E54+1)&gt;MONTH(E54),"",E54+1)</f>
        <v>44041</v>
      </c>
      <c r="F55" s="144" t="s">
        <v>235</v>
      </c>
      <c r="G55" s="144">
        <v>9003</v>
      </c>
      <c r="H55" s="130" t="s">
        <v>234</v>
      </c>
      <c r="I55" s="130"/>
      <c r="J55" s="144" t="s">
        <v>69</v>
      </c>
      <c r="K55" s="144"/>
      <c r="L55" s="145">
        <v>3</v>
      </c>
    </row>
    <row r="56" spans="1:12" ht="29.1" customHeight="1">
      <c r="A56" s="5"/>
      <c r="B56" s="6"/>
      <c r="C56" s="11"/>
      <c r="D56" s="149"/>
      <c r="E56" s="143"/>
      <c r="F56" s="144" t="s">
        <v>206</v>
      </c>
      <c r="G56" s="144">
        <v>9003</v>
      </c>
      <c r="H56" s="150" t="s">
        <v>236</v>
      </c>
      <c r="I56" s="151"/>
      <c r="J56" s="144" t="s">
        <v>69</v>
      </c>
      <c r="K56" s="144"/>
      <c r="L56" s="145">
        <v>5</v>
      </c>
    </row>
    <row r="57" spans="1:12" ht="29.1" customHeight="1">
      <c r="A57" s="5"/>
      <c r="B57" s="6"/>
      <c r="C57" s="11"/>
      <c r="D57" s="149" t="s">
        <v>229</v>
      </c>
      <c r="E57" s="143">
        <v>44042</v>
      </c>
      <c r="F57" s="144" t="s">
        <v>19</v>
      </c>
      <c r="G57" s="144">
        <v>9003</v>
      </c>
      <c r="H57" s="131" t="s">
        <v>226</v>
      </c>
      <c r="I57" s="132"/>
      <c r="J57" s="144" t="s">
        <v>69</v>
      </c>
      <c r="K57" s="144"/>
      <c r="L57" s="145">
        <v>6</v>
      </c>
    </row>
    <row r="58" spans="1:12" ht="29.1" customHeight="1">
      <c r="A58" s="5"/>
      <c r="B58" s="6"/>
      <c r="C58" s="11"/>
      <c r="D58" s="149"/>
      <c r="E58" s="143"/>
      <c r="F58" s="144" t="s">
        <v>235</v>
      </c>
      <c r="G58" s="144">
        <v>9003</v>
      </c>
      <c r="H58" s="152" t="s">
        <v>234</v>
      </c>
      <c r="I58" s="153"/>
      <c r="J58" s="144" t="s">
        <v>69</v>
      </c>
      <c r="K58" s="144"/>
      <c r="L58" s="145">
        <v>1</v>
      </c>
    </row>
    <row r="59" spans="1:12" ht="29.1" customHeight="1">
      <c r="A59" s="5">
        <f t="shared" ref="A59" si="4">IF(OR(C59="f",C59="u",C59="F",C59="U"),"",IF(OR(B59=1,B59=2,B59=3,B59=4,B59=5),1,""))</f>
        <v>1</v>
      </c>
      <c r="B59" s="6">
        <f>WEEKDAY(E55+1,2)</f>
        <v>4</v>
      </c>
      <c r="C59" s="11"/>
      <c r="D59" s="149"/>
      <c r="E59" s="143"/>
      <c r="F59" s="144" t="s">
        <v>143</v>
      </c>
      <c r="G59" s="144">
        <v>9003</v>
      </c>
      <c r="H59" s="130" t="s">
        <v>230</v>
      </c>
      <c r="I59" s="130"/>
      <c r="J59" s="144" t="s">
        <v>69</v>
      </c>
      <c r="K59" s="144"/>
      <c r="L59" s="145">
        <v>1</v>
      </c>
    </row>
    <row r="60" spans="1:12" ht="29.1" customHeight="1">
      <c r="A60" s="5"/>
      <c r="B60" s="6"/>
      <c r="C60" s="133"/>
      <c r="D60" s="149" t="s">
        <v>231</v>
      </c>
      <c r="E60" s="143">
        <f>IF(MONTH(E57+1)&gt;MONTH(E57),"",E57+1)</f>
        <v>44043</v>
      </c>
      <c r="F60" s="144" t="s">
        <v>159</v>
      </c>
      <c r="G60" s="144">
        <v>9003</v>
      </c>
      <c r="H60" s="150" t="s">
        <v>233</v>
      </c>
      <c r="I60" s="151"/>
      <c r="J60" s="144" t="s">
        <v>69</v>
      </c>
      <c r="K60" s="144"/>
      <c r="L60" s="145">
        <v>3</v>
      </c>
    </row>
    <row r="61" spans="1:12" ht="29.1" customHeight="1">
      <c r="A61" s="5"/>
      <c r="B61" s="6"/>
      <c r="C61" s="133"/>
      <c r="D61" s="149"/>
      <c r="E61" s="143"/>
      <c r="F61" s="144" t="s">
        <v>206</v>
      </c>
      <c r="G61" s="144">
        <v>9003</v>
      </c>
      <c r="H61" s="150" t="s">
        <v>236</v>
      </c>
      <c r="I61" s="151"/>
      <c r="J61" s="144" t="s">
        <v>69</v>
      </c>
      <c r="K61" s="144"/>
      <c r="L61" s="145">
        <v>2</v>
      </c>
    </row>
    <row r="62" spans="1:12" ht="29.1" customHeight="1">
      <c r="A62" s="5"/>
      <c r="B62" s="6"/>
      <c r="C62" s="133"/>
      <c r="D62" s="149"/>
      <c r="E62" s="143"/>
      <c r="F62" s="144" t="s">
        <v>228</v>
      </c>
      <c r="G62" s="144">
        <v>9003</v>
      </c>
      <c r="H62" s="131" t="s">
        <v>232</v>
      </c>
      <c r="I62" s="132"/>
      <c r="J62" s="144" t="s">
        <v>69</v>
      </c>
      <c r="K62" s="144"/>
      <c r="L62" s="145">
        <v>3</v>
      </c>
    </row>
    <row r="63" spans="1:12" ht="30" customHeight="1" thickBot="1">
      <c r="D63" s="147"/>
      <c r="E63" s="28"/>
      <c r="F63" s="136"/>
      <c r="G63" s="137"/>
      <c r="H63" s="138"/>
      <c r="I63" s="139" t="s">
        <v>1</v>
      </c>
      <c r="J63" s="140"/>
      <c r="K63" s="141"/>
      <c r="L63" s="142">
        <f>SUM(L9:L62)</f>
        <v>154</v>
      </c>
    </row>
    <row r="64" spans="1:12" ht="30" customHeight="1" thickBot="1">
      <c r="D64" s="16"/>
      <c r="E64" s="17"/>
      <c r="F64" s="28"/>
      <c r="G64" s="28"/>
      <c r="H64" s="28"/>
      <c r="I64" s="18" t="s">
        <v>2</v>
      </c>
      <c r="J64" s="19"/>
      <c r="K64" s="17"/>
      <c r="L64" s="20">
        <f>SUM(L63/8)</f>
        <v>19.25</v>
      </c>
    </row>
  </sheetData>
  <mergeCells count="45">
    <mergeCell ref="H57:I57"/>
    <mergeCell ref="H62:I62"/>
    <mergeCell ref="H9:I9"/>
    <mergeCell ref="H10:I10"/>
    <mergeCell ref="H59:I59"/>
    <mergeCell ref="C7:C8"/>
    <mergeCell ref="D7:E8"/>
    <mergeCell ref="F7:F8"/>
    <mergeCell ref="G7:G8"/>
    <mergeCell ref="H29:I29"/>
    <mergeCell ref="H27:I27"/>
    <mergeCell ref="H19:I19"/>
    <mergeCell ref="H20:I20"/>
    <mergeCell ref="H23:I23"/>
    <mergeCell ref="H40:I40"/>
    <mergeCell ref="H50:I50"/>
    <mergeCell ref="H41:I41"/>
    <mergeCell ref="H45:I45"/>
    <mergeCell ref="H42:I42"/>
    <mergeCell ref="H25:I25"/>
    <mergeCell ref="J6:L6"/>
    <mergeCell ref="H24:I24"/>
    <mergeCell ref="H26:I26"/>
    <mergeCell ref="J7:J8"/>
    <mergeCell ref="K7:K8"/>
    <mergeCell ref="H7:I8"/>
    <mergeCell ref="H18:I18"/>
    <mergeCell ref="L7:L8"/>
    <mergeCell ref="H14:I14"/>
    <mergeCell ref="D1:L1"/>
    <mergeCell ref="H52:I52"/>
    <mergeCell ref="H53:I53"/>
    <mergeCell ref="H54:I54"/>
    <mergeCell ref="H55:I55"/>
    <mergeCell ref="H28:I28"/>
    <mergeCell ref="H17:I17"/>
    <mergeCell ref="H46:I46"/>
    <mergeCell ref="H49:I49"/>
    <mergeCell ref="H32:I32"/>
    <mergeCell ref="H33:I33"/>
    <mergeCell ref="H12:I12"/>
    <mergeCell ref="H51:I51"/>
    <mergeCell ref="H34:I34"/>
    <mergeCell ref="H37:I37"/>
    <mergeCell ref="D5:E5"/>
  </mergeCells>
  <phoneticPr fontId="0" type="noConversion"/>
  <conditionalFormatting sqref="C9:C58">
    <cfRule type="expression" dxfId="12" priority="2067" stopIfTrue="1">
      <formula>IF($A9=1,B9,)</formula>
    </cfRule>
    <cfRule type="expression" dxfId="11" priority="2068" stopIfTrue="1">
      <formula>IF($A9="",B9,)</formula>
    </cfRule>
  </conditionalFormatting>
  <conditionalFormatting sqref="E9:E11">
    <cfRule type="expression" dxfId="10" priority="2069" stopIfTrue="1">
      <formula>IF($A9="",B9,"")</formula>
    </cfRule>
  </conditionalFormatting>
  <conditionalFormatting sqref="E12:E58">
    <cfRule type="expression" dxfId="9" priority="2070" stopIfTrue="1">
      <formula>IF($A12&lt;&gt;1,B12,"")</formula>
    </cfRule>
  </conditionalFormatting>
  <conditionalFormatting sqref="D9:D58">
    <cfRule type="expression" dxfId="8" priority="2071" stopIfTrue="1">
      <formula>IF($A9="",B9,)</formula>
    </cfRule>
  </conditionalFormatting>
  <conditionalFormatting sqref="G9:G54">
    <cfRule type="expression" dxfId="7" priority="2072" stopIfTrue="1">
      <formula>#REF!="Freelancer"</formula>
    </cfRule>
    <cfRule type="expression" dxfId="6" priority="2073" stopIfTrue="1">
      <formula>#REF!="DTC Int. Staff"</formula>
    </cfRule>
  </conditionalFormatting>
  <conditionalFormatting sqref="G54 G32:G40 G45:G51 G17 G20:G27">
    <cfRule type="expression" dxfId="5" priority="2065" stopIfTrue="1">
      <formula>$F$5="Freelancer"</formula>
    </cfRule>
    <cfRule type="expression" dxfId="4" priority="2066" stopIfTrue="1">
      <formula>$F$5="DTC Int. Staff"</formula>
    </cfRule>
  </conditionalFormatting>
  <conditionalFormatting sqref="C59:C62">
    <cfRule type="expression" dxfId="3" priority="5" stopIfTrue="1">
      <formula>IF($A59=1,B59,)</formula>
    </cfRule>
    <cfRule type="expression" dxfId="2" priority="6" stopIfTrue="1">
      <formula>IF($A59="",B59,)</formula>
    </cfRule>
  </conditionalFormatting>
  <conditionalFormatting sqref="E59:E62">
    <cfRule type="expression" dxfId="1" priority="7" stopIfTrue="1">
      <formula>IF($A59&lt;&gt;1,B59,"")</formula>
    </cfRule>
  </conditionalFormatting>
  <conditionalFormatting sqref="D59:D62">
    <cfRule type="expression" dxfId="0" priority="8" stopIfTrue="1">
      <formula>IF($A59="",B59,)</formula>
    </cfRule>
  </conditionalFormatting>
  <dataValidations count="2">
    <dataValidation type="list" allowBlank="1" showInputMessage="1" showErrorMessage="1" sqref="G55:G62 F9:F62" xr:uid="{00000000-0002-0000-0100-000000000000}">
      <formula1>Project_Number</formula1>
    </dataValidation>
    <dataValidation type="list" allowBlank="1" showInputMessage="1" showErrorMessage="1" sqref="G9:G54"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topLeftCell="A31" workbookViewId="0">
      <selection activeCell="A22" sqref="A22"/>
    </sheetView>
  </sheetViews>
  <sheetFormatPr defaultColWidth="11.42578125" defaultRowHeight="12.75"/>
  <cols>
    <col min="1" max="1" width="13.42578125" style="24" bestFit="1" customWidth="1"/>
    <col min="2" max="2" width="29.140625" style="24" bestFit="1" customWidth="1"/>
    <col min="3" max="3" width="3.42578125" style="34" customWidth="1"/>
    <col min="4" max="4" width="13.5703125" bestFit="1" customWidth="1"/>
    <col min="5" max="5" width="30.5703125" bestFit="1" customWidth="1"/>
  </cols>
  <sheetData>
    <row r="1" spans="1:14">
      <c r="A1" s="26" t="s">
        <v>6</v>
      </c>
      <c r="B1" s="26" t="s">
        <v>7</v>
      </c>
      <c r="C1" s="33"/>
      <c r="D1" s="26" t="s">
        <v>15</v>
      </c>
      <c r="E1" s="26" t="s">
        <v>8</v>
      </c>
    </row>
    <row r="2" spans="1:14">
      <c r="A2" s="40" t="s">
        <v>194</v>
      </c>
      <c r="B2" s="24" t="s">
        <v>195</v>
      </c>
      <c r="D2" s="25">
        <v>9001</v>
      </c>
      <c r="E2" s="24" t="s">
        <v>71</v>
      </c>
    </row>
    <row r="3" spans="1:14">
      <c r="A3" s="40" t="s">
        <v>196</v>
      </c>
      <c r="B3" s="24" t="s">
        <v>197</v>
      </c>
      <c r="D3" s="25">
        <v>9002</v>
      </c>
      <c r="E3" s="24" t="s">
        <v>134</v>
      </c>
    </row>
    <row r="4" spans="1:14">
      <c r="A4" s="40" t="s">
        <v>198</v>
      </c>
      <c r="B4" s="24" t="s">
        <v>199</v>
      </c>
      <c r="D4" s="25">
        <v>9003</v>
      </c>
      <c r="E4" s="24" t="s">
        <v>135</v>
      </c>
    </row>
    <row r="5" spans="1:14">
      <c r="A5" s="40" t="s">
        <v>200</v>
      </c>
      <c r="B5" s="24" t="s">
        <v>201</v>
      </c>
      <c r="D5" s="25">
        <v>9004</v>
      </c>
      <c r="E5" s="24" t="s">
        <v>136</v>
      </c>
    </row>
    <row r="6" spans="1:14">
      <c r="A6" s="40" t="s">
        <v>202</v>
      </c>
      <c r="B6" s="24" t="s">
        <v>203</v>
      </c>
      <c r="D6" s="25">
        <v>9005</v>
      </c>
      <c r="E6" s="24" t="s">
        <v>72</v>
      </c>
    </row>
    <row r="7" spans="1:14">
      <c r="A7" s="40" t="s">
        <v>204</v>
      </c>
      <c r="B7" s="24" t="s">
        <v>205</v>
      </c>
      <c r="D7" s="25">
        <v>9007</v>
      </c>
      <c r="E7" s="24" t="s">
        <v>73</v>
      </c>
    </row>
    <row r="8" spans="1:14">
      <c r="A8" s="40" t="s">
        <v>206</v>
      </c>
      <c r="B8" s="24" t="s">
        <v>207</v>
      </c>
      <c r="D8" s="25">
        <v>9008</v>
      </c>
      <c r="E8" s="24" t="s">
        <v>74</v>
      </c>
    </row>
    <row r="9" spans="1:14">
      <c r="A9" s="40" t="s">
        <v>208</v>
      </c>
      <c r="B9" s="24" t="s">
        <v>209</v>
      </c>
      <c r="D9" s="25">
        <v>9010</v>
      </c>
      <c r="E9" s="24" t="s">
        <v>75</v>
      </c>
    </row>
    <row r="10" spans="1:14">
      <c r="A10" s="40" t="s">
        <v>210</v>
      </c>
      <c r="B10" s="24" t="s">
        <v>211</v>
      </c>
      <c r="D10" s="25">
        <v>9013</v>
      </c>
      <c r="E10" s="24" t="s">
        <v>76</v>
      </c>
    </row>
    <row r="11" spans="1:14">
      <c r="A11" s="40" t="s">
        <v>212</v>
      </c>
      <c r="B11" s="24" t="s">
        <v>213</v>
      </c>
      <c r="D11" s="25">
        <v>9014</v>
      </c>
      <c r="E11" s="24" t="s">
        <v>77</v>
      </c>
    </row>
    <row r="12" spans="1:14">
      <c r="A12" s="40" t="s">
        <v>214</v>
      </c>
      <c r="B12" s="24" t="s">
        <v>215</v>
      </c>
      <c r="D12" s="25">
        <v>9015</v>
      </c>
      <c r="E12" s="24" t="s">
        <v>78</v>
      </c>
    </row>
    <row r="13" spans="1:14">
      <c r="A13" s="40" t="s">
        <v>216</v>
      </c>
      <c r="B13" s="24" t="s">
        <v>217</v>
      </c>
    </row>
    <row r="14" spans="1:14">
      <c r="A14" s="40" t="s">
        <v>139</v>
      </c>
      <c r="B14" s="24" t="s">
        <v>140</v>
      </c>
      <c r="N14" s="32"/>
    </row>
    <row r="15" spans="1:14">
      <c r="A15" s="40" t="s">
        <v>141</v>
      </c>
      <c r="B15" s="24" t="s">
        <v>142</v>
      </c>
    </row>
    <row r="16" spans="1:14">
      <c r="A16" s="40" t="s">
        <v>143</v>
      </c>
      <c r="B16" s="24" t="s">
        <v>144</v>
      </c>
    </row>
    <row r="17" spans="1:14">
      <c r="A17" s="40" t="s">
        <v>145</v>
      </c>
      <c r="B17" s="24" t="s">
        <v>146</v>
      </c>
      <c r="D17" s="25"/>
    </row>
    <row r="18" spans="1:14">
      <c r="A18" s="40" t="s">
        <v>147</v>
      </c>
      <c r="B18" s="24" t="s">
        <v>148</v>
      </c>
      <c r="D18" s="25"/>
    </row>
    <row r="19" spans="1:14">
      <c r="A19" s="40" t="s">
        <v>149</v>
      </c>
      <c r="B19" s="24" t="s">
        <v>150</v>
      </c>
      <c r="D19" s="25"/>
    </row>
    <row r="20" spans="1:14">
      <c r="A20" s="40" t="s">
        <v>151</v>
      </c>
      <c r="B20" s="24" t="s">
        <v>152</v>
      </c>
      <c r="D20" s="25"/>
    </row>
    <row r="21" spans="1:14">
      <c r="A21" s="40" t="s">
        <v>153</v>
      </c>
      <c r="B21" s="24" t="s">
        <v>154</v>
      </c>
      <c r="D21" s="25"/>
    </row>
    <row r="22" spans="1:14">
      <c r="A22" s="40" t="s">
        <v>155</v>
      </c>
      <c r="B22" s="24" t="s">
        <v>156</v>
      </c>
      <c r="D22" s="25"/>
    </row>
    <row r="23" spans="1:14">
      <c r="A23" s="40" t="s">
        <v>157</v>
      </c>
      <c r="B23" s="24" t="s">
        <v>158</v>
      </c>
      <c r="D23" s="25"/>
    </row>
    <row r="24" spans="1:14">
      <c r="A24" s="40" t="s">
        <v>159</v>
      </c>
      <c r="B24" s="24" t="s">
        <v>160</v>
      </c>
      <c r="D24" s="25"/>
    </row>
    <row r="25" spans="1:14">
      <c r="A25" s="40" t="s">
        <v>161</v>
      </c>
      <c r="B25" s="24" t="s">
        <v>162</v>
      </c>
      <c r="D25" s="25"/>
    </row>
    <row r="26" spans="1:14">
      <c r="A26" s="40" t="s">
        <v>163</v>
      </c>
      <c r="B26" s="24" t="s">
        <v>164</v>
      </c>
      <c r="D26" s="25"/>
    </row>
    <row r="27" spans="1:14">
      <c r="A27" s="40" t="s">
        <v>165</v>
      </c>
      <c r="B27" s="24" t="s">
        <v>166</v>
      </c>
    </row>
    <row r="28" spans="1:14">
      <c r="A28" s="40" t="s">
        <v>167</v>
      </c>
      <c r="B28" s="24" t="s">
        <v>168</v>
      </c>
    </row>
    <row r="29" spans="1:14">
      <c r="A29" s="40" t="s">
        <v>169</v>
      </c>
      <c r="B29" s="24" t="s">
        <v>170</v>
      </c>
    </row>
    <row r="30" spans="1:14">
      <c r="A30" s="40" t="s">
        <v>171</v>
      </c>
      <c r="B30" s="24" t="s">
        <v>172</v>
      </c>
    </row>
    <row r="31" spans="1:14">
      <c r="A31" s="40" t="s">
        <v>121</v>
      </c>
      <c r="B31" s="24" t="s">
        <v>122</v>
      </c>
    </row>
    <row r="32" spans="1:14">
      <c r="A32" s="40" t="s">
        <v>119</v>
      </c>
      <c r="B32" s="24" t="s">
        <v>120</v>
      </c>
      <c r="N32" s="32"/>
    </row>
    <row r="33" spans="1:2">
      <c r="A33" s="40" t="s">
        <v>117</v>
      </c>
      <c r="B33" s="24" t="s">
        <v>118</v>
      </c>
    </row>
    <row r="34" spans="1:2">
      <c r="A34" s="40" t="s">
        <v>115</v>
      </c>
      <c r="B34" s="24" t="s">
        <v>116</v>
      </c>
    </row>
    <row r="35" spans="1:2">
      <c r="A35" s="40" t="s">
        <v>113</v>
      </c>
      <c r="B35" s="24" t="s">
        <v>114</v>
      </c>
    </row>
    <row r="36" spans="1:2">
      <c r="A36" s="40" t="s">
        <v>111</v>
      </c>
      <c r="B36" s="24" t="s">
        <v>112</v>
      </c>
    </row>
    <row r="37" spans="1:2">
      <c r="A37" s="40" t="s">
        <v>109</v>
      </c>
      <c r="B37" s="24" t="s">
        <v>110</v>
      </c>
    </row>
    <row r="38" spans="1:2">
      <c r="A38" s="40" t="s">
        <v>107</v>
      </c>
      <c r="B38" s="24" t="s">
        <v>108</v>
      </c>
    </row>
    <row r="39" spans="1:2">
      <c r="A39" s="40" t="s">
        <v>105</v>
      </c>
      <c r="B39" s="24" t="s">
        <v>106</v>
      </c>
    </row>
    <row r="40" spans="1:2">
      <c r="A40" s="40" t="s">
        <v>103</v>
      </c>
      <c r="B40" s="24" t="s">
        <v>104</v>
      </c>
    </row>
    <row r="41" spans="1:2">
      <c r="A41" s="40" t="s">
        <v>101</v>
      </c>
      <c r="B41" s="24" t="s">
        <v>102</v>
      </c>
    </row>
    <row r="42" spans="1:2">
      <c r="A42" s="40" t="s">
        <v>99</v>
      </c>
      <c r="B42" s="24" t="s">
        <v>100</v>
      </c>
    </row>
    <row r="43" spans="1:2">
      <c r="A43" s="40" t="s">
        <v>97</v>
      </c>
      <c r="B43" s="24" t="s">
        <v>98</v>
      </c>
    </row>
    <row r="44" spans="1:2">
      <c r="A44" s="40" t="s">
        <v>95</v>
      </c>
      <c r="B44" s="24" t="s">
        <v>96</v>
      </c>
    </row>
    <row r="45" spans="1:2">
      <c r="A45" s="40" t="s">
        <v>93</v>
      </c>
      <c r="B45" s="24" t="s">
        <v>94</v>
      </c>
    </row>
    <row r="46" spans="1:2">
      <c r="A46" s="40" t="s">
        <v>91</v>
      </c>
      <c r="B46" s="24" t="s">
        <v>92</v>
      </c>
    </row>
    <row r="47" spans="1:2">
      <c r="A47" s="40" t="s">
        <v>89</v>
      </c>
      <c r="B47" s="24" t="s">
        <v>90</v>
      </c>
    </row>
    <row r="48" spans="1:2">
      <c r="A48" s="40" t="s">
        <v>87</v>
      </c>
      <c r="B48" s="24" t="s">
        <v>88</v>
      </c>
    </row>
    <row r="49" spans="1:2">
      <c r="A49" s="40" t="s">
        <v>85</v>
      </c>
      <c r="B49" s="24" t="s">
        <v>86</v>
      </c>
    </row>
    <row r="50" spans="1:2">
      <c r="A50" s="40" t="s">
        <v>123</v>
      </c>
      <c r="B50" s="24" t="s">
        <v>124</v>
      </c>
    </row>
    <row r="51" spans="1:2">
      <c r="A51" s="40" t="s">
        <v>17</v>
      </c>
      <c r="B51" s="24" t="s">
        <v>18</v>
      </c>
    </row>
    <row r="52" spans="1:2">
      <c r="A52" s="40" t="s">
        <v>19</v>
      </c>
      <c r="B52" s="24" t="s">
        <v>20</v>
      </c>
    </row>
    <row r="53" spans="1:2">
      <c r="A53" s="40" t="s">
        <v>173</v>
      </c>
      <c r="B53" s="24" t="s">
        <v>174</v>
      </c>
    </row>
    <row r="54" spans="1:2">
      <c r="A54" s="40" t="s">
        <v>125</v>
      </c>
      <c r="B54" s="24" t="s">
        <v>126</v>
      </c>
    </row>
    <row r="55" spans="1:2">
      <c r="A55" s="40" t="s">
        <v>21</v>
      </c>
      <c r="B55" s="24" t="s">
        <v>22</v>
      </c>
    </row>
    <row r="56" spans="1:2">
      <c r="A56" s="40" t="s">
        <v>23</v>
      </c>
      <c r="B56" s="24" t="s">
        <v>24</v>
      </c>
    </row>
    <row r="57" spans="1:2">
      <c r="A57" s="40" t="s">
        <v>25</v>
      </c>
      <c r="B57" s="24" t="s">
        <v>26</v>
      </c>
    </row>
    <row r="58" spans="1:2">
      <c r="A58" s="40" t="s">
        <v>27</v>
      </c>
      <c r="B58" s="24" t="s">
        <v>28</v>
      </c>
    </row>
    <row r="59" spans="1:2">
      <c r="A59" s="40" t="s">
        <v>29</v>
      </c>
      <c r="B59" s="24" t="s">
        <v>30</v>
      </c>
    </row>
    <row r="60" spans="1:2">
      <c r="A60" s="40" t="s">
        <v>31</v>
      </c>
      <c r="B60" s="24" t="s">
        <v>32</v>
      </c>
    </row>
    <row r="61" spans="1:2">
      <c r="A61" s="40" t="s">
        <v>33</v>
      </c>
      <c r="B61" s="24" t="s">
        <v>34</v>
      </c>
    </row>
    <row r="62" spans="1:2">
      <c r="A62" s="40" t="s">
        <v>35</v>
      </c>
      <c r="B62" s="24" t="s">
        <v>36</v>
      </c>
    </row>
    <row r="63" spans="1:2">
      <c r="A63" s="40" t="s">
        <v>127</v>
      </c>
      <c r="B63" s="24" t="s">
        <v>128</v>
      </c>
    </row>
    <row r="64" spans="1:2">
      <c r="A64" s="40" t="s">
        <v>37</v>
      </c>
      <c r="B64" s="24" t="s">
        <v>38</v>
      </c>
    </row>
    <row r="65" spans="1:2">
      <c r="A65" s="40" t="s">
        <v>39</v>
      </c>
      <c r="B65" s="24" t="s">
        <v>40</v>
      </c>
    </row>
    <row r="66" spans="1:2">
      <c r="A66" s="40" t="s">
        <v>41</v>
      </c>
      <c r="B66" s="24" t="s">
        <v>42</v>
      </c>
    </row>
    <row r="67" spans="1:2">
      <c r="A67" s="40" t="s">
        <v>43</v>
      </c>
      <c r="B67" s="24" t="s">
        <v>44</v>
      </c>
    </row>
    <row r="68" spans="1:2">
      <c r="A68" s="40" t="s">
        <v>45</v>
      </c>
      <c r="B68" s="24" t="s">
        <v>46</v>
      </c>
    </row>
    <row r="69" spans="1:2">
      <c r="A69" s="40" t="s">
        <v>129</v>
      </c>
      <c r="B69" s="24" t="s">
        <v>130</v>
      </c>
    </row>
    <row r="70" spans="1:2">
      <c r="A70" s="40" t="s">
        <v>47</v>
      </c>
      <c r="B70" s="24" t="s">
        <v>48</v>
      </c>
    </row>
    <row r="71" spans="1:2">
      <c r="A71" s="40" t="s">
        <v>49</v>
      </c>
      <c r="B71" s="24" t="s">
        <v>50</v>
      </c>
    </row>
    <row r="72" spans="1:2">
      <c r="A72" s="40" t="s">
        <v>131</v>
      </c>
      <c r="B72" s="24" t="s">
        <v>16</v>
      </c>
    </row>
    <row r="73" spans="1:2">
      <c r="A73" s="40" t="s">
        <v>51</v>
      </c>
      <c r="B73" s="24" t="s">
        <v>52</v>
      </c>
    </row>
    <row r="74" spans="1:2">
      <c r="A74" s="40" t="s">
        <v>53</v>
      </c>
      <c r="B74" s="24" t="s">
        <v>54</v>
      </c>
    </row>
    <row r="75" spans="1:2">
      <c r="A75" s="40" t="s">
        <v>132</v>
      </c>
      <c r="B75" s="24" t="s">
        <v>133</v>
      </c>
    </row>
    <row r="76" spans="1:2">
      <c r="A76" s="40" t="s">
        <v>55</v>
      </c>
      <c r="B76" s="24" t="s">
        <v>56</v>
      </c>
    </row>
    <row r="77" spans="1:2">
      <c r="A77" s="40" t="s">
        <v>83</v>
      </c>
      <c r="B77" s="24" t="s">
        <v>84</v>
      </c>
    </row>
    <row r="78" spans="1:2">
      <c r="A78" s="40" t="s">
        <v>57</v>
      </c>
      <c r="B78" s="24" t="s">
        <v>58</v>
      </c>
    </row>
    <row r="79" spans="1:2">
      <c r="A79" s="40" t="s">
        <v>59</v>
      </c>
      <c r="B79" s="24" t="s">
        <v>60</v>
      </c>
    </row>
    <row r="80" spans="1:2">
      <c r="A80" s="40" t="s">
        <v>61</v>
      </c>
      <c r="B80" s="24" t="s">
        <v>62</v>
      </c>
    </row>
    <row r="81" spans="1:2">
      <c r="A81" s="40" t="s">
        <v>81</v>
      </c>
      <c r="B81" s="24" t="s">
        <v>82</v>
      </c>
    </row>
    <row r="82" spans="1:2">
      <c r="A82" s="40" t="s">
        <v>79</v>
      </c>
      <c r="B82" s="24" t="s">
        <v>80</v>
      </c>
    </row>
    <row r="83" spans="1:2">
      <c r="A83" s="40" t="s">
        <v>63</v>
      </c>
      <c r="B83" s="24"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2020-08-10T06:08:31Z</dcterms:modified>
</cp:coreProperties>
</file>