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hink\Downloads\"/>
    </mc:Choice>
  </mc:AlternateContent>
  <xr:revisionPtr revIDLastSave="0" documentId="13_ncr:1_{3F17B0D4-1717-4C3E-BDB6-AE794609BA8C}" xr6:coauthVersionLast="45" xr6:coauthVersionMax="45" xr10:uidLastSave="{00000000-0000-0000-0000-000000000000}"/>
  <bookViews>
    <workbookView xWindow="-110" yWindow="-110" windowWidth="19420" windowHeight="1042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DropDownLists!$A$3:$A$195</definedName>
    <definedName name="SAP_Booking_Number">DropDownLists!$C$3:$C$79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2" i="34" l="1"/>
  <c r="L43" i="34" l="1"/>
  <c r="F5" i="34" l="1"/>
  <c r="F4" i="34"/>
  <c r="F3" i="34"/>
  <c r="O12" i="34" l="1"/>
  <c r="O11" i="34" l="1"/>
  <c r="O10" i="34"/>
  <c r="E9" i="34"/>
  <c r="E10" i="34" l="1"/>
  <c r="B7" i="34"/>
  <c r="B9" i="34"/>
  <c r="D9" i="34" s="1"/>
  <c r="E11" i="34" l="1"/>
  <c r="A9" i="34"/>
  <c r="B10" i="34"/>
  <c r="E12" i="34" l="1"/>
  <c r="B11" i="34"/>
  <c r="D11" i="34" s="1"/>
  <c r="D10" i="34"/>
  <c r="A10" i="34"/>
  <c r="A11" i="34" l="1"/>
  <c r="E13" i="34"/>
  <c r="B12" i="34"/>
  <c r="A12" i="34" s="1"/>
  <c r="E14" i="34" l="1"/>
  <c r="E15" i="34" s="1"/>
  <c r="B13" i="34"/>
  <c r="D13" i="34" s="1"/>
  <c r="D12" i="34"/>
  <c r="B15" i="34" l="1"/>
  <c r="E17" i="34"/>
  <c r="B17" i="34" s="1"/>
  <c r="E16" i="34"/>
  <c r="A15" i="34"/>
  <c r="D15" i="34"/>
  <c r="B14" i="34"/>
  <c r="A14" i="34" s="1"/>
  <c r="A13" i="34"/>
  <c r="A17" i="34" l="1"/>
  <c r="D17" i="34"/>
  <c r="B16" i="34"/>
  <c r="D16" i="34" s="1"/>
  <c r="D14" i="34"/>
  <c r="E18" i="34" l="1"/>
  <c r="E19" i="34" s="1"/>
  <c r="E20" i="34" s="1"/>
  <c r="E21" i="34" s="1"/>
  <c r="B21" i="34" s="1"/>
  <c r="A16" i="34"/>
  <c r="A21" i="34" l="1"/>
  <c r="D21" i="34"/>
  <c r="B18" i="34"/>
  <c r="D18" i="34" s="1"/>
  <c r="E22" i="34"/>
  <c r="B19" i="34"/>
  <c r="D19" i="34" s="1"/>
  <c r="A18" i="34" l="1"/>
  <c r="E23" i="34"/>
  <c r="B22" i="34"/>
  <c r="B20" i="34"/>
  <c r="A19" i="34"/>
  <c r="E24" i="34" l="1"/>
  <c r="E25" i="34" s="1"/>
  <c r="B25" i="34" s="1"/>
  <c r="D20" i="34"/>
  <c r="A20" i="34"/>
  <c r="E26" i="34" l="1"/>
  <c r="A25" i="34"/>
  <c r="D25" i="34"/>
  <c r="B26" i="34" l="1"/>
  <c r="D26" i="34" s="1"/>
  <c r="E27" i="34"/>
  <c r="D22" i="34"/>
  <c r="A22" i="34"/>
  <c r="B23" i="34"/>
  <c r="A26" i="34" l="1"/>
  <c r="B27" i="34"/>
  <c r="A27" i="34" s="1"/>
  <c r="E28" i="34"/>
  <c r="D23" i="34"/>
  <c r="A23" i="34"/>
  <c r="B24" i="34"/>
  <c r="E30" i="34" l="1"/>
  <c r="B30" i="34" s="1"/>
  <c r="E29" i="34"/>
  <c r="B29" i="34" s="1"/>
  <c r="D27" i="34"/>
  <c r="E31" i="34"/>
  <c r="D24" i="34"/>
  <c r="A24" i="34"/>
  <c r="A30" i="34" l="1"/>
  <c r="D30" i="34"/>
  <c r="E32" i="34"/>
  <c r="B28" i="34"/>
  <c r="E33" i="34" l="1"/>
  <c r="E34" i="34" s="1"/>
  <c r="B34" i="34" s="1"/>
  <c r="D34" i="34" s="1"/>
  <c r="D28" i="34"/>
  <c r="A28" i="34"/>
  <c r="E35" i="34" l="1"/>
  <c r="E36" i="34" s="1"/>
  <c r="E37" i="34" s="1"/>
  <c r="E38" i="34" s="1"/>
  <c r="B38" i="34" s="1"/>
  <c r="D29" i="34"/>
  <c r="A29" i="34"/>
  <c r="B31" i="34"/>
  <c r="B36" i="34" l="1"/>
  <c r="D36" i="34" s="1"/>
  <c r="E39" i="34"/>
  <c r="E40" i="34" s="1"/>
  <c r="E41" i="34" s="1"/>
  <c r="B41" i="34" s="1"/>
  <c r="A38" i="34"/>
  <c r="D38" i="34"/>
  <c r="B40" i="34"/>
  <c r="D31" i="34"/>
  <c r="A31" i="34"/>
  <c r="B32" i="34"/>
  <c r="A41" i="34" l="1"/>
  <c r="D41" i="34"/>
  <c r="D40" i="34"/>
  <c r="A40" i="34"/>
  <c r="D32" i="34"/>
  <c r="A32" i="34"/>
  <c r="B33" i="34"/>
  <c r="D33" i="34" l="1"/>
  <c r="A33" i="34"/>
  <c r="A34" i="34" l="1"/>
  <c r="B35" i="34"/>
  <c r="D35" i="34" l="1"/>
  <c r="A35" i="34"/>
  <c r="A36" i="34" l="1"/>
  <c r="B37" i="34"/>
  <c r="D37" i="34" l="1"/>
  <c r="A37" i="34"/>
  <c r="B39" i="34" l="1"/>
  <c r="A39" i="34" s="1"/>
  <c r="D39" i="34" l="1"/>
</calcChain>
</file>

<file path=xl/sharedStrings.xml><?xml version="1.0" encoding="utf-8"?>
<sst xmlns="http://schemas.openxmlformats.org/spreadsheetml/2006/main" count="148" uniqueCount="96">
  <si>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</si>
  <si>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</si>
  <si>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</si>
  <si>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</si>
  <si>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</si>
  <si>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</si>
  <si>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</si>
  <si>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</si>
  <si>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</si>
  <si>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</si>
  <si>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</si>
  <si>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</si>
  <si>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</si>
  <si>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</si>
  <si>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</si>
  <si>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</si>
  <si>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</si>
  <si>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</si>
  <si>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</si>
  <si>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</si>
  <si>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</si>
  <si>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</si>
  <si>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</si>
  <si>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</si>
  <si>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</si>
  <si>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</si>
  <si>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</si>
  <si>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</si>
  <si>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</si>
  <si>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</si>
  <si>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</si>
  <si>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</si>
  <si>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</si>
  <si>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</si>
  <si>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</si>
  <si>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</si>
  <si>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</si>
  <si>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</si>
  <si>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</si>
  <si>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</si>
  <si>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</si>
  <si>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</si>
  <si>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</si>
  <si>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</si>
  <si>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</si>
  <si>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</si>
  <si>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</si>
  <si>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</si>
  <si>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</si>
  <si>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</si>
  <si>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</si>
  <si>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</si>
  <si>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</si>
  <si>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</si>
  <si>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</si>
  <si>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</si>
  <si>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</si>
  <si>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</si>
  <si>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</si>
  <si>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</si>
  <si>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</si>
  <si>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</si>
  <si>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</si>
  <si>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</si>
  <si>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</si>
  <si>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</si>
  <si>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</si>
  <si>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</si>
  <si>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</si>
  <si>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</si>
  <si>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</si>
  <si>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</si>
  <si>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</si>
  <si>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Panisa</t>
  </si>
  <si>
    <t>Thammathiwat</t>
  </si>
  <si>
    <t>TIME012</t>
  </si>
  <si>
    <t>TIME-202006</t>
  </si>
  <si>
    <t>NBTC Audit Study Project</t>
  </si>
  <si>
    <t>Public Holiday</t>
  </si>
  <si>
    <t>TIME-202043</t>
  </si>
  <si>
    <t>DGA Foreigner Project Proposal</t>
  </si>
  <si>
    <t>NBTC AS Re-model Proposal for TURAC</t>
  </si>
  <si>
    <t>Pure LRIC Kick-off Presentation</t>
  </si>
  <si>
    <t>Pure LRIC Inception Report</t>
  </si>
  <si>
    <t>Pure LRIC Benchmark - Overview of Mexico</t>
  </si>
  <si>
    <t>Pure LRIC Benchmark - Overview of US</t>
  </si>
  <si>
    <t>Pure LRIC Benchmark - Overview of UK, and FG#1 Hotel Cost Calculation</t>
  </si>
  <si>
    <t>Pure LRIC Benchmark - US BAK</t>
  </si>
  <si>
    <t>TIME-202050</t>
  </si>
  <si>
    <t>Edit Spectrum Fee Project Budget</t>
  </si>
  <si>
    <t>Pure LRIC Benchmark - Edit US and Thai Chapter</t>
  </si>
  <si>
    <t xml:space="preserve">Pure LRIC Benchmark - UK Overview </t>
  </si>
  <si>
    <t>Pure LRIC Benchmark - Mexico Fixed and Mobile Pure LRIC</t>
  </si>
  <si>
    <t>Pure LRIC Benchmark - UK Fixed and Mobile Pure LRIC</t>
  </si>
  <si>
    <t>Pure LRIC Benchmark - US BAK and India SMS TR</t>
  </si>
  <si>
    <t>Pure LRIC Benchmark - Mexico Overview and Slides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</si>
</sst>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20" fontId="0" fillId="3" borderId="7" xfId="0" applyNumberFormat="1" applyFill="1" applyBorder="1" applyAlignment="1" applyProtection="1">
      <alignment horizontal="center" vertical="center"/>
      <protection locked="0"/>
    </xf>
    <xf numFmtId="14" fontId="6" fillId="0" borderId="8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horizontal="center" vertical="center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vertical="center"/>
    </xf>
    <xf numFmtId="0" fontId="6" fillId="0" borderId="13" xfId="0" applyFont="1" applyBorder="1" applyAlignment="1" applyProtection="1">
      <alignment vertical="center"/>
    </xf>
    <xf numFmtId="0" fontId="6" fillId="0" borderId="14" xfId="0" applyFont="1" applyBorder="1" applyAlignment="1" applyProtection="1">
      <alignment vertical="center"/>
    </xf>
    <xf numFmtId="0" fontId="4" fillId="0" borderId="15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2" fontId="4" fillId="0" borderId="13" xfId="0" applyNumberFormat="1" applyFont="1" applyBorder="1" applyAlignment="1" applyProtection="1">
      <alignment horizontal="center" vertical="center"/>
    </xf>
    <xf numFmtId="0" fontId="3" fillId="0" borderId="16" xfId="0" applyFont="1" applyBorder="1" applyAlignment="1" applyProtection="1">
      <alignment vertical="center"/>
    </xf>
    <xf numFmtId="0" fontId="3" fillId="0" borderId="9" xfId="0" applyFont="1" applyBorder="1" applyAlignment="1" applyProtection="1">
      <alignment vertical="center"/>
    </xf>
    <xf numFmtId="0" fontId="3" fillId="0" borderId="17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1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8" fillId="0" borderId="0" xfId="0" applyFont="1" applyAlignment="1">
      <alignment horizontal="left"/>
    </xf>
    <xf numFmtId="0" fontId="7" fillId="0" borderId="9" xfId="0" applyFont="1" applyBorder="1" applyAlignment="1" applyProtection="1">
      <alignment vertical="center" wrapText="1"/>
      <protection locked="0"/>
    </xf>
    <xf numFmtId="0" fontId="7" fillId="0" borderId="9" xfId="0" applyFont="1" applyBorder="1" applyAlignment="1" applyProtection="1">
      <alignment vertical="center" wrapText="1"/>
      <protection locked="0"/>
    </xf>
    <xf numFmtId="0" fontId="7" fillId="0" borderId="9" xfId="0" applyFont="1" applyBorder="1" applyAlignment="1" applyProtection="1">
      <alignment vertical="center" wrapText="1"/>
      <protection locked="0"/>
    </xf>
    <xf numFmtId="2" fontId="0" fillId="0" borderId="0" xfId="0" applyNumberFormat="1" applyAlignment="1" applyProtection="1">
      <alignment vertical="center"/>
      <protection locked="0"/>
    </xf>
    <xf numFmtId="20" fontId="0" fillId="3" borderId="0" xfId="0" applyNumberFormat="1" applyFill="1" applyBorder="1" applyAlignment="1" applyProtection="1">
      <alignment horizontal="center" vertical="center"/>
      <protection locked="0"/>
    </xf>
    <xf numFmtId="14" fontId="6" fillId="0" borderId="30" xfId="0" applyNumberFormat="1" applyFont="1" applyFill="1" applyBorder="1" applyAlignment="1" applyProtection="1">
      <alignment horizontal="center" vertical="center"/>
    </xf>
    <xf numFmtId="0" fontId="7" fillId="0" borderId="0" xfId="0" applyFont="1" applyBorder="1" applyAlignment="1" applyProtection="1">
      <alignment vertical="center" wrapText="1"/>
      <protection locked="0"/>
    </xf>
    <xf numFmtId="0" fontId="1" fillId="0" borderId="16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/>
    </xf>
    <xf numFmtId="0" fontId="12" fillId="4" borderId="25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18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3" fillId="4" borderId="25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/>
    </xf>
    <xf numFmtId="0" fontId="1" fillId="0" borderId="23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0" fillId="0" borderId="26" xfId="0" applyFill="1" applyBorder="1" applyAlignment="1" applyProtection="1">
      <alignment horizontal="center" vertical="center" textRotation="90" wrapText="1"/>
      <protection locked="0"/>
    </xf>
    <xf numFmtId="0" fontId="0" fillId="0" borderId="27" xfId="0" applyFill="1" applyBorder="1" applyAlignment="1" applyProtection="1">
      <alignment horizontal="center" vertical="center" textRotation="90" wrapText="1"/>
      <protection locked="0"/>
    </xf>
    <xf numFmtId="17" fontId="5" fillId="2" borderId="25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18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19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28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29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2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3" fillId="0" borderId="16" xfId="0" applyFont="1" applyBorder="1" applyAlignment="1" applyProtection="1">
      <alignment horizontal="left" vertical="center"/>
    </xf>
    <xf numFmtId="0" fontId="3" fillId="0" borderId="24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2" borderId="28" xfId="0" applyFont="1" applyFill="1" applyBorder="1" applyAlignment="1" applyProtection="1">
      <alignment horizontal="center" vertical="center"/>
    </xf>
    <xf numFmtId="0" fontId="4" fillId="2" borderId="29" xfId="0" applyFont="1" applyFill="1" applyBorder="1" applyAlignment="1" applyProtection="1">
      <alignment horizontal="center" vertical="center"/>
    </xf>
    <xf numFmtId="0" fontId="4" fillId="2" borderId="25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18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4" fillId="2" borderId="28" xfId="0" applyFont="1" applyFill="1" applyBorder="1" applyAlignment="1" applyProtection="1">
      <alignment horizontal="center" vertical="center" wrapText="1"/>
    </xf>
    <xf numFmtId="0" fontId="4" fillId="2" borderId="29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13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784225</xdr:colOff>
      <xdr:row>0</xdr:row>
      <xdr:rowOff>177800</xdr:rowOff>
    </xdr:from>
    <xdr:to>
      <xdr:col>12</xdr:col>
      <xdr:colOff>31750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topLeftCell="A37" zoomScale="85" zoomScaleNormal="85" workbookViewId="0">
      <selection activeCell="D7" sqref="D7"/>
    </sheetView>
  </sheetViews>
  <sheetFormatPr defaultColWidth="11.453125" defaultRowHeight="12.5"/>
  <cols>
    <col min="1" max="1" width="3" customWidth="1"/>
    <col min="2" max="2" width="16.81640625" customWidth="1"/>
    <col min="3" max="3" width="15.453125" customWidth="1"/>
  </cols>
  <sheetData>
    <row r="1" spans="2:10" ht="13.5" customHeight="1" thickBot="1">
      <c r="I1" s="31"/>
      <c r="J1" s="31"/>
    </row>
    <row r="2" spans="2:10" ht="16.5" customHeight="1">
      <c r="B2" s="52" t="s">
        <v>9</v>
      </c>
      <c r="C2" s="53"/>
      <c r="D2" s="53"/>
      <c r="E2" s="53"/>
      <c r="F2" s="53"/>
      <c r="G2" s="53"/>
      <c r="H2" s="54"/>
      <c r="I2" s="31"/>
      <c r="J2" s="31"/>
    </row>
    <row r="3" spans="2:10" ht="13" thickBot="1">
      <c r="B3" s="55"/>
      <c r="C3" s="56"/>
      <c r="D3" s="56"/>
      <c r="E3" s="56"/>
      <c r="F3" s="56"/>
      <c r="G3" s="56"/>
      <c r="H3" s="57"/>
      <c r="I3" s="30"/>
      <c r="J3" s="30"/>
    </row>
    <row r="4" spans="2:10">
      <c r="B4" s="58" t="s">
        <v>12</v>
      </c>
      <c r="C4" s="59"/>
      <c r="D4" s="58" t="s">
        <v>73</v>
      </c>
      <c r="E4" s="60"/>
      <c r="F4" s="60"/>
      <c r="G4" s="60"/>
      <c r="H4" s="59"/>
      <c r="I4" s="29"/>
      <c r="J4" s="29"/>
    </row>
    <row r="5" spans="2:10">
      <c r="B5" s="43" t="s">
        <v>67</v>
      </c>
      <c r="C5" s="45"/>
      <c r="D5" s="43" t="s">
        <v>74</v>
      </c>
      <c r="E5" s="44"/>
      <c r="F5" s="44"/>
      <c r="G5" s="44"/>
      <c r="H5" s="45"/>
      <c r="I5" s="29"/>
      <c r="J5" s="29"/>
    </row>
    <row r="6" spans="2:10">
      <c r="B6" s="43" t="s">
        <v>68</v>
      </c>
      <c r="C6" s="45"/>
      <c r="D6" s="43" t="s">
        <v>75</v>
      </c>
      <c r="E6" s="44"/>
      <c r="F6" s="44"/>
      <c r="G6" s="44"/>
      <c r="H6" s="45"/>
      <c r="I6" s="29"/>
      <c r="J6" s="29"/>
    </row>
    <row r="7" spans="2:10" ht="13" thickBot="1">
      <c r="I7" s="29"/>
      <c r="J7" s="29"/>
    </row>
    <row r="8" spans="2:10">
      <c r="B8" s="46" t="s">
        <v>11</v>
      </c>
      <c r="C8" s="47"/>
      <c r="D8" s="47"/>
      <c r="E8" s="47"/>
      <c r="F8" s="47"/>
      <c r="G8" s="47"/>
      <c r="H8" s="48"/>
      <c r="I8" s="29"/>
      <c r="J8" s="29"/>
    </row>
    <row r="9" spans="2:10" ht="13" thickBot="1">
      <c r="B9" s="49"/>
      <c r="C9" s="50"/>
      <c r="D9" s="50"/>
      <c r="E9" s="50"/>
      <c r="F9" s="50"/>
      <c r="G9" s="50"/>
      <c r="H9" s="51"/>
      <c r="I9" s="29"/>
      <c r="J9" s="29"/>
    </row>
    <row r="10" spans="2:10">
      <c r="B10" s="30"/>
      <c r="C10" s="30"/>
      <c r="D10" s="30"/>
      <c r="E10" s="30"/>
      <c r="F10" s="30"/>
      <c r="G10" s="30"/>
      <c r="H10" s="30"/>
      <c r="I10" s="29"/>
      <c r="J10" s="29"/>
    </row>
    <row r="11" spans="2:10">
      <c r="B11" s="30"/>
      <c r="C11" s="30"/>
      <c r="D11" s="30"/>
      <c r="E11" s="30"/>
      <c r="F11" s="30"/>
      <c r="G11" s="30"/>
      <c r="H11" s="30"/>
      <c r="I11" s="29"/>
      <c r="J11" s="29"/>
    </row>
    <row r="12" spans="2:10">
      <c r="B12" s="30"/>
      <c r="C12" s="30"/>
      <c r="D12" s="30"/>
      <c r="E12" s="30"/>
      <c r="F12" s="30"/>
      <c r="G12" s="30"/>
      <c r="H12" s="30"/>
      <c r="I12" s="29"/>
      <c r="J12" s="29"/>
    </row>
    <row r="13" spans="2:10">
      <c r="B13" s="30"/>
      <c r="C13" s="30"/>
      <c r="D13" s="30"/>
      <c r="E13" s="30"/>
      <c r="F13" s="30"/>
      <c r="G13" s="30"/>
      <c r="H13" s="30"/>
      <c r="I13" s="29"/>
      <c r="J13" s="29"/>
    </row>
    <row r="14" spans="2:10">
      <c r="B14" s="30"/>
      <c r="C14" s="30"/>
      <c r="D14" s="30"/>
      <c r="E14" s="30"/>
      <c r="F14" s="30"/>
      <c r="G14" s="30"/>
      <c r="H14" s="30"/>
      <c r="I14" s="29"/>
      <c r="J14" s="29"/>
    </row>
    <row r="15" spans="2:10">
      <c r="B15" s="30"/>
      <c r="C15" s="30"/>
      <c r="D15" s="30"/>
      <c r="E15" s="30"/>
      <c r="F15" s="30"/>
      <c r="G15" s="30"/>
      <c r="H15" s="30"/>
      <c r="I15" s="29"/>
      <c r="J15" s="29"/>
    </row>
    <row r="16" spans="2:10">
      <c r="B16" s="30"/>
      <c r="C16" s="30"/>
      <c r="D16" s="30"/>
      <c r="E16" s="30"/>
      <c r="F16" s="30"/>
      <c r="G16" s="30"/>
      <c r="H16" s="30"/>
      <c r="I16" s="29"/>
      <c r="J16" s="29"/>
    </row>
    <row r="17" spans="2:10">
      <c r="B17" s="30"/>
      <c r="C17" s="30"/>
      <c r="D17" s="30"/>
      <c r="E17" s="30"/>
      <c r="F17" s="30"/>
      <c r="G17" s="30"/>
      <c r="H17" s="30"/>
      <c r="I17" s="29"/>
      <c r="J17" s="29"/>
    </row>
    <row r="18" spans="2:10" ht="15.75" customHeight="1">
      <c r="B18" s="30"/>
      <c r="C18" s="30"/>
      <c r="D18" s="30"/>
      <c r="E18" s="30"/>
      <c r="F18" s="30"/>
      <c r="G18" s="30"/>
      <c r="H18" s="30"/>
      <c r="I18" s="29"/>
      <c r="J18" s="29"/>
    </row>
    <row r="19" spans="2:10">
      <c r="B19" s="30"/>
      <c r="C19" s="30"/>
      <c r="D19" s="30"/>
      <c r="E19" s="30"/>
      <c r="F19" s="30"/>
      <c r="G19" s="30"/>
      <c r="H19" s="30"/>
      <c r="I19" s="29"/>
      <c r="J19" s="29"/>
    </row>
    <row r="20" spans="2:10">
      <c r="B20" s="30"/>
      <c r="C20" s="30"/>
      <c r="D20" s="30"/>
      <c r="E20" s="30"/>
      <c r="F20" s="30"/>
      <c r="G20" s="30"/>
      <c r="H20" s="30"/>
      <c r="I20" s="29"/>
      <c r="J20" s="29"/>
    </row>
    <row r="21" spans="2:10">
      <c r="B21" s="30"/>
      <c r="C21" s="30"/>
      <c r="D21" s="30"/>
      <c r="E21" s="30"/>
      <c r="F21" s="30"/>
      <c r="G21" s="30"/>
      <c r="H21" s="30"/>
      <c r="I21" s="29"/>
      <c r="J21" s="29"/>
    </row>
    <row r="22" spans="2:10">
      <c r="B22" s="30"/>
      <c r="C22" s="30"/>
      <c r="D22" s="30"/>
      <c r="E22" s="30"/>
      <c r="F22" s="30"/>
      <c r="G22" s="30"/>
      <c r="H22" s="30"/>
      <c r="I22" s="29"/>
      <c r="J22" s="29"/>
    </row>
    <row r="23" spans="2:10">
      <c r="B23" s="30"/>
      <c r="C23" s="30"/>
      <c r="D23" s="30"/>
      <c r="E23" s="30"/>
      <c r="F23" s="30"/>
      <c r="G23" s="30"/>
      <c r="H23" s="30"/>
      <c r="I23" s="29"/>
      <c r="J23" s="29"/>
    </row>
    <row r="24" spans="2:10">
      <c r="B24" s="30"/>
      <c r="C24" s="30"/>
      <c r="D24" s="30"/>
      <c r="E24" s="30"/>
      <c r="F24" s="30"/>
      <c r="G24" s="30"/>
      <c r="H24" s="30"/>
      <c r="I24" s="29"/>
      <c r="J24" s="29"/>
    </row>
    <row r="25" spans="2:10">
      <c r="B25" s="30"/>
      <c r="C25" s="30"/>
      <c r="D25" s="30"/>
      <c r="E25" s="30"/>
      <c r="F25" s="30"/>
      <c r="G25" s="30"/>
      <c r="H25" s="30"/>
      <c r="I25" s="29"/>
      <c r="J25" s="29"/>
    </row>
    <row r="26" spans="2:10">
      <c r="B26" s="29"/>
      <c r="C26" s="29"/>
      <c r="D26" s="29"/>
      <c r="E26" s="29"/>
      <c r="F26" s="29"/>
      <c r="G26" s="29"/>
      <c r="H26" s="29"/>
      <c r="I26" s="29"/>
      <c r="J26" s="29"/>
    </row>
    <row r="27" spans="2:10">
      <c r="B27" s="29"/>
      <c r="C27" s="29"/>
      <c r="D27" s="29"/>
      <c r="E27" s="29"/>
      <c r="F27" s="29"/>
      <c r="G27" s="29"/>
      <c r="H27" s="29"/>
      <c r="I27" s="29"/>
      <c r="J27" s="29"/>
    </row>
    <row r="28" spans="2:10">
      <c r="B28" s="29"/>
      <c r="C28" s="29"/>
      <c r="D28" s="29"/>
      <c r="E28" s="29"/>
      <c r="F28" s="29"/>
      <c r="G28" s="29"/>
      <c r="H28" s="29"/>
      <c r="I28" s="29"/>
      <c r="J28" s="29"/>
    </row>
    <row r="29" spans="2:10">
      <c r="B29" s="29"/>
      <c r="C29" s="29"/>
      <c r="D29" s="29"/>
      <c r="E29" s="29"/>
      <c r="F29" s="29"/>
      <c r="G29" s="29"/>
      <c r="H29" s="29"/>
      <c r="I29" s="29"/>
      <c r="J29" s="29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50"/>
  <sheetViews>
    <sheetView showGridLines="0" tabSelected="1" zoomScale="70" zoomScaleNormal="70" workbookViewId="0">
      <selection activeCell="H10" sqref="H10"/>
    </sheetView>
  </sheetViews>
  <sheetFormatPr defaultColWidth="11.453125" defaultRowHeight="12.5"/>
  <cols>
    <col min="1" max="1" width="2.453125" style="1" customWidth="1"/>
    <col min="2" max="2" width="3.1796875" style="1" customWidth="1"/>
    <col min="3" max="3" width="3.54296875" style="1" customWidth="1"/>
    <col min="4" max="4" width="5.1796875" style="1" customWidth="1"/>
    <col min="5" max="5" width="17" style="1" customWidth="1"/>
    <col min="6" max="6" width="21.26953125" style="1" customWidth="1"/>
    <col min="7" max="7" width="19.453125" style="1" customWidth="1"/>
    <col min="8" max="8" width="73.81640625" style="1" customWidth="1"/>
    <col min="9" max="9" width="28" style="1" customWidth="1"/>
    <col min="10" max="11" width="13" style="1" customWidth="1"/>
    <col min="12" max="16384" width="11.453125" style="1"/>
  </cols>
  <sheetData>
    <row r="1" spans="1:15" ht="51.75" customHeight="1" thickBot="1">
      <c r="D1" s="70" t="s">
        <v>15</v>
      </c>
      <c r="E1" s="71"/>
      <c r="F1" s="71"/>
      <c r="G1" s="71"/>
      <c r="H1" s="71"/>
      <c r="I1" s="71"/>
      <c r="J1" s="71"/>
      <c r="K1" s="71"/>
      <c r="L1" s="72"/>
    </row>
    <row r="2" spans="1:15" ht="13.5" customHeight="1">
      <c r="D2" s="28"/>
      <c r="E2" s="28"/>
      <c r="F2" s="28"/>
      <c r="G2" s="28"/>
      <c r="H2" s="28"/>
      <c r="I2" s="28"/>
      <c r="J2" s="28"/>
      <c r="K2" s="28"/>
      <c r="L2" s="2"/>
    </row>
    <row r="3" spans="1:15" ht="19.5" customHeight="1">
      <c r="D3" s="20" t="s">
        <v>0</v>
      </c>
      <c r="E3" s="21"/>
      <c r="F3" s="32" t="str">
        <f>'Information-General Settings'!D4</f>
        <v>Panisa</v>
      </c>
      <c r="G3" s="26"/>
      <c r="I3" s="3"/>
      <c r="J3" s="33"/>
      <c r="K3" s="33"/>
      <c r="L3" s="33"/>
    </row>
    <row r="4" spans="1:15" ht="19.5" customHeight="1">
      <c r="D4" s="3" t="s">
        <v>70</v>
      </c>
      <c r="E4" s="22"/>
      <c r="F4" s="32" t="str">
        <f>'Information-General Settings'!D5</f>
        <v>Thammathiwat</v>
      </c>
      <c r="G4" s="26"/>
      <c r="I4" s="3"/>
      <c r="J4" s="33"/>
      <c r="K4" s="33"/>
      <c r="L4" s="33"/>
    </row>
    <row r="5" spans="1:15" ht="19.5" customHeight="1">
      <c r="D5" s="73" t="s">
        <v>69</v>
      </c>
      <c r="E5" s="74"/>
      <c r="F5" s="32" t="str">
        <f>'Information-General Settings'!D6</f>
        <v>TIME012</v>
      </c>
      <c r="G5" s="26"/>
      <c r="I5" s="3"/>
      <c r="J5" s="33"/>
      <c r="K5" s="33"/>
      <c r="L5" s="33"/>
    </row>
    <row r="6" spans="1:15" ht="19.5" customHeight="1" thickBot="1">
      <c r="E6" s="3"/>
      <c r="F6" s="3"/>
      <c r="G6" s="3"/>
      <c r="H6" s="4"/>
      <c r="J6" s="75"/>
      <c r="K6" s="75"/>
      <c r="L6" s="75"/>
    </row>
    <row r="7" spans="1:15" ht="12.75" customHeight="1">
      <c r="B7" s="1">
        <f>MONTH(E9)</f>
        <v>7</v>
      </c>
      <c r="C7" s="61"/>
      <c r="D7" s="63">
        <v>44013</v>
      </c>
      <c r="E7" s="64"/>
      <c r="F7" s="67" t="s">
        <v>6</v>
      </c>
      <c r="G7" s="67" t="s">
        <v>16</v>
      </c>
      <c r="H7" s="78" t="s">
        <v>5</v>
      </c>
      <c r="I7" s="79"/>
      <c r="J7" s="76" t="s">
        <v>3</v>
      </c>
      <c r="K7" s="82" t="s">
        <v>10</v>
      </c>
      <c r="L7" s="76" t="s">
        <v>4</v>
      </c>
    </row>
    <row r="8" spans="1:15" ht="23.25" customHeight="1" thickBot="1">
      <c r="C8" s="62"/>
      <c r="D8" s="65"/>
      <c r="E8" s="66"/>
      <c r="F8" s="68"/>
      <c r="G8" s="69"/>
      <c r="H8" s="80"/>
      <c r="I8" s="81"/>
      <c r="J8" s="77"/>
      <c r="K8" s="83"/>
      <c r="L8" s="77"/>
    </row>
    <row r="9" spans="1:15" ht="29.15" customHeight="1" thickBot="1">
      <c r="A9" s="5">
        <f t="shared" ref="A9:A39" si="0">IF(OR(C9="f",C9="u",C9="F",C9="U"),"",IF(OR(B9=1,B9=2,B9=3,B9=4,B9=5),1,""))</f>
        <v>1</v>
      </c>
      <c r="B9" s="6">
        <f t="shared" ref="B9:B39" si="1">WEEKDAY(E9,2)</f>
        <v>3</v>
      </c>
      <c r="C9" s="7"/>
      <c r="D9" s="8" t="str">
        <f>IF(B9=1,"Mo",IF(B9=2,"Tue",IF(B9=3,"Wed",IF(B9=4,"Thu",IF(B9=5,"Fri",IF(B9=6,"Sat",IF(B9=7,"Sun","")))))))</f>
        <v>Wed</v>
      </c>
      <c r="E9" s="9">
        <f>+D7</f>
        <v>44013</v>
      </c>
      <c r="F9" s="12" t="s">
        <v>19</v>
      </c>
      <c r="G9" s="12">
        <v>9001</v>
      </c>
      <c r="H9" s="38" t="s">
        <v>82</v>
      </c>
      <c r="I9" s="38"/>
      <c r="J9" s="12" t="s">
        <v>71</v>
      </c>
      <c r="K9" s="12"/>
      <c r="L9" s="13">
        <v>8</v>
      </c>
    </row>
    <row r="10" spans="1:15" ht="29" customHeight="1" thickBot="1">
      <c r="A10" s="5">
        <f t="shared" si="0"/>
        <v>1</v>
      </c>
      <c r="B10" s="6">
        <f t="shared" si="1"/>
        <v>4</v>
      </c>
      <c r="C10" s="10"/>
      <c r="D10" s="8" t="str">
        <f>IF(B10=1,"Mo",IF(B10=2,"Tue",IF(B10=3,"Wed",IF(B10=4,"Thu",IF(B10=5,"Fri",IF(B10=6,"Sat",IF(B10=7,"Sun","")))))))</f>
        <v>Thu</v>
      </c>
      <c r="E10" s="11">
        <f>+E9+1</f>
        <v>44014</v>
      </c>
      <c r="F10" s="12" t="s">
        <v>79</v>
      </c>
      <c r="G10" s="12">
        <v>9003</v>
      </c>
      <c r="H10" s="38" t="s">
        <v>80</v>
      </c>
      <c r="I10" s="38"/>
      <c r="J10" s="12" t="s">
        <v>71</v>
      </c>
      <c r="K10" s="12"/>
      <c r="L10" s="13">
        <v>8</v>
      </c>
      <c r="N10" s="6" t="s">
        <v>72</v>
      </c>
      <c r="O10" s="2">
        <f>COUNTIF($G$9:$G$39, 9001)</f>
        <v>16</v>
      </c>
    </row>
    <row r="11" spans="1:15" ht="29.15" customHeight="1" thickBot="1">
      <c r="A11" s="5">
        <f>IF(OR(C11="f",C11="u",C11="F",C11="U"),"",IF(OR(B11=1,B11=2,B11=3,B11=4,B11=5),1,""))</f>
        <v>1</v>
      </c>
      <c r="B11" s="6">
        <f>WEEKDAY(E11,2)</f>
        <v>5</v>
      </c>
      <c r="C11" s="10"/>
      <c r="D11" s="8" t="str">
        <f>IF(B11=1,"Mo",IF(B11=2,"Tue",IF(B11=3,"Wed",IF(B11=4,"Thu",IF(B11=5,"Fri",IF(B11=6,"Sat",IF(B11=7,"Sun","")))))))</f>
        <v>Fri</v>
      </c>
      <c r="E11" s="11">
        <f t="shared" ref="E11:E14" si="2">+E10+1</f>
        <v>44015</v>
      </c>
      <c r="F11" s="12" t="s">
        <v>19</v>
      </c>
      <c r="G11" s="12">
        <v>9001</v>
      </c>
      <c r="H11" s="38" t="s">
        <v>83</v>
      </c>
      <c r="I11" s="38"/>
      <c r="J11" s="12" t="s">
        <v>71</v>
      </c>
      <c r="K11" s="12"/>
      <c r="L11" s="13">
        <v>8</v>
      </c>
      <c r="N11" s="6" t="s">
        <v>13</v>
      </c>
      <c r="O11" s="2">
        <f>COUNTIF($G$9:$G$39, 9003)</f>
        <v>4</v>
      </c>
    </row>
    <row r="12" spans="1:15" ht="29.15" customHeight="1" thickBot="1">
      <c r="A12" s="5" t="str">
        <f t="shared" si="0"/>
        <v/>
      </c>
      <c r="B12" s="6">
        <f t="shared" si="1"/>
        <v>6</v>
      </c>
      <c r="C12" s="10"/>
      <c r="D12" s="8" t="str">
        <f t="shared" ref="D12:D39" si="3">IF(B12=1,"Mo",IF(B12=2,"Tue",IF(B12=3,"Wed",IF(B12=4,"Thu",IF(B12=5,"Fri",IF(B12=6,"Sat",IF(B12=7,"Sun","")))))))</f>
        <v>Sat</v>
      </c>
      <c r="E12" s="11">
        <f>+E11+1</f>
        <v>44016</v>
      </c>
      <c r="F12" s="12"/>
      <c r="G12" s="12"/>
      <c r="H12" s="38"/>
      <c r="I12" s="36"/>
      <c r="J12" s="12"/>
      <c r="K12" s="12"/>
      <c r="L12" s="13"/>
      <c r="N12" s="1" t="s">
        <v>14</v>
      </c>
      <c r="O12" s="2">
        <f>COUNTIF($G$9:$G$39, 9005)</f>
        <v>0</v>
      </c>
    </row>
    <row r="13" spans="1:15" ht="29.15" customHeight="1" thickBot="1">
      <c r="A13" s="5" t="str">
        <f t="shared" si="0"/>
        <v/>
      </c>
      <c r="B13" s="6">
        <f>WEEKDAY(E13,2)</f>
        <v>7</v>
      </c>
      <c r="C13" s="10"/>
      <c r="D13" s="8" t="str">
        <f t="shared" si="3"/>
        <v>Sun</v>
      </c>
      <c r="E13" s="11">
        <f>+E12+1</f>
        <v>44017</v>
      </c>
      <c r="F13" s="12"/>
      <c r="G13" s="12"/>
      <c r="H13" s="38"/>
      <c r="I13" s="36"/>
      <c r="J13" s="12"/>
      <c r="K13" s="12"/>
      <c r="L13" s="13"/>
    </row>
    <row r="14" spans="1:15" ht="29.15" customHeight="1" thickBot="1">
      <c r="A14" s="5">
        <f t="shared" si="0"/>
        <v>1</v>
      </c>
      <c r="B14" s="6">
        <f t="shared" si="1"/>
        <v>1</v>
      </c>
      <c r="C14" s="10"/>
      <c r="D14" s="8" t="str">
        <f t="shared" si="3"/>
        <v>Mo</v>
      </c>
      <c r="E14" s="11">
        <f t="shared" si="2"/>
        <v>44018</v>
      </c>
      <c r="F14" s="12"/>
      <c r="G14" s="12"/>
      <c r="H14" s="36" t="s">
        <v>78</v>
      </c>
      <c r="I14" s="36"/>
      <c r="J14" s="12"/>
      <c r="K14" s="12"/>
      <c r="L14" s="13"/>
    </row>
    <row r="15" spans="1:15" ht="29.15" customHeight="1" thickBot="1">
      <c r="A15" s="5">
        <f t="shared" si="0"/>
        <v>1</v>
      </c>
      <c r="B15" s="6">
        <f t="shared" si="1"/>
        <v>2</v>
      </c>
      <c r="C15" s="10"/>
      <c r="D15" s="8" t="str">
        <f t="shared" si="3"/>
        <v>Tue</v>
      </c>
      <c r="E15" s="11">
        <f>+E14+1</f>
        <v>44019</v>
      </c>
      <c r="F15" s="12" t="s">
        <v>21</v>
      </c>
      <c r="G15" s="12">
        <v>9003</v>
      </c>
      <c r="H15" s="38" t="s">
        <v>81</v>
      </c>
      <c r="I15" s="38"/>
      <c r="J15" s="12" t="s">
        <v>71</v>
      </c>
      <c r="K15" s="12"/>
      <c r="L15" s="13">
        <v>8</v>
      </c>
    </row>
    <row r="16" spans="1:15" ht="29.15" customHeight="1" thickBot="1">
      <c r="A16" s="5">
        <f t="shared" si="0"/>
        <v>1</v>
      </c>
      <c r="B16" s="6">
        <f>WEEKDAY(E16,2)</f>
        <v>3</v>
      </c>
      <c r="C16" s="10"/>
      <c r="D16" s="8" t="str">
        <f t="shared" ref="D16:D19" si="4">IF(B16=1,"Mo",IF(B16=2,"Tue",IF(B16=3,"Wed",IF(B16=4,"Thu",IF(B16=5,"Fri",IF(B16=6,"Sat",IF(B16=7,"Sun","")))))))</f>
        <v>Wed</v>
      </c>
      <c r="E16" s="11">
        <f>+E15+1</f>
        <v>44020</v>
      </c>
      <c r="F16" s="12" t="s">
        <v>21</v>
      </c>
      <c r="G16" s="12">
        <v>9003</v>
      </c>
      <c r="H16" s="38" t="s">
        <v>81</v>
      </c>
      <c r="I16" s="38"/>
      <c r="J16" s="12" t="s">
        <v>71</v>
      </c>
      <c r="K16" s="12"/>
      <c r="L16" s="13">
        <v>4</v>
      </c>
    </row>
    <row r="17" spans="1:12" ht="29.15" customHeight="1" thickBot="1">
      <c r="A17" s="5">
        <f t="shared" ref="A17" si="5">IF(OR(C17="f",C17="u",C17="F",C17="U"),"",IF(OR(B17=1,B17=2,B17=3,B17=4,B17=5),1,""))</f>
        <v>1</v>
      </c>
      <c r="B17" s="6">
        <f>WEEKDAY(E17,2)</f>
        <v>3</v>
      </c>
      <c r="C17" s="10"/>
      <c r="D17" s="8" t="str">
        <f t="shared" si="4"/>
        <v>Wed</v>
      </c>
      <c r="E17" s="11">
        <f>+E15+1</f>
        <v>44020</v>
      </c>
      <c r="F17" s="12" t="s">
        <v>19</v>
      </c>
      <c r="G17" s="12">
        <v>9001</v>
      </c>
      <c r="H17" s="38" t="s">
        <v>83</v>
      </c>
      <c r="I17" s="38"/>
      <c r="J17" s="12" t="s">
        <v>71</v>
      </c>
      <c r="K17" s="12"/>
      <c r="L17" s="13">
        <v>4</v>
      </c>
    </row>
    <row r="18" spans="1:12" ht="29.15" customHeight="1" thickBot="1">
      <c r="A18" s="5">
        <f t="shared" si="0"/>
        <v>1</v>
      </c>
      <c r="B18" s="6">
        <f t="shared" si="1"/>
        <v>4</v>
      </c>
      <c r="C18" s="10"/>
      <c r="D18" s="8" t="str">
        <f t="shared" si="4"/>
        <v>Thu</v>
      </c>
      <c r="E18" s="11">
        <f>+E16+1</f>
        <v>44021</v>
      </c>
      <c r="F18" s="12" t="s">
        <v>19</v>
      </c>
      <c r="G18" s="12">
        <v>9001</v>
      </c>
      <c r="H18" s="38" t="s">
        <v>86</v>
      </c>
      <c r="I18" s="38"/>
      <c r="J18" s="12" t="s">
        <v>71</v>
      </c>
      <c r="K18" s="12"/>
      <c r="L18" s="13">
        <v>8</v>
      </c>
    </row>
    <row r="19" spans="1:12" ht="29.15" customHeight="1" thickBot="1">
      <c r="A19" s="5">
        <f t="shared" si="0"/>
        <v>1</v>
      </c>
      <c r="B19" s="6">
        <f t="shared" si="1"/>
        <v>5</v>
      </c>
      <c r="C19" s="10"/>
      <c r="D19" s="8" t="str">
        <f t="shared" si="4"/>
        <v>Fri</v>
      </c>
      <c r="E19" s="11">
        <f t="shared" ref="E19:E26" si="6">+E18+1</f>
        <v>44022</v>
      </c>
      <c r="F19" s="12" t="s">
        <v>19</v>
      </c>
      <c r="G19" s="12">
        <v>9001</v>
      </c>
      <c r="H19" s="38" t="s">
        <v>84</v>
      </c>
      <c r="I19" s="38"/>
      <c r="J19" s="12" t="s">
        <v>71</v>
      </c>
      <c r="K19" s="12"/>
      <c r="L19" s="13">
        <v>8</v>
      </c>
    </row>
    <row r="20" spans="1:12" ht="29.15" customHeight="1" thickBot="1">
      <c r="A20" s="5" t="str">
        <f t="shared" si="0"/>
        <v/>
      </c>
      <c r="B20" s="6">
        <f t="shared" si="1"/>
        <v>6</v>
      </c>
      <c r="C20" s="10"/>
      <c r="D20" s="8" t="str">
        <f t="shared" si="3"/>
        <v>Sat</v>
      </c>
      <c r="E20" s="11">
        <f t="shared" si="6"/>
        <v>44023</v>
      </c>
      <c r="F20" s="12"/>
      <c r="G20" s="12"/>
      <c r="H20" s="38"/>
      <c r="I20" s="38"/>
      <c r="J20" s="12"/>
      <c r="K20" s="12"/>
      <c r="L20" s="13"/>
    </row>
    <row r="21" spans="1:12" ht="29.15" customHeight="1" thickBot="1">
      <c r="A21" s="5" t="str">
        <f t="shared" si="0"/>
        <v/>
      </c>
      <c r="B21" s="6">
        <f>WEEKDAY(E21,2)</f>
        <v>7</v>
      </c>
      <c r="C21" s="10"/>
      <c r="D21" s="8" t="str">
        <f>IF(B21=1,"Mo",IF(B21=2,"Tue",IF(B21=3,"Wed",IF(B21=4,"Thu",IF(B21=5,"Fri",IF(B21=6,"Sat",IF(B21=7,"Sun","")))))))</f>
        <v>Sun</v>
      </c>
      <c r="E21" s="11">
        <f>+E20+1</f>
        <v>44024</v>
      </c>
      <c r="F21" s="12"/>
      <c r="G21" s="12"/>
      <c r="H21" s="38"/>
      <c r="I21" s="38"/>
      <c r="J21" s="12"/>
      <c r="K21" s="12"/>
      <c r="L21" s="13"/>
    </row>
    <row r="22" spans="1:12" ht="29.15" customHeight="1" thickBot="1">
      <c r="A22" s="5">
        <f t="shared" si="0"/>
        <v>1</v>
      </c>
      <c r="B22" s="6">
        <f>WEEKDAY(E22,2)</f>
        <v>1</v>
      </c>
      <c r="C22" s="10"/>
      <c r="D22" s="8" t="str">
        <f t="shared" si="3"/>
        <v>Mo</v>
      </c>
      <c r="E22" s="11">
        <f>+E21+1</f>
        <v>44025</v>
      </c>
      <c r="F22" s="12" t="s">
        <v>19</v>
      </c>
      <c r="G22" s="12">
        <v>9001</v>
      </c>
      <c r="H22" s="38" t="s">
        <v>85</v>
      </c>
      <c r="I22" s="38"/>
      <c r="J22" s="12" t="s">
        <v>71</v>
      </c>
      <c r="K22" s="12"/>
      <c r="L22" s="13">
        <v>8</v>
      </c>
    </row>
    <row r="23" spans="1:12" ht="29.15" customHeight="1" thickBot="1">
      <c r="A23" s="5">
        <f t="shared" si="0"/>
        <v>1</v>
      </c>
      <c r="B23" s="6">
        <f t="shared" si="1"/>
        <v>2</v>
      </c>
      <c r="C23" s="10"/>
      <c r="D23" s="8" t="str">
        <f t="shared" si="3"/>
        <v>Tue</v>
      </c>
      <c r="E23" s="11">
        <f t="shared" si="6"/>
        <v>44026</v>
      </c>
      <c r="F23" s="12" t="s">
        <v>19</v>
      </c>
      <c r="G23" s="12">
        <v>9001</v>
      </c>
      <c r="H23" s="38" t="s">
        <v>87</v>
      </c>
      <c r="I23" s="38"/>
      <c r="J23" s="12" t="s">
        <v>71</v>
      </c>
      <c r="K23" s="12"/>
      <c r="L23" s="13">
        <v>10</v>
      </c>
    </row>
    <row r="24" spans="1:12" ht="29.15" customHeight="1" thickBot="1">
      <c r="A24" s="5">
        <f t="shared" si="0"/>
        <v>1</v>
      </c>
      <c r="B24" s="6">
        <f t="shared" si="1"/>
        <v>3</v>
      </c>
      <c r="C24" s="10"/>
      <c r="D24" s="8" t="str">
        <f t="shared" si="3"/>
        <v>Wed</v>
      </c>
      <c r="E24" s="11">
        <f>+E23+1</f>
        <v>44027</v>
      </c>
      <c r="F24" s="12" t="s">
        <v>19</v>
      </c>
      <c r="G24" s="12">
        <v>9001</v>
      </c>
      <c r="H24" s="38" t="s">
        <v>87</v>
      </c>
      <c r="I24" s="38"/>
      <c r="J24" s="12" t="s">
        <v>71</v>
      </c>
      <c r="K24" s="12"/>
      <c r="L24" s="13">
        <v>10</v>
      </c>
    </row>
    <row r="25" spans="1:12" ht="29.15" customHeight="1" thickBot="1">
      <c r="A25" s="5">
        <f t="shared" si="0"/>
        <v>1</v>
      </c>
      <c r="B25" s="6">
        <f t="shared" si="1"/>
        <v>4</v>
      </c>
      <c r="C25" s="10"/>
      <c r="D25" s="8" t="str">
        <f t="shared" si="3"/>
        <v>Thu</v>
      </c>
      <c r="E25" s="11">
        <f>+E24+1</f>
        <v>44028</v>
      </c>
      <c r="F25" s="12" t="s">
        <v>19</v>
      </c>
      <c r="G25" s="12">
        <v>9001</v>
      </c>
      <c r="H25" s="38" t="s">
        <v>87</v>
      </c>
      <c r="I25" s="38"/>
      <c r="J25" s="12" t="s">
        <v>71</v>
      </c>
      <c r="K25" s="12"/>
      <c r="L25" s="13">
        <v>10</v>
      </c>
    </row>
    <row r="26" spans="1:12" ht="29.15" customHeight="1" thickBot="1">
      <c r="A26" s="5">
        <f t="shared" si="0"/>
        <v>1</v>
      </c>
      <c r="B26" s="6">
        <f t="shared" si="1"/>
        <v>5</v>
      </c>
      <c r="C26" s="10"/>
      <c r="D26" s="8" t="str">
        <f t="shared" si="3"/>
        <v>Fri</v>
      </c>
      <c r="E26" s="11">
        <f t="shared" si="6"/>
        <v>44029</v>
      </c>
      <c r="F26" s="12" t="s">
        <v>19</v>
      </c>
      <c r="G26" s="12">
        <v>9001</v>
      </c>
      <c r="H26" s="38" t="s">
        <v>94</v>
      </c>
      <c r="I26" s="38"/>
      <c r="J26" s="12" t="s">
        <v>71</v>
      </c>
      <c r="K26" s="12"/>
      <c r="L26" s="13">
        <v>8</v>
      </c>
    </row>
    <row r="27" spans="1:12" ht="29.15" customHeight="1" thickBot="1">
      <c r="A27" s="5" t="str">
        <f t="shared" si="0"/>
        <v/>
      </c>
      <c r="B27" s="6">
        <f t="shared" si="1"/>
        <v>6</v>
      </c>
      <c r="C27" s="10"/>
      <c r="D27" s="8" t="str">
        <f t="shared" si="3"/>
        <v>Sat</v>
      </c>
      <c r="E27" s="11">
        <f t="shared" ref="E27:E34" si="7">+E26+1</f>
        <v>44030</v>
      </c>
      <c r="F27" s="12"/>
      <c r="G27" s="12"/>
      <c r="H27" s="38"/>
      <c r="I27" s="38"/>
      <c r="J27" s="12"/>
      <c r="K27" s="12"/>
      <c r="L27" s="13"/>
    </row>
    <row r="28" spans="1:12" ht="29.15" customHeight="1" thickBot="1">
      <c r="A28" s="5" t="str">
        <f>IF(OR(C28="f",C28="u",C28="F",C28="U"),"",IF(OR(B28=1,B28=2,B28=3,B28=4,B28=5),1,""))</f>
        <v/>
      </c>
      <c r="B28" s="6">
        <f>WEEKDAY(E28,2)</f>
        <v>7</v>
      </c>
      <c r="C28" s="10"/>
      <c r="D28" s="8" t="str">
        <f>IF(B28=1,"Mo",IF(B28=2,"Tue",IF(B28=3,"Wed",IF(B28=4,"Thu",IF(B28=5,"Fri",IF(B28=6,"Sat",IF(B28=7,"Sun","")))))))</f>
        <v>Sun</v>
      </c>
      <c r="E28" s="11">
        <f t="shared" si="7"/>
        <v>44031</v>
      </c>
      <c r="F28" s="12"/>
      <c r="G28" s="12"/>
      <c r="H28" s="38"/>
      <c r="I28" s="38"/>
      <c r="J28" s="12"/>
      <c r="K28" s="12"/>
      <c r="L28" s="13"/>
    </row>
    <row r="29" spans="1:12" ht="29.15" customHeight="1" thickBot="1">
      <c r="A29" s="5">
        <f t="shared" si="0"/>
        <v>1</v>
      </c>
      <c r="B29" s="6">
        <f>WEEKDAY(E29,2)</f>
        <v>1</v>
      </c>
      <c r="C29" s="10"/>
      <c r="D29" s="8" t="str">
        <f t="shared" si="3"/>
        <v>Mo</v>
      </c>
      <c r="E29" s="11">
        <f>+E28+1</f>
        <v>44032</v>
      </c>
      <c r="F29" s="12" t="s">
        <v>19</v>
      </c>
      <c r="G29" s="12">
        <v>9001</v>
      </c>
      <c r="H29" s="38" t="s">
        <v>90</v>
      </c>
      <c r="I29" s="37"/>
      <c r="J29" s="12" t="s">
        <v>71</v>
      </c>
      <c r="K29" s="12"/>
      <c r="L29" s="13">
        <v>5</v>
      </c>
    </row>
    <row r="30" spans="1:12" ht="29.15" customHeight="1" thickBot="1">
      <c r="A30" s="5">
        <f t="shared" ref="A30" si="8">IF(OR(C30="f",C30="u",C30="F",C30="U"),"",IF(OR(B30=1,B30=2,B30=3,B30=4,B30=5),1,""))</f>
        <v>1</v>
      </c>
      <c r="B30" s="6">
        <f>WEEKDAY(E30,2)</f>
        <v>1</v>
      </c>
      <c r="C30" s="10"/>
      <c r="D30" s="8" t="str">
        <f t="shared" si="3"/>
        <v>Mo</v>
      </c>
      <c r="E30" s="11">
        <f>+E28+1</f>
        <v>44032</v>
      </c>
      <c r="F30" s="12" t="s">
        <v>88</v>
      </c>
      <c r="G30" s="12">
        <v>9003</v>
      </c>
      <c r="H30" s="38" t="s">
        <v>89</v>
      </c>
      <c r="I30" s="38"/>
      <c r="J30" s="12" t="s">
        <v>71</v>
      </c>
      <c r="K30" s="12"/>
      <c r="L30" s="13">
        <v>3</v>
      </c>
    </row>
    <row r="31" spans="1:12" ht="29.15" customHeight="1" thickBot="1">
      <c r="A31" s="5">
        <f t="shared" si="0"/>
        <v>1</v>
      </c>
      <c r="B31" s="6">
        <f t="shared" si="1"/>
        <v>2</v>
      </c>
      <c r="C31" s="10"/>
      <c r="D31" s="8" t="str">
        <f t="shared" si="3"/>
        <v>Tue</v>
      </c>
      <c r="E31" s="11">
        <f>+E29+1</f>
        <v>44033</v>
      </c>
      <c r="F31" s="12" t="s">
        <v>19</v>
      </c>
      <c r="G31" s="12">
        <v>9001</v>
      </c>
      <c r="H31" s="38" t="s">
        <v>91</v>
      </c>
      <c r="I31" s="38"/>
      <c r="J31" s="12" t="s">
        <v>71</v>
      </c>
      <c r="K31" s="12"/>
      <c r="L31" s="13">
        <v>8</v>
      </c>
    </row>
    <row r="32" spans="1:12" ht="29.15" customHeight="1" thickBot="1">
      <c r="A32" s="5">
        <f t="shared" si="0"/>
        <v>1</v>
      </c>
      <c r="B32" s="6">
        <f t="shared" si="1"/>
        <v>3</v>
      </c>
      <c r="C32" s="10"/>
      <c r="D32" s="8" t="str">
        <f t="shared" si="3"/>
        <v>Wed</v>
      </c>
      <c r="E32" s="11">
        <f t="shared" si="7"/>
        <v>44034</v>
      </c>
      <c r="F32" s="12" t="s">
        <v>19</v>
      </c>
      <c r="G32" s="12">
        <v>9001</v>
      </c>
      <c r="H32" s="38" t="s">
        <v>92</v>
      </c>
      <c r="I32" s="38"/>
      <c r="J32" s="12" t="s">
        <v>71</v>
      </c>
      <c r="K32" s="12"/>
      <c r="L32" s="13">
        <v>10</v>
      </c>
    </row>
    <row r="33" spans="1:12" ht="29.15" customHeight="1" thickBot="1">
      <c r="A33" s="5">
        <f t="shared" si="0"/>
        <v>1</v>
      </c>
      <c r="B33" s="6">
        <f t="shared" si="1"/>
        <v>4</v>
      </c>
      <c r="C33" s="10"/>
      <c r="D33" s="8" t="str">
        <f t="shared" si="3"/>
        <v>Thu</v>
      </c>
      <c r="E33" s="11">
        <f t="shared" si="7"/>
        <v>44035</v>
      </c>
      <c r="F33" s="12" t="s">
        <v>19</v>
      </c>
      <c r="G33" s="12">
        <v>9001</v>
      </c>
      <c r="H33" s="38" t="s">
        <v>92</v>
      </c>
      <c r="I33" s="38"/>
      <c r="J33" s="12" t="s">
        <v>71</v>
      </c>
      <c r="K33" s="12"/>
      <c r="L33" s="13">
        <v>10</v>
      </c>
    </row>
    <row r="34" spans="1:12" ht="29.15" customHeight="1" thickBot="1">
      <c r="A34" s="5">
        <f t="shared" si="0"/>
        <v>1</v>
      </c>
      <c r="B34" s="6">
        <f>WEEKDAY(E34,2)</f>
        <v>5</v>
      </c>
      <c r="C34" s="10"/>
      <c r="D34" s="8" t="str">
        <f>IF(B34=1,"Mo",IF(B34=2,"Tue",IF(B34=3,"Wed",IF(B34=4,"Thu",IF(B34=5,"Fri",IF(B34=6,"Sat",IF(B34=7,"Sun","")))))))</f>
        <v>Fri</v>
      </c>
      <c r="E34" s="11">
        <f t="shared" si="7"/>
        <v>44036</v>
      </c>
      <c r="F34" s="12" t="s">
        <v>19</v>
      </c>
      <c r="G34" s="12">
        <v>9001</v>
      </c>
      <c r="H34" s="38" t="s">
        <v>92</v>
      </c>
      <c r="I34" s="38"/>
      <c r="J34" s="12" t="s">
        <v>71</v>
      </c>
      <c r="K34" s="12"/>
      <c r="L34" s="13">
        <v>10</v>
      </c>
    </row>
    <row r="35" spans="1:12" ht="29.15" customHeight="1" thickBot="1">
      <c r="A35" s="5" t="str">
        <f t="shared" si="0"/>
        <v/>
      </c>
      <c r="B35" s="6">
        <f t="shared" si="1"/>
        <v>6</v>
      </c>
      <c r="C35" s="10"/>
      <c r="D35" s="8" t="str">
        <f t="shared" si="3"/>
        <v>Sat</v>
      </c>
      <c r="E35" s="11">
        <f t="shared" ref="E35" si="9">+E34+1</f>
        <v>44037</v>
      </c>
      <c r="F35" s="12"/>
      <c r="G35" s="12"/>
      <c r="H35" s="38"/>
      <c r="I35" s="38"/>
      <c r="J35" s="12"/>
      <c r="K35" s="12"/>
      <c r="L35" s="13"/>
    </row>
    <row r="36" spans="1:12" ht="29.15" customHeight="1" thickBot="1">
      <c r="A36" s="5" t="str">
        <f t="shared" si="0"/>
        <v/>
      </c>
      <c r="B36" s="6">
        <f>WEEKDAY(E36,2)</f>
        <v>7</v>
      </c>
      <c r="C36" s="10"/>
      <c r="D36" s="8" t="str">
        <f>IF(B36=1,"Mo",IF(B36=2,"Tue",IF(B36=3,"Wed",IF(B36=4,"Thu",IF(B36=5,"Fri",IF(B36=6,"Sat",IF(B36=7,"Sun","")))))))</f>
        <v>Sun</v>
      </c>
      <c r="E36" s="11">
        <f t="shared" ref="E36:E41" si="10">+E35+1</f>
        <v>44038</v>
      </c>
      <c r="F36" s="12"/>
      <c r="G36" s="12"/>
      <c r="H36" s="38"/>
      <c r="I36" s="38"/>
      <c r="J36" s="12"/>
      <c r="K36" s="12"/>
      <c r="L36" s="13"/>
    </row>
    <row r="37" spans="1:12" ht="29.15" customHeight="1" thickBot="1">
      <c r="A37" s="5">
        <f t="shared" si="0"/>
        <v>1</v>
      </c>
      <c r="B37" s="6">
        <f t="shared" si="1"/>
        <v>1</v>
      </c>
      <c r="C37" s="10"/>
      <c r="D37" s="8" t="str">
        <f t="shared" si="3"/>
        <v>Mo</v>
      </c>
      <c r="E37" s="11">
        <f t="shared" si="10"/>
        <v>44039</v>
      </c>
      <c r="F37" s="12"/>
      <c r="G37" s="12"/>
      <c r="H37" s="38" t="s">
        <v>78</v>
      </c>
      <c r="I37" s="38"/>
      <c r="J37" s="12"/>
      <c r="K37" s="12"/>
      <c r="L37" s="13"/>
    </row>
    <row r="38" spans="1:12" ht="29.15" customHeight="1" thickBot="1">
      <c r="A38" s="5">
        <f t="shared" si="0"/>
        <v>1</v>
      </c>
      <c r="B38" s="6">
        <f>WEEKDAY(E38,2)</f>
        <v>2</v>
      </c>
      <c r="C38" s="10"/>
      <c r="D38" s="8" t="str">
        <f>IF(B38=1,"Mo",IF(B38=2,"Tue",IF(B38=3,"Wed",IF(B38=4,"Thu",IF(B38=5,"Fri",IF(B38=6,"Sat",IF(B38=7,"Sun","")))))))</f>
        <v>Tue</v>
      </c>
      <c r="E38" s="11">
        <f t="shared" si="10"/>
        <v>44040</v>
      </c>
      <c r="F38" s="12"/>
      <c r="G38" s="12"/>
      <c r="H38" s="38" t="s">
        <v>78</v>
      </c>
      <c r="I38" s="38"/>
      <c r="J38" s="12"/>
      <c r="K38" s="12"/>
      <c r="L38" s="13"/>
    </row>
    <row r="39" spans="1:12" ht="29.15" customHeight="1" thickBot="1">
      <c r="A39" s="5">
        <f t="shared" si="0"/>
        <v>1</v>
      </c>
      <c r="B39" s="6">
        <f t="shared" si="1"/>
        <v>3</v>
      </c>
      <c r="C39" s="10"/>
      <c r="D39" s="8" t="str">
        <f t="shared" si="3"/>
        <v>Wed</v>
      </c>
      <c r="E39" s="11">
        <f t="shared" si="10"/>
        <v>44041</v>
      </c>
      <c r="F39" s="12" t="s">
        <v>19</v>
      </c>
      <c r="G39" s="12">
        <v>9001</v>
      </c>
      <c r="H39" s="38" t="s">
        <v>95</v>
      </c>
      <c r="I39" s="38"/>
      <c r="J39" s="12" t="s">
        <v>71</v>
      </c>
      <c r="K39" s="12"/>
      <c r="L39" s="13">
        <v>10</v>
      </c>
    </row>
    <row r="40" spans="1:12" ht="29.15" customHeight="1" thickBot="1">
      <c r="A40" s="5">
        <f t="shared" ref="A40" si="11">IF(OR(C40="f",C40="u",C40="F",C40="U"),"",IF(OR(B40=1,B40=2,B40=3,B40=4,B40=5),1,""))</f>
        <v>1</v>
      </c>
      <c r="B40" s="6">
        <f t="shared" ref="B40" si="12">WEEKDAY(E40,2)</f>
        <v>4</v>
      </c>
      <c r="C40" s="10"/>
      <c r="D40" s="8" t="str">
        <f t="shared" ref="D40:D41" si="13">IF(B40=1,"Mo",IF(B40=2,"Tue",IF(B40=3,"Wed",IF(B40=4,"Thu",IF(B40=5,"Fri",IF(B40=6,"Sat",IF(B40=7,"Sun","")))))))</f>
        <v>Thu</v>
      </c>
      <c r="E40" s="11">
        <f t="shared" si="10"/>
        <v>44042</v>
      </c>
      <c r="F40" s="12" t="s">
        <v>19</v>
      </c>
      <c r="G40" s="12">
        <v>9001</v>
      </c>
      <c r="H40" s="38" t="s">
        <v>93</v>
      </c>
      <c r="I40" s="38"/>
      <c r="J40" s="12" t="s">
        <v>71</v>
      </c>
      <c r="K40" s="12"/>
      <c r="L40" s="13">
        <v>10</v>
      </c>
    </row>
    <row r="41" spans="1:12" ht="29.15" customHeight="1" thickBot="1">
      <c r="A41" s="5">
        <f t="shared" ref="A41" si="14">IF(OR(C41="f",C41="u",C41="F",C41="U"),"",IF(OR(B41=1,B41=2,B41=3,B41=4,B41=5),1,""))</f>
        <v>1</v>
      </c>
      <c r="B41" s="6">
        <f t="shared" ref="B41" si="15">WEEKDAY(E41,2)</f>
        <v>5</v>
      </c>
      <c r="C41" s="40"/>
      <c r="D41" s="8" t="str">
        <f t="shared" si="13"/>
        <v>Fri</v>
      </c>
      <c r="E41" s="41">
        <f t="shared" si="10"/>
        <v>44043</v>
      </c>
      <c r="F41" s="12" t="s">
        <v>19</v>
      </c>
      <c r="G41" s="12">
        <v>9001</v>
      </c>
      <c r="H41" s="38" t="s">
        <v>93</v>
      </c>
      <c r="I41" s="42"/>
      <c r="J41" s="12" t="s">
        <v>71</v>
      </c>
      <c r="K41" s="12"/>
      <c r="L41" s="13">
        <v>10</v>
      </c>
    </row>
    <row r="42" spans="1:12" ht="30" customHeight="1" thickBot="1">
      <c r="D42" s="14"/>
      <c r="E42" s="15"/>
      <c r="F42" s="16"/>
      <c r="G42" s="27"/>
      <c r="H42" s="16"/>
      <c r="I42" s="17" t="s">
        <v>1</v>
      </c>
      <c r="J42" s="18"/>
      <c r="K42" s="15"/>
      <c r="L42" s="19">
        <f>SUM(L9:L41)</f>
        <v>178</v>
      </c>
    </row>
    <row r="43" spans="1:12" ht="30" customHeight="1" thickBot="1">
      <c r="D43" s="14"/>
      <c r="E43" s="15"/>
      <c r="F43" s="16"/>
      <c r="G43" s="16"/>
      <c r="H43" s="16"/>
      <c r="I43" s="17" t="s">
        <v>2</v>
      </c>
      <c r="J43" s="18"/>
      <c r="K43" s="15"/>
      <c r="L43" s="19">
        <f>SUM(L42/8)</f>
        <v>22.25</v>
      </c>
    </row>
    <row r="50" spans="9:9">
      <c r="I50" s="39"/>
    </row>
  </sheetData>
  <mergeCells count="11">
    <mergeCell ref="C7:C8"/>
    <mergeCell ref="D7:E8"/>
    <mergeCell ref="F7:F8"/>
    <mergeCell ref="G7:G8"/>
    <mergeCell ref="D1:L1"/>
    <mergeCell ref="D5:E5"/>
    <mergeCell ref="J6:L6"/>
    <mergeCell ref="L7:L8"/>
    <mergeCell ref="H7:I8"/>
    <mergeCell ref="J7:J8"/>
    <mergeCell ref="K7:K8"/>
  </mergeCells>
  <phoneticPr fontId="0" type="noConversion"/>
  <conditionalFormatting sqref="C9:C41">
    <cfRule type="expression" dxfId="136" priority="2680" stopIfTrue="1">
      <formula>IF($A9=1,B9,)</formula>
    </cfRule>
    <cfRule type="expression" dxfId="135" priority="2681" stopIfTrue="1">
      <formula>IF($A9="",B9,)</formula>
    </cfRule>
  </conditionalFormatting>
  <conditionalFormatting sqref="E9">
    <cfRule type="expression" dxfId="134" priority="2682" stopIfTrue="1">
      <formula>IF($A9="",B9,"")</formula>
    </cfRule>
  </conditionalFormatting>
  <conditionalFormatting sqref="E10:E41">
    <cfRule type="expression" dxfId="133" priority="2683" stopIfTrue="1">
      <formula>IF($A10&lt;&gt;1,B10,"")</formula>
    </cfRule>
  </conditionalFormatting>
  <conditionalFormatting sqref="D9:D41">
    <cfRule type="expression" dxfId="132" priority="2684" stopIfTrue="1">
      <formula>IF($A9="",B9,)</formula>
    </cfRule>
  </conditionalFormatting>
  <conditionalFormatting sqref="G14">
    <cfRule type="expression" dxfId="131" priority="476" stopIfTrue="1">
      <formula>#REF!="Freelancer"</formula>
    </cfRule>
    <cfRule type="expression" dxfId="130" priority="477" stopIfTrue="1">
      <formula>#REF!="DTC Int. Staff"</formula>
    </cfRule>
  </conditionalFormatting>
  <conditionalFormatting sqref="G14">
    <cfRule type="expression" dxfId="129" priority="474" stopIfTrue="1">
      <formula>$F$5="Freelancer"</formula>
    </cfRule>
    <cfRule type="expression" dxfId="128" priority="475" stopIfTrue="1">
      <formula>$F$5="DTC Int. Staff"</formula>
    </cfRule>
  </conditionalFormatting>
  <conditionalFormatting sqref="G38">
    <cfRule type="expression" dxfId="127" priority="218" stopIfTrue="1">
      <formula>$F$5="Freelancer"</formula>
    </cfRule>
    <cfRule type="expression" dxfId="126" priority="219" stopIfTrue="1">
      <formula>$F$5="DTC Int. Staff"</formula>
    </cfRule>
  </conditionalFormatting>
  <conditionalFormatting sqref="G37">
    <cfRule type="expression" dxfId="125" priority="222" stopIfTrue="1">
      <formula>$F$5="Freelancer"</formula>
    </cfRule>
    <cfRule type="expression" dxfId="124" priority="223" stopIfTrue="1">
      <formula>$F$5="DTC Int. Staff"</formula>
    </cfRule>
  </conditionalFormatting>
  <conditionalFormatting sqref="G37">
    <cfRule type="expression" dxfId="123" priority="224" stopIfTrue="1">
      <formula>#REF!="Freelancer"</formula>
    </cfRule>
    <cfRule type="expression" dxfId="122" priority="225" stopIfTrue="1">
      <formula>#REF!="DTC Int. Staff"</formula>
    </cfRule>
  </conditionalFormatting>
  <conditionalFormatting sqref="G38">
    <cfRule type="expression" dxfId="121" priority="220" stopIfTrue="1">
      <formula>#REF!="Freelancer"</formula>
    </cfRule>
    <cfRule type="expression" dxfId="120" priority="221" stopIfTrue="1">
      <formula>#REF!="DTC Int. Staff"</formula>
    </cfRule>
  </conditionalFormatting>
  <conditionalFormatting sqref="G12">
    <cfRule type="expression" dxfId="119" priority="209" stopIfTrue="1">
      <formula>$F$5="Freelancer"</formula>
    </cfRule>
    <cfRule type="expression" dxfId="118" priority="210" stopIfTrue="1">
      <formula>$F$5="DTC Int. Staff"</formula>
    </cfRule>
  </conditionalFormatting>
  <conditionalFormatting sqref="G12">
    <cfRule type="expression" dxfId="117" priority="211" stopIfTrue="1">
      <formula>#REF!="Freelancer"</formula>
    </cfRule>
    <cfRule type="expression" dxfId="116" priority="212" stopIfTrue="1">
      <formula>#REF!="DTC Int. Staff"</formula>
    </cfRule>
  </conditionalFormatting>
  <conditionalFormatting sqref="G13">
    <cfRule type="expression" dxfId="115" priority="201" stopIfTrue="1">
      <formula>$F$5="Freelancer"</formula>
    </cfRule>
    <cfRule type="expression" dxfId="114" priority="202" stopIfTrue="1">
      <formula>$F$5="DTC Int. Staff"</formula>
    </cfRule>
  </conditionalFormatting>
  <conditionalFormatting sqref="G13">
    <cfRule type="expression" dxfId="113" priority="203" stopIfTrue="1">
      <formula>#REF!="Freelancer"</formula>
    </cfRule>
    <cfRule type="expression" dxfId="112" priority="204" stopIfTrue="1">
      <formula>#REF!="DTC Int. Staff"</formula>
    </cfRule>
  </conditionalFormatting>
  <conditionalFormatting sqref="G20">
    <cfRule type="expression" dxfId="111" priority="183" stopIfTrue="1">
      <formula>#REF!="Freelancer"</formula>
    </cfRule>
    <cfRule type="expression" dxfId="110" priority="184" stopIfTrue="1">
      <formula>#REF!="DTC Int. Staff"</formula>
    </cfRule>
  </conditionalFormatting>
  <conditionalFormatting sqref="G20">
    <cfRule type="expression" dxfId="109" priority="181" stopIfTrue="1">
      <formula>$F$5="Freelancer"</formula>
    </cfRule>
    <cfRule type="expression" dxfId="108" priority="182" stopIfTrue="1">
      <formula>$F$5="DTC Int. Staff"</formula>
    </cfRule>
  </conditionalFormatting>
  <conditionalFormatting sqref="G21">
    <cfRule type="expression" dxfId="107" priority="179" stopIfTrue="1">
      <formula>#REF!="Freelancer"</formula>
    </cfRule>
    <cfRule type="expression" dxfId="106" priority="180" stopIfTrue="1">
      <formula>#REF!="DTC Int. Staff"</formula>
    </cfRule>
  </conditionalFormatting>
  <conditionalFormatting sqref="G21">
    <cfRule type="expression" dxfId="105" priority="177" stopIfTrue="1">
      <formula>$F$5="Freelancer"</formula>
    </cfRule>
    <cfRule type="expression" dxfId="104" priority="178" stopIfTrue="1">
      <formula>$F$5="DTC Int. Staff"</formula>
    </cfRule>
  </conditionalFormatting>
  <conditionalFormatting sqref="G27">
    <cfRule type="expression" dxfId="103" priority="155" stopIfTrue="1">
      <formula>#REF!="Freelancer"</formula>
    </cfRule>
    <cfRule type="expression" dxfId="102" priority="156" stopIfTrue="1">
      <formula>#REF!="DTC Int. Staff"</formula>
    </cfRule>
  </conditionalFormatting>
  <conditionalFormatting sqref="G27">
    <cfRule type="expression" dxfId="101" priority="153" stopIfTrue="1">
      <formula>$F$5="Freelancer"</formula>
    </cfRule>
    <cfRule type="expression" dxfId="100" priority="154" stopIfTrue="1">
      <formula>$F$5="DTC Int. Staff"</formula>
    </cfRule>
  </conditionalFormatting>
  <conditionalFormatting sqref="G28">
    <cfRule type="expression" dxfId="99" priority="145" stopIfTrue="1">
      <formula>$F$5="Freelancer"</formula>
    </cfRule>
    <cfRule type="expression" dxfId="98" priority="146" stopIfTrue="1">
      <formula>$F$5="DTC Int. Staff"</formula>
    </cfRule>
  </conditionalFormatting>
  <conditionalFormatting sqref="G28">
    <cfRule type="expression" dxfId="97" priority="147" stopIfTrue="1">
      <formula>#REF!="Freelancer"</formula>
    </cfRule>
    <cfRule type="expression" dxfId="96" priority="148" stopIfTrue="1">
      <formula>#REF!="DTC Int. Staff"</formula>
    </cfRule>
  </conditionalFormatting>
  <conditionalFormatting sqref="G35">
    <cfRule type="expression" dxfId="95" priority="103" stopIfTrue="1">
      <formula>#REF!="Freelancer"</formula>
    </cfRule>
    <cfRule type="expression" dxfId="94" priority="104" stopIfTrue="1">
      <formula>#REF!="DTC Int. Staff"</formula>
    </cfRule>
  </conditionalFormatting>
  <conditionalFormatting sqref="G35">
    <cfRule type="expression" dxfId="93" priority="101" stopIfTrue="1">
      <formula>$F$5="Freelancer"</formula>
    </cfRule>
    <cfRule type="expression" dxfId="92" priority="102" stopIfTrue="1">
      <formula>$F$5="DTC Int. Staff"</formula>
    </cfRule>
  </conditionalFormatting>
  <conditionalFormatting sqref="G36">
    <cfRule type="expression" dxfId="91" priority="99" stopIfTrue="1">
      <formula>#REF!="Freelancer"</formula>
    </cfRule>
    <cfRule type="expression" dxfId="90" priority="100" stopIfTrue="1">
      <formula>#REF!="DTC Int. Staff"</formula>
    </cfRule>
  </conditionalFormatting>
  <conditionalFormatting sqref="G36">
    <cfRule type="expression" dxfId="89" priority="97" stopIfTrue="1">
      <formula>$F$5="Freelancer"</formula>
    </cfRule>
    <cfRule type="expression" dxfId="88" priority="98" stopIfTrue="1">
      <formula>$F$5="DTC Int. Staff"</formula>
    </cfRule>
  </conditionalFormatting>
  <conditionalFormatting sqref="G9">
    <cfRule type="expression" dxfId="87" priority="85" stopIfTrue="1">
      <formula>$F$5="Freelancer"</formula>
    </cfRule>
    <cfRule type="expression" dxfId="86" priority="86" stopIfTrue="1">
      <formula>$F$5="DTC Int. Staff"</formula>
    </cfRule>
  </conditionalFormatting>
  <conditionalFormatting sqref="G9">
    <cfRule type="expression" dxfId="85" priority="87" stopIfTrue="1">
      <formula>#REF!="Freelancer"</formula>
    </cfRule>
    <cfRule type="expression" dxfId="84" priority="88" stopIfTrue="1">
      <formula>#REF!="DTC Int. Staff"</formula>
    </cfRule>
  </conditionalFormatting>
  <conditionalFormatting sqref="G10">
    <cfRule type="expression" dxfId="83" priority="83" stopIfTrue="1">
      <formula>#REF!="Freelancer"</formula>
    </cfRule>
    <cfRule type="expression" dxfId="82" priority="84" stopIfTrue="1">
      <formula>#REF!="DTC Int. Staff"</formula>
    </cfRule>
  </conditionalFormatting>
  <conditionalFormatting sqref="G10">
    <cfRule type="expression" dxfId="81" priority="81" stopIfTrue="1">
      <formula>$F$5="Freelancer"</formula>
    </cfRule>
    <cfRule type="expression" dxfId="80" priority="82" stopIfTrue="1">
      <formula>$F$5="DTC Int. Staff"</formula>
    </cfRule>
  </conditionalFormatting>
  <conditionalFormatting sqref="G11">
    <cfRule type="expression" dxfId="79" priority="77" stopIfTrue="1">
      <formula>$F$5="Freelancer"</formula>
    </cfRule>
    <cfRule type="expression" dxfId="78" priority="78" stopIfTrue="1">
      <formula>$F$5="DTC Int. Staff"</formula>
    </cfRule>
  </conditionalFormatting>
  <conditionalFormatting sqref="G11">
    <cfRule type="expression" dxfId="77" priority="79" stopIfTrue="1">
      <formula>#REF!="Freelancer"</formula>
    </cfRule>
    <cfRule type="expression" dxfId="76" priority="80" stopIfTrue="1">
      <formula>#REF!="DTC Int. Staff"</formula>
    </cfRule>
  </conditionalFormatting>
  <conditionalFormatting sqref="G15">
    <cfRule type="expression" dxfId="75" priority="75" stopIfTrue="1">
      <formula>#REF!="Freelancer"</formula>
    </cfRule>
    <cfRule type="expression" dxfId="74" priority="76" stopIfTrue="1">
      <formula>#REF!="DTC Int. Staff"</formula>
    </cfRule>
  </conditionalFormatting>
  <conditionalFormatting sqref="G15">
    <cfRule type="expression" dxfId="73" priority="73" stopIfTrue="1">
      <formula>$F$5="Freelancer"</formula>
    </cfRule>
    <cfRule type="expression" dxfId="72" priority="74" stopIfTrue="1">
      <formula>$F$5="DTC Int. Staff"</formula>
    </cfRule>
  </conditionalFormatting>
  <conditionalFormatting sqref="G16">
    <cfRule type="expression" dxfId="71" priority="71" stopIfTrue="1">
      <formula>#REF!="Freelancer"</formula>
    </cfRule>
    <cfRule type="expression" dxfId="70" priority="72" stopIfTrue="1">
      <formula>#REF!="DTC Int. Staff"</formula>
    </cfRule>
  </conditionalFormatting>
  <conditionalFormatting sqref="G16">
    <cfRule type="expression" dxfId="69" priority="69" stopIfTrue="1">
      <formula>$F$5="Freelancer"</formula>
    </cfRule>
    <cfRule type="expression" dxfId="68" priority="70" stopIfTrue="1">
      <formula>$F$5="DTC Int. Staff"</formula>
    </cfRule>
  </conditionalFormatting>
  <conditionalFormatting sqref="G17">
    <cfRule type="expression" dxfId="67" priority="65" stopIfTrue="1">
      <formula>$F$5="Freelancer"</formula>
    </cfRule>
    <cfRule type="expression" dxfId="66" priority="66" stopIfTrue="1">
      <formula>$F$5="DTC Int. Staff"</formula>
    </cfRule>
  </conditionalFormatting>
  <conditionalFormatting sqref="G17">
    <cfRule type="expression" dxfId="65" priority="67" stopIfTrue="1">
      <formula>#REF!="Freelancer"</formula>
    </cfRule>
    <cfRule type="expression" dxfId="64" priority="68" stopIfTrue="1">
      <formula>#REF!="DTC Int. Staff"</formula>
    </cfRule>
  </conditionalFormatting>
  <conditionalFormatting sqref="G18">
    <cfRule type="expression" dxfId="63" priority="61" stopIfTrue="1">
      <formula>$F$5="Freelancer"</formula>
    </cfRule>
    <cfRule type="expression" dxfId="62" priority="62" stopIfTrue="1">
      <formula>$F$5="DTC Int. Staff"</formula>
    </cfRule>
  </conditionalFormatting>
  <conditionalFormatting sqref="G18">
    <cfRule type="expression" dxfId="61" priority="63" stopIfTrue="1">
      <formula>#REF!="Freelancer"</formula>
    </cfRule>
    <cfRule type="expression" dxfId="60" priority="64" stopIfTrue="1">
      <formula>#REF!="DTC Int. Staff"</formula>
    </cfRule>
  </conditionalFormatting>
  <conditionalFormatting sqref="G19">
    <cfRule type="expression" dxfId="59" priority="57" stopIfTrue="1">
      <formula>$F$5="Freelancer"</formula>
    </cfRule>
    <cfRule type="expression" dxfId="58" priority="58" stopIfTrue="1">
      <formula>$F$5="DTC Int. Staff"</formula>
    </cfRule>
  </conditionalFormatting>
  <conditionalFormatting sqref="G19">
    <cfRule type="expression" dxfId="57" priority="59" stopIfTrue="1">
      <formula>#REF!="Freelancer"</formula>
    </cfRule>
    <cfRule type="expression" dxfId="56" priority="60" stopIfTrue="1">
      <formula>#REF!="DTC Int. Staff"</formula>
    </cfRule>
  </conditionalFormatting>
  <conditionalFormatting sqref="G22">
    <cfRule type="expression" dxfId="55" priority="53" stopIfTrue="1">
      <formula>$F$5="Freelancer"</formula>
    </cfRule>
    <cfRule type="expression" dxfId="54" priority="54" stopIfTrue="1">
      <formula>$F$5="DTC Int. Staff"</formula>
    </cfRule>
  </conditionalFormatting>
  <conditionalFormatting sqref="G22">
    <cfRule type="expression" dxfId="53" priority="55" stopIfTrue="1">
      <formula>#REF!="Freelancer"</formula>
    </cfRule>
    <cfRule type="expression" dxfId="52" priority="56" stopIfTrue="1">
      <formula>#REF!="DTC Int. Staff"</formula>
    </cfRule>
  </conditionalFormatting>
  <conditionalFormatting sqref="G23">
    <cfRule type="expression" dxfId="51" priority="49" stopIfTrue="1">
      <formula>$F$5="Freelancer"</formula>
    </cfRule>
    <cfRule type="expression" dxfId="50" priority="50" stopIfTrue="1">
      <formula>$F$5="DTC Int. Staff"</formula>
    </cfRule>
  </conditionalFormatting>
  <conditionalFormatting sqref="G23">
    <cfRule type="expression" dxfId="49" priority="51" stopIfTrue="1">
      <formula>#REF!="Freelancer"</formula>
    </cfRule>
    <cfRule type="expression" dxfId="48" priority="52" stopIfTrue="1">
      <formula>#REF!="DTC Int. Staff"</formula>
    </cfRule>
  </conditionalFormatting>
  <conditionalFormatting sqref="G24">
    <cfRule type="expression" dxfId="47" priority="45" stopIfTrue="1">
      <formula>$F$5="Freelancer"</formula>
    </cfRule>
    <cfRule type="expression" dxfId="46" priority="46" stopIfTrue="1">
      <formula>$F$5="DTC Int. Staff"</formula>
    </cfRule>
  </conditionalFormatting>
  <conditionalFormatting sqref="G24">
    <cfRule type="expression" dxfId="45" priority="47" stopIfTrue="1">
      <formula>#REF!="Freelancer"</formula>
    </cfRule>
    <cfRule type="expression" dxfId="44" priority="48" stopIfTrue="1">
      <formula>#REF!="DTC Int. Staff"</formula>
    </cfRule>
  </conditionalFormatting>
  <conditionalFormatting sqref="G25">
    <cfRule type="expression" dxfId="43" priority="41" stopIfTrue="1">
      <formula>$F$5="Freelancer"</formula>
    </cfRule>
    <cfRule type="expression" dxfId="42" priority="42" stopIfTrue="1">
      <formula>$F$5="DTC Int. Staff"</formula>
    </cfRule>
  </conditionalFormatting>
  <conditionalFormatting sqref="G25">
    <cfRule type="expression" dxfId="41" priority="43" stopIfTrue="1">
      <formula>#REF!="Freelancer"</formula>
    </cfRule>
    <cfRule type="expression" dxfId="40" priority="44" stopIfTrue="1">
      <formula>#REF!="DTC Int. Staff"</formula>
    </cfRule>
  </conditionalFormatting>
  <conditionalFormatting sqref="G26">
    <cfRule type="expression" dxfId="39" priority="37" stopIfTrue="1">
      <formula>$F$5="Freelancer"</formula>
    </cfRule>
    <cfRule type="expression" dxfId="38" priority="38" stopIfTrue="1">
      <formula>$F$5="DTC Int. Staff"</formula>
    </cfRule>
  </conditionalFormatting>
  <conditionalFormatting sqref="G26">
    <cfRule type="expression" dxfId="37" priority="39" stopIfTrue="1">
      <formula>#REF!="Freelancer"</formula>
    </cfRule>
    <cfRule type="expression" dxfId="36" priority="40" stopIfTrue="1">
      <formula>#REF!="DTC Int. Staff"</formula>
    </cfRule>
  </conditionalFormatting>
  <conditionalFormatting sqref="G30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30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29">
    <cfRule type="expression" dxfId="31" priority="29" stopIfTrue="1">
      <formula>$F$5="Freelancer"</formula>
    </cfRule>
    <cfRule type="expression" dxfId="30" priority="30" stopIfTrue="1">
      <formula>$F$5="DTC Int. Staff"</formula>
    </cfRule>
  </conditionalFormatting>
  <conditionalFormatting sqref="G29">
    <cfRule type="expression" dxfId="29" priority="31" stopIfTrue="1">
      <formula>#REF!="Freelancer"</formula>
    </cfRule>
    <cfRule type="expression" dxfId="28" priority="32" stopIfTrue="1">
      <formula>#REF!="DTC Int. Staff"</formula>
    </cfRule>
  </conditionalFormatting>
  <conditionalFormatting sqref="G31">
    <cfRule type="expression" dxfId="27" priority="25" stopIfTrue="1">
      <formula>$F$5="Freelancer"</formula>
    </cfRule>
    <cfRule type="expression" dxfId="26" priority="26" stopIfTrue="1">
      <formula>$F$5="DTC Int. Staff"</formula>
    </cfRule>
  </conditionalFormatting>
  <conditionalFormatting sqref="G31">
    <cfRule type="expression" dxfId="25" priority="27" stopIfTrue="1">
      <formula>#REF!="Freelancer"</formula>
    </cfRule>
    <cfRule type="expression" dxfId="24" priority="28" stopIfTrue="1">
      <formula>#REF!="DTC Int. Staff"</formula>
    </cfRule>
  </conditionalFormatting>
  <conditionalFormatting sqref="G32">
    <cfRule type="expression" dxfId="23" priority="21" stopIfTrue="1">
      <formula>$F$5="Freelancer"</formula>
    </cfRule>
    <cfRule type="expression" dxfId="22" priority="22" stopIfTrue="1">
      <formula>$F$5="DTC Int. Staff"</formula>
    </cfRule>
  </conditionalFormatting>
  <conditionalFormatting sqref="G32">
    <cfRule type="expression" dxfId="21" priority="23" stopIfTrue="1">
      <formula>#REF!="Freelancer"</formula>
    </cfRule>
    <cfRule type="expression" dxfId="20" priority="24" stopIfTrue="1">
      <formula>#REF!="DTC Int. Staff"</formula>
    </cfRule>
  </conditionalFormatting>
  <conditionalFormatting sqref="G33">
    <cfRule type="expression" dxfId="19" priority="17" stopIfTrue="1">
      <formula>$F$5="Freelancer"</formula>
    </cfRule>
    <cfRule type="expression" dxfId="18" priority="18" stopIfTrue="1">
      <formula>$F$5="DTC Int. Staff"</formula>
    </cfRule>
  </conditionalFormatting>
  <conditionalFormatting sqref="G33">
    <cfRule type="expression" dxfId="17" priority="19" stopIfTrue="1">
      <formula>#REF!="Freelancer"</formula>
    </cfRule>
    <cfRule type="expression" dxfId="16" priority="20" stopIfTrue="1">
      <formula>#REF!="DTC Int. Staff"</formula>
    </cfRule>
  </conditionalFormatting>
  <conditionalFormatting sqref="G34">
    <cfRule type="expression" dxfId="15" priority="13" stopIfTrue="1">
      <formula>$F$5="Freelancer"</formula>
    </cfRule>
    <cfRule type="expression" dxfId="14" priority="14" stopIfTrue="1">
      <formula>$F$5="DTC Int. Staff"</formula>
    </cfRule>
  </conditionalFormatting>
  <conditionalFormatting sqref="G34">
    <cfRule type="expression" dxfId="13" priority="15" stopIfTrue="1">
      <formula>#REF!="Freelancer"</formula>
    </cfRule>
    <cfRule type="expression" dxfId="12" priority="16" stopIfTrue="1">
      <formula>#REF!="DTC Int. Staff"</formula>
    </cfRule>
  </conditionalFormatting>
  <conditionalFormatting sqref="G39">
    <cfRule type="expression" dxfId="11" priority="9" stopIfTrue="1">
      <formula>$F$5="Freelancer"</formula>
    </cfRule>
    <cfRule type="expression" dxfId="10" priority="10" stopIfTrue="1">
      <formula>$F$5="DTC Int. Staff"</formula>
    </cfRule>
  </conditionalFormatting>
  <conditionalFormatting sqref="G39">
    <cfRule type="expression" dxfId="9" priority="11" stopIfTrue="1">
      <formula>#REF!="Freelancer"</formula>
    </cfRule>
    <cfRule type="expression" dxfId="8" priority="12" stopIfTrue="1">
      <formula>#REF!="DTC Int. Staff"</formula>
    </cfRule>
  </conditionalFormatting>
  <conditionalFormatting sqref="G40">
    <cfRule type="expression" dxfId="7" priority="5" stopIfTrue="1">
      <formula>$F$5="Freelancer"</formula>
    </cfRule>
    <cfRule type="expression" dxfId="6" priority="6" stopIfTrue="1">
      <formula>$F$5="DTC Int. Staff"</formula>
    </cfRule>
  </conditionalFormatting>
  <conditionalFormatting sqref="G40">
    <cfRule type="expression" dxfId="5" priority="7" stopIfTrue="1">
      <formula>#REF!="Freelancer"</formula>
    </cfRule>
    <cfRule type="expression" dxfId="4" priority="8" stopIfTrue="1">
      <formula>#REF!="DTC Int. Staff"</formula>
    </cfRule>
  </conditionalFormatting>
  <conditionalFormatting sqref="G41">
    <cfRule type="expression" dxfId="3" priority="1" stopIfTrue="1">
      <formula>$F$5="Freelancer"</formula>
    </cfRule>
    <cfRule type="expression" dxfId="2" priority="2" stopIfTrue="1">
      <formula>$F$5="DTC Int. Staff"</formula>
    </cfRule>
  </conditionalFormatting>
  <conditionalFormatting sqref="G41">
    <cfRule type="expression" dxfId="1" priority="3" stopIfTrue="1">
      <formula>#REF!="Freelancer"</formula>
    </cfRule>
    <cfRule type="expression" dxfId="0" priority="4" stopIfTrue="1">
      <formula>#REF!="DTC Int. Staff"</formula>
    </cfRule>
  </conditionalFormatting>
  <dataValidations count="2">
    <dataValidation type="list" allowBlank="1" showInputMessage="1" showErrorMessage="1" sqref="F10 F12:F16 F20:F21 F27 F30 F35:F38" xr:uid="{00000000-0002-0000-0100-000000000000}">
      <formula1>Project_Number</formula1>
    </dataValidation>
    <dataValidation type="list" allowBlank="1" showInputMessage="1" showErrorMessage="1" sqref="G10 G12:G16 G20:G21 G27 G30 G35:G38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3"/>
  <sheetViews>
    <sheetView topLeftCell="A10" workbookViewId="0">
      <selection activeCell="A13" sqref="A13"/>
    </sheetView>
  </sheetViews>
  <sheetFormatPr defaultColWidth="11.453125" defaultRowHeight="12.5"/>
  <cols>
    <col min="1" max="1" width="14.26953125" style="23" customWidth="1"/>
    <col min="2" max="2" width="26.453125" style="23" customWidth="1"/>
    <col min="3" max="3" width="19.54296875" customWidth="1"/>
  </cols>
  <sheetData>
    <row r="1" spans="1:13">
      <c r="A1" s="25" t="s">
        <v>6</v>
      </c>
      <c r="B1" s="25" t="s">
        <v>7</v>
      </c>
      <c r="C1" s="25" t="s">
        <v>16</v>
      </c>
      <c r="D1" s="25" t="s">
        <v>8</v>
      </c>
    </row>
    <row r="2" spans="1:13">
      <c r="A2" s="35" t="s">
        <v>76</v>
      </c>
      <c r="B2" s="35" t="s">
        <v>77</v>
      </c>
      <c r="C2" s="25"/>
      <c r="D2" s="25"/>
    </row>
    <row r="3" spans="1:13">
      <c r="A3" s="23" t="s">
        <v>17</v>
      </c>
      <c r="B3" s="23" t="s">
        <v>18</v>
      </c>
      <c r="C3" s="24">
        <v>9001</v>
      </c>
    </row>
    <row r="4" spans="1:13">
      <c r="A4" s="23" t="s">
        <v>19</v>
      </c>
      <c r="B4" s="23" t="s">
        <v>20</v>
      </c>
      <c r="C4" s="24">
        <v>9003</v>
      </c>
    </row>
    <row r="5" spans="1:13">
      <c r="A5" s="23" t="s">
        <v>21</v>
      </c>
      <c r="B5" s="23" t="s">
        <v>22</v>
      </c>
      <c r="C5" s="24">
        <v>9004</v>
      </c>
    </row>
    <row r="6" spans="1:13">
      <c r="A6" s="23" t="s">
        <v>23</v>
      </c>
      <c r="B6" s="23" t="s">
        <v>24</v>
      </c>
      <c r="C6" s="24">
        <v>9005</v>
      </c>
    </row>
    <row r="7" spans="1:13">
      <c r="A7" s="23" t="s">
        <v>25</v>
      </c>
      <c r="B7" s="23" t="s">
        <v>26</v>
      </c>
      <c r="C7" s="24">
        <v>9006</v>
      </c>
    </row>
    <row r="8" spans="1:13">
      <c r="A8" s="23" t="s">
        <v>27</v>
      </c>
      <c r="B8" s="23" t="s">
        <v>28</v>
      </c>
      <c r="C8" s="24">
        <v>9007</v>
      </c>
    </row>
    <row r="9" spans="1:13">
      <c r="A9" s="23" t="s">
        <v>29</v>
      </c>
      <c r="B9" s="23" t="s">
        <v>30</v>
      </c>
      <c r="C9" s="24">
        <v>9008</v>
      </c>
    </row>
    <row r="10" spans="1:13">
      <c r="A10" s="23" t="s">
        <v>31</v>
      </c>
      <c r="B10" s="23" t="s">
        <v>32</v>
      </c>
      <c r="C10" s="24">
        <v>9009</v>
      </c>
    </row>
    <row r="11" spans="1:13">
      <c r="A11" s="23" t="s">
        <v>33</v>
      </c>
      <c r="B11" s="23" t="s">
        <v>34</v>
      </c>
      <c r="C11" s="24">
        <v>9010</v>
      </c>
    </row>
    <row r="12" spans="1:13">
      <c r="A12" s="23" t="s">
        <v>35</v>
      </c>
      <c r="B12" s="23" t="s">
        <v>36</v>
      </c>
      <c r="C12" s="24">
        <v>9011</v>
      </c>
    </row>
    <row r="13" spans="1:13">
      <c r="A13" s="23" t="s">
        <v>37</v>
      </c>
      <c r="B13" s="23" t="s">
        <v>38</v>
      </c>
      <c r="C13" s="24">
        <v>9012</v>
      </c>
    </row>
    <row r="14" spans="1:13">
      <c r="A14" s="23" t="s">
        <v>39</v>
      </c>
      <c r="B14" s="23" t="s">
        <v>40</v>
      </c>
      <c r="C14" s="24">
        <v>9013</v>
      </c>
    </row>
    <row r="15" spans="1:13">
      <c r="A15" s="23" t="s">
        <v>41</v>
      </c>
      <c r="B15" s="23" t="s">
        <v>42</v>
      </c>
      <c r="C15" s="24">
        <v>9014</v>
      </c>
      <c r="M15" s="34"/>
    </row>
    <row r="16" spans="1:13">
      <c r="A16" s="23" t="s">
        <v>43</v>
      </c>
      <c r="B16" s="23" t="s">
        <v>44</v>
      </c>
      <c r="C16" s="24">
        <v>9015</v>
      </c>
    </row>
    <row r="17" spans="1:3">
      <c r="A17" s="23" t="s">
        <v>45</v>
      </c>
      <c r="B17" s="23" t="s">
        <v>46</v>
      </c>
    </row>
    <row r="18" spans="1:3">
      <c r="A18" s="23" t="s">
        <v>47</v>
      </c>
      <c r="B18" s="23" t="s">
        <v>48</v>
      </c>
      <c r="C18" s="24"/>
    </row>
    <row r="19" spans="1:3">
      <c r="A19" s="23" t="s">
        <v>49</v>
      </c>
      <c r="B19" s="23" t="s">
        <v>50</v>
      </c>
      <c r="C19" s="24"/>
    </row>
    <row r="20" spans="1:3">
      <c r="A20" s="23" t="s">
        <v>51</v>
      </c>
      <c r="B20" s="23" t="s">
        <v>52</v>
      </c>
      <c r="C20" s="24"/>
    </row>
    <row r="21" spans="1:3">
      <c r="A21" s="23" t="s">
        <v>53</v>
      </c>
      <c r="B21" s="23" t="s">
        <v>54</v>
      </c>
      <c r="C21" s="24"/>
    </row>
    <row r="22" spans="1:3">
      <c r="A22" s="23" t="s">
        <v>55</v>
      </c>
      <c r="B22" s="23" t="s">
        <v>56</v>
      </c>
      <c r="C22" s="24"/>
    </row>
    <row r="23" spans="1:3">
      <c r="A23" s="23" t="s">
        <v>57</v>
      </c>
      <c r="B23" s="23" t="s">
        <v>58</v>
      </c>
      <c r="C23" s="24"/>
    </row>
    <row r="24" spans="1:3">
      <c r="A24" s="23" t="s">
        <v>59</v>
      </c>
      <c r="B24" s="23" t="s">
        <v>60</v>
      </c>
      <c r="C24" s="24"/>
    </row>
    <row r="25" spans="1:3">
      <c r="A25" s="23" t="s">
        <v>61</v>
      </c>
      <c r="B25" s="23" t="s">
        <v>62</v>
      </c>
      <c r="C25" s="24"/>
    </row>
    <row r="26" spans="1:3">
      <c r="A26" s="23" t="s">
        <v>63</v>
      </c>
      <c r="B26" s="23" t="s">
        <v>64</v>
      </c>
      <c r="C26" s="24"/>
    </row>
    <row r="27" spans="1:3">
      <c r="A27" s="23" t="s">
        <v>65</v>
      </c>
      <c r="B27" s="23" t="s">
        <v>66</v>
      </c>
      <c r="C27" s="24"/>
    </row>
    <row r="33" spans="13:13">
      <c r="M33" s="34"/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Think</cp:lastModifiedBy>
  <dcterms:created xsi:type="dcterms:W3CDTF">2006-02-12T14:53:28Z</dcterms:created>
  <dcterms:modified xsi:type="dcterms:W3CDTF">2020-08-17T08:14:26Z</dcterms:modified>
</cp:coreProperties>
</file>