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"/>
    </mc:Choice>
  </mc:AlternateContent>
  <xr:revisionPtr revIDLastSave="0" documentId="13_ncr:1_{C337EA07-315D-4A14-B2B7-8994D49FB6F6}" xr6:coauthVersionLast="45" xr6:coauthVersionMax="45" xr10:uidLastSave="{00000000-0000-0000-0000-000000000000}"/>
  <bookViews>
    <workbookView xWindow="-120" yWindow="-120" windowWidth="20730" windowHeight="11160" tabRatio="768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81029"/>
</workbook>
</file>

<file path=xl/calcChain.xml><?xml version="1.0" encoding="utf-8"?>
<calcChain xmlns="http://schemas.openxmlformats.org/spreadsheetml/2006/main">
  <c r="M42" i="34" l="1"/>
  <c r="E37" i="34"/>
  <c r="E9" i="34" l="1"/>
  <c r="E10" i="34"/>
  <c r="B10" i="34" s="1"/>
  <c r="D10" i="34" s="1"/>
  <c r="E11" i="34"/>
  <c r="E12" i="34" s="1"/>
  <c r="M43" i="34"/>
  <c r="P12" i="34"/>
  <c r="P10" i="34"/>
  <c r="F5" i="34"/>
  <c r="F4" i="34"/>
  <c r="F3" i="34"/>
  <c r="B7" i="34"/>
  <c r="B9" i="34"/>
  <c r="D9" i="34" s="1"/>
  <c r="B12" i="34" l="1"/>
  <c r="D12" i="34" s="1"/>
  <c r="E13" i="34"/>
  <c r="B11" i="34"/>
  <c r="A11" i="34" s="1"/>
  <c r="A9" i="34"/>
  <c r="D11" i="34"/>
  <c r="A10" i="34"/>
  <c r="A12" i="34" l="1"/>
  <c r="B13" i="34"/>
  <c r="E14" i="34"/>
  <c r="E15" i="34" l="1"/>
  <c r="B14" i="34"/>
  <c r="D13" i="34"/>
  <c r="A13" i="34"/>
  <c r="D14" i="34" l="1"/>
  <c r="A14" i="34"/>
  <c r="B15" i="34"/>
  <c r="E16" i="34"/>
  <c r="A15" i="34" l="1"/>
  <c r="D15" i="34"/>
  <c r="E17" i="34"/>
  <c r="B16" i="34"/>
  <c r="B17" i="34" l="1"/>
  <c r="E18" i="34"/>
  <c r="D16" i="34"/>
  <c r="A16" i="34"/>
  <c r="D17" i="34" l="1"/>
  <c r="A17" i="34"/>
  <c r="B18" i="34"/>
  <c r="E19" i="34"/>
  <c r="D18" i="34" l="1"/>
  <c r="A18" i="34"/>
  <c r="B19" i="34"/>
  <c r="E20" i="34"/>
  <c r="A19" i="34" l="1"/>
  <c r="D19" i="34"/>
  <c r="E22" i="34"/>
  <c r="B20" i="34"/>
  <c r="E21" i="34"/>
  <c r="B21" i="34" l="1"/>
  <c r="E23" i="34"/>
  <c r="D20" i="34"/>
  <c r="A20" i="34"/>
  <c r="D21" i="34" l="1"/>
  <c r="A21" i="34"/>
  <c r="B23" i="34"/>
  <c r="E24" i="34"/>
  <c r="E25" i="34" l="1"/>
  <c r="B24" i="34"/>
  <c r="A23" i="34"/>
  <c r="D23" i="34"/>
  <c r="D24" i="34" l="1"/>
  <c r="A24" i="34"/>
  <c r="E26" i="34"/>
  <c r="B25" i="34"/>
  <c r="A25" i="34" l="1"/>
  <c r="D25" i="34"/>
  <c r="E27" i="34"/>
  <c r="B26" i="34"/>
  <c r="A26" i="34" l="1"/>
  <c r="D26" i="34"/>
  <c r="B27" i="34"/>
  <c r="E28" i="34"/>
  <c r="E29" i="34" l="1"/>
  <c r="B28" i="34"/>
  <c r="D27" i="34"/>
  <c r="A27" i="34"/>
  <c r="D28" i="34" l="1"/>
  <c r="A28" i="34"/>
  <c r="B29" i="34"/>
  <c r="E30" i="34"/>
  <c r="E31" i="34" l="1"/>
  <c r="B30" i="34"/>
  <c r="A29" i="34"/>
  <c r="D29" i="34"/>
  <c r="D30" i="34" l="1"/>
  <c r="A30" i="34"/>
  <c r="B31" i="34"/>
  <c r="E32" i="34"/>
  <c r="B32" i="34" l="1"/>
  <c r="E33" i="34"/>
  <c r="A31" i="34"/>
  <c r="D31" i="34"/>
  <c r="B33" i="34" l="1"/>
  <c r="E34" i="34"/>
  <c r="A32" i="34"/>
  <c r="D32" i="34"/>
  <c r="B34" i="34" l="1"/>
  <c r="E35" i="34"/>
  <c r="A33" i="34"/>
  <c r="D33" i="34"/>
  <c r="E36" i="34" l="1"/>
  <c r="B35" i="34"/>
  <c r="D34" i="34"/>
  <c r="A34" i="34"/>
  <c r="D35" i="34" l="1"/>
  <c r="A35" i="34"/>
  <c r="B36" i="34"/>
  <c r="E38" i="34"/>
  <c r="B38" i="34" l="1"/>
  <c r="E39" i="34"/>
  <c r="D36" i="34"/>
  <c r="A36" i="34"/>
  <c r="B39" i="34" l="1"/>
  <c r="E40" i="34"/>
  <c r="A38" i="34"/>
  <c r="D38" i="34"/>
  <c r="B40" i="34" l="1"/>
  <c r="E41" i="34"/>
  <c r="B41" i="34" s="1"/>
  <c r="D39" i="34"/>
  <c r="A39" i="34"/>
  <c r="D41" i="34" l="1"/>
  <c r="A41" i="34"/>
  <c r="A40" i="34"/>
  <c r="D40" i="34"/>
</calcChain>
</file>

<file path=xl/sharedStrings.xml><?xml version="1.0" encoding="utf-8"?>
<sst xmlns="http://schemas.openxmlformats.org/spreadsheetml/2006/main" count="254" uniqueCount="207">
  <si>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</si>
  <si>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</si>
  <si>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</si>
  <si>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</si>
  <si>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</si>
  <si>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</si>
  <si>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</si>
  <si>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</si>
  <si>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</si>
  <si>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</si>
  <si>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</si>
  <si>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</si>
  <si>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</si>
  <si>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</si>
  <si>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</si>
  <si>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</si>
  <si>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</si>
  <si>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</si>
  <si>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</si>
  <si>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</si>
  <si>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</si>
  <si>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</si>
  <si>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</si>
  <si>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</si>
  <si>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</si>
  <si>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</si>
  <si>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</si>
  <si>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</si>
  <si>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</si>
  <si>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</si>
  <si>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</si>
  <si>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</si>
  <si>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</si>
  <si>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</si>
  <si>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</si>
  <si>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</si>
  <si>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</si>
  <si>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</si>
  <si>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</si>
  <si>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</si>
  <si>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</si>
  <si>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</si>
  <si>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</si>
  <si>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</si>
  <si>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</si>
  <si>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</si>
  <si>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</si>
  <si>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</si>
  <si>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</si>
  <si>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</si>
  <si>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</si>
  <si>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</si>
  <si>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</si>
  <si>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</si>
  <si>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</si>
  <si>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</si>
  <si>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</si>
  <si>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</si>
  <si>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</si>
  <si>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</si>
  <si>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</si>
  <si>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</si>
  <si>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</si>
  <si>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</si>
  <si>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</si>
  <si>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</si>
  <si>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</si>
  <si>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</si>
  <si>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</si>
  <si>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</si>
  <si>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</si>
  <si>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</si>
  <si>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</si>
  <si>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</si>
  <si>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</si>
  <si>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</si>
  <si>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</si>
  <si>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</si>
  <si>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</si>
  <si>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</si>
  <si>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</si>
  <si>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</si>
  <si>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</si>
  <si>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</si>
  <si>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</si>
  <si>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</si>
  <si>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</si>
  <si>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</si>
  <si>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</si>
  <si>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</si>
  <si>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</si>
  <si>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</si>
  <si>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</si>
  <si>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</si>
  <si>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</si>
  <si>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</si>
  <si>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</si>
  <si>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</si>
  <si>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</si>
  <si>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</si>
  <si>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</si>
  <si>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</si>
  <si>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</si>
  <si>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</si>
  <si>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</si>
  <si>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</si>
  <si>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</si>
  <si>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</si>
  <si>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</si>
  <si>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</si>
  <si>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</si>
  <si>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</si>
  <si>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</si>
  <si>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</si>
  <si>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</si>
  <si>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</si>
  <si>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</si>
  <si>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</si>
  <si>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</si>
  <si>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</si>
  <si>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</si>
  <si>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</si>
  <si>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</si>
  <si>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</si>
  <si>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</si>
  <si>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</si>
  <si>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</si>
  <si>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</si>
  <si>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</si>
  <si>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</si>
  <si>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</si>
  <si>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</si>
  <si>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</si>
  <si>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</si>
  <si>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</si>
  <si>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</si>
  <si>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</si>
  <si>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</si>
  <si>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</si>
  <si>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</si>
  <si>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</si>
  <si>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</si>
  <si>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</si>
  <si>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</si>
  <si>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</si>
  <si>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</si>
  <si>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</si>
  <si>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</si>
  <si>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</si>
  <si>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</si>
  <si>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</si>
  <si>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</si>
  <si>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</si>
  <si>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</si>
  <si>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</si>
  <si>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</si>
  <si>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</si>
  <si>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</si>
  <si>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</si>
  <si>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</si>
  <si>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</si>
  <si>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</si>
  <si>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</si>
  <si>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</si>
  <si>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</si>
  <si>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</si>
  <si>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</si>
  <si>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</si>
  <si>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</si>
  <si>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</si>
  <si>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</si>
  <si>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</si>
  <si>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</si>
  <si>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</si>
  <si>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</si>
  <si>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Natchanon</t>
  </si>
  <si>
    <t>Chakranont</t>
  </si>
  <si>
    <t>TIME081</t>
  </si>
  <si>
    <t>TIME-202054</t>
  </si>
  <si>
    <t>HOME</t>
  </si>
  <si>
    <t>wok on SWOT Analysis and overall inception report</t>
  </si>
  <si>
    <t>Finalize inception report</t>
  </si>
  <si>
    <t>In-depth interview and work on inception report</t>
  </si>
  <si>
    <t>Structure and plan on progress report</t>
  </si>
  <si>
    <t>Work on regulation and and laws parts in progress report</t>
  </si>
  <si>
    <t>Deep details project planning, finalize regulation and law parts in progress report</t>
  </si>
  <si>
    <t>Work on introduction, structure and other progress report related topics</t>
  </si>
  <si>
    <t>SACICT</t>
  </si>
  <si>
    <t>Mother's day</t>
  </si>
  <si>
    <t>Analyse SACICT organization strategy</t>
  </si>
  <si>
    <t>Strategize and outline CSM and PDPM report</t>
  </si>
  <si>
    <t>Thu</t>
  </si>
  <si>
    <t>Meeting with TPBS on new digital plan project</t>
  </si>
  <si>
    <t>TPBS</t>
  </si>
  <si>
    <t>Conference with TRIS management introduction to SACCICT organization strategy and work on progress report</t>
  </si>
  <si>
    <t>Weekly update with P'Dome and guideline CSM and PDPM techinical part to K'M</t>
  </si>
  <si>
    <t>Collecting technical data with IT team and planning on pitching slide</t>
  </si>
  <si>
    <t>Work on CSM strategy and pitching slide</t>
  </si>
  <si>
    <t>Wok on overall pitching slide</t>
  </si>
  <si>
    <t>Pitching on project overall, and work on regulation slide</t>
  </si>
  <si>
    <t>Regulation slide for private presentation with other department and overall report</t>
  </si>
  <si>
    <t>Private presentation on SACICT regulation and work on report</t>
  </si>
  <si>
    <t>Work on regulation part and overall report</t>
  </si>
  <si>
    <t>Work on projects plan and finalize progress report and submit to customer</t>
  </si>
  <si>
    <t>finalize pirching slide and work on PDPM parts in report</t>
  </si>
  <si>
    <t>Conference call with Aj. on MOI project outlook and work delegation</t>
  </si>
  <si>
    <t>Outline final report and work on inception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</si>
</sst>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  <family val="2"/>
    </font>
    <font>
      <sz val="12"/>
      <name val="MS Sans Serif"/>
      <charset val="222"/>
    </font>
    <font>
      <sz val="12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3"/>
      </bottom>
      <diagonal/>
    </border>
    <border>
      <left/>
      <right/>
      <top style="thin">
        <color indexed="64"/>
      </top>
      <bottom style="thin">
        <color theme="3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4" fillId="0" borderId="16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2" fontId="4" fillId="0" borderId="14" xfId="0" applyNumberFormat="1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8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2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29" xfId="0" applyFont="1" applyBorder="1" applyAlignment="1">
      <alignment horizontal="center"/>
    </xf>
    <xf numFmtId="0" fontId="8" fillId="0" borderId="12" xfId="0" applyFont="1" applyBorder="1"/>
    <xf numFmtId="0" fontId="4" fillId="0" borderId="14" xfId="0" applyFont="1" applyBorder="1" applyAlignment="1" applyProtection="1">
      <alignment vertical="center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7" xfId="0" applyFont="1" applyBorder="1" applyAlignment="1">
      <alignment horizontal="left" wrapText="1"/>
    </xf>
    <xf numFmtId="0" fontId="8" fillId="0" borderId="38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1" fillId="0" borderId="37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4" fillId="5" borderId="0" xfId="0" applyFont="1" applyFill="1" applyAlignment="1">
      <alignment vertical="center"/>
    </xf>
    <xf numFmtId="0" fontId="8" fillId="5" borderId="0" xfId="0" applyFont="1" applyFill="1"/>
    <xf numFmtId="0" fontId="7" fillId="0" borderId="40" xfId="0" applyFont="1" applyBorder="1" applyAlignment="1" applyProtection="1">
      <alignment horizontal="center" vertical="center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20" fontId="0" fillId="3" borderId="0" xfId="0" applyNumberFormat="1" applyFill="1" applyBorder="1" applyAlignment="1" applyProtection="1">
      <alignment horizontal="center" vertical="center"/>
      <protection locked="0"/>
    </xf>
    <xf numFmtId="0" fontId="7" fillId="0" borderId="0" xfId="0" quotePrefix="1" applyFont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44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1" fillId="0" borderId="17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15" fillId="0" borderId="32" xfId="0" quotePrefix="1" applyFont="1" applyBorder="1" applyAlignment="1" applyProtection="1">
      <alignment vertical="center" wrapText="1"/>
      <protection locked="0"/>
    </xf>
    <xf numFmtId="0" fontId="4" fillId="0" borderId="33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 applyProtection="1">
      <alignment horizontal="left" vertical="center"/>
    </xf>
    <xf numFmtId="0" fontId="3" fillId="0" borderId="25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/>
    </xf>
    <xf numFmtId="0" fontId="7" fillId="0" borderId="31" xfId="0" applyFont="1" applyBorder="1" applyAlignment="1" applyProtection="1">
      <alignment vertical="center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17" fontId="5" fillId="2" borderId="26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9" xfId="0" applyFont="1" applyFill="1" applyBorder="1" applyAlignment="1" applyProtection="1">
      <alignment horizontal="center" vertical="center" wrapText="1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vertical="center" wrapText="1"/>
      <protection locked="0"/>
    </xf>
    <xf numFmtId="0" fontId="7" fillId="0" borderId="43" xfId="0" applyFont="1" applyBorder="1" applyAlignment="1" applyProtection="1">
      <alignment vertical="center" wrapText="1"/>
      <protection locked="0"/>
    </xf>
    <xf numFmtId="0" fontId="16" fillId="0" borderId="41" xfId="0" applyFont="1" applyBorder="1" applyAlignment="1" applyProtection="1">
      <alignment vertical="center" wrapText="1"/>
      <protection locked="0"/>
    </xf>
    <xf numFmtId="0" fontId="16" fillId="0" borderId="10" xfId="0" applyFont="1" applyBorder="1" applyAlignment="1" applyProtection="1">
      <alignment vertical="center" wrapText="1"/>
      <protection locked="0"/>
    </xf>
    <xf numFmtId="0" fontId="7" fillId="0" borderId="41" xfId="0" quotePrefix="1" applyFont="1" applyBorder="1" applyAlignment="1" applyProtection="1">
      <alignment horizontal="left" vertical="center" wrapText="1"/>
      <protection locked="0"/>
    </xf>
    <xf numFmtId="0" fontId="7" fillId="0" borderId="10" xfId="0" quotePrefix="1" applyFont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27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H7" sqref="H7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47" customWidth="1"/>
    <col min="10" max="10" width="57.5703125" style="47" customWidth="1"/>
  </cols>
  <sheetData>
    <row r="1" spans="2:10" ht="13.5" customHeight="1" thickBot="1">
      <c r="I1" s="44"/>
      <c r="J1" s="44"/>
    </row>
    <row r="2" spans="2:10" ht="16.5" customHeight="1">
      <c r="B2" s="81" t="s">
        <v>9</v>
      </c>
      <c r="C2" s="82"/>
      <c r="D2" s="82"/>
      <c r="E2" s="82"/>
      <c r="F2" s="82"/>
      <c r="G2" s="82"/>
      <c r="H2" s="83"/>
      <c r="I2" s="44"/>
      <c r="J2" s="44"/>
    </row>
    <row r="3" spans="2:10" ht="13.5" thickBot="1">
      <c r="B3" s="84"/>
      <c r="C3" s="85"/>
      <c r="D3" s="85"/>
      <c r="E3" s="85"/>
      <c r="F3" s="85"/>
      <c r="G3" s="85"/>
      <c r="H3" s="86"/>
      <c r="I3" s="45"/>
      <c r="J3" s="45"/>
    </row>
    <row r="4" spans="2:10">
      <c r="B4" s="87" t="s">
        <v>12</v>
      </c>
      <c r="C4" s="88"/>
      <c r="D4" s="87" t="s">
        <v>175</v>
      </c>
      <c r="E4" s="89"/>
      <c r="F4" s="89"/>
      <c r="G4" s="89"/>
      <c r="H4" s="88"/>
      <c r="I4" s="46"/>
      <c r="J4" s="46"/>
    </row>
    <row r="5" spans="2:10">
      <c r="B5" s="72" t="s">
        <v>64</v>
      </c>
      <c r="C5" s="74"/>
      <c r="D5" s="72" t="s">
        <v>176</v>
      </c>
      <c r="E5" s="73"/>
      <c r="F5" s="73"/>
      <c r="G5" s="73"/>
      <c r="H5" s="74"/>
      <c r="I5" s="46"/>
      <c r="J5" s="46"/>
    </row>
    <row r="6" spans="2:10">
      <c r="B6" s="72" t="s">
        <v>65</v>
      </c>
      <c r="C6" s="74"/>
      <c r="D6" s="72" t="s">
        <v>177</v>
      </c>
      <c r="E6" s="73"/>
      <c r="F6" s="73"/>
      <c r="G6" s="73"/>
      <c r="H6" s="74"/>
      <c r="I6" s="46"/>
      <c r="J6" s="46"/>
    </row>
    <row r="7" spans="2:10" ht="13.5" thickBot="1">
      <c r="I7" s="46"/>
      <c r="J7" s="46"/>
    </row>
    <row r="8" spans="2:10">
      <c r="B8" s="75" t="s">
        <v>11</v>
      </c>
      <c r="C8" s="76"/>
      <c r="D8" s="76"/>
      <c r="E8" s="76"/>
      <c r="F8" s="76"/>
      <c r="G8" s="76"/>
      <c r="H8" s="77"/>
      <c r="I8" s="46"/>
      <c r="J8" s="46"/>
    </row>
    <row r="9" spans="2:10" ht="13.5" thickBot="1">
      <c r="B9" s="78"/>
      <c r="C9" s="79"/>
      <c r="D9" s="79"/>
      <c r="E9" s="79"/>
      <c r="F9" s="79"/>
      <c r="G9" s="79"/>
      <c r="H9" s="80"/>
      <c r="I9" s="46"/>
      <c r="J9" s="46"/>
    </row>
    <row r="10" spans="2:10">
      <c r="B10" s="34"/>
      <c r="C10" s="34"/>
      <c r="D10" s="34"/>
      <c r="E10" s="34"/>
      <c r="F10" s="34"/>
      <c r="G10" s="34"/>
      <c r="H10" s="34"/>
      <c r="I10" s="46"/>
      <c r="J10" s="46"/>
    </row>
    <row r="11" spans="2:10">
      <c r="B11" s="34"/>
      <c r="C11" s="34"/>
      <c r="D11" s="34"/>
      <c r="E11" s="34"/>
      <c r="F11" s="34"/>
      <c r="G11" s="34"/>
      <c r="H11" s="34"/>
      <c r="I11" s="46"/>
      <c r="J11" s="46"/>
    </row>
    <row r="12" spans="2:10">
      <c r="B12" s="34"/>
      <c r="C12" s="34"/>
      <c r="D12" s="34"/>
      <c r="E12" s="34"/>
      <c r="F12" s="34"/>
      <c r="G12" s="34"/>
      <c r="H12" s="34"/>
      <c r="I12" s="46"/>
      <c r="J12" s="46"/>
    </row>
    <row r="13" spans="2:10">
      <c r="B13" s="34"/>
      <c r="C13" s="34"/>
      <c r="D13" s="34"/>
      <c r="E13" s="34"/>
      <c r="F13" s="34"/>
      <c r="G13" s="34"/>
      <c r="H13" s="34"/>
      <c r="I13" s="46"/>
      <c r="J13" s="46"/>
    </row>
    <row r="14" spans="2:10">
      <c r="B14" s="34"/>
      <c r="C14" s="34"/>
      <c r="D14" s="34"/>
      <c r="E14" s="34"/>
      <c r="F14" s="34"/>
      <c r="G14" s="34"/>
      <c r="H14" s="34"/>
      <c r="I14" s="46"/>
      <c r="J14" s="46"/>
    </row>
    <row r="15" spans="2:10">
      <c r="B15" s="34"/>
      <c r="C15" s="34"/>
      <c r="D15" s="34"/>
      <c r="E15" s="34"/>
      <c r="F15" s="34"/>
      <c r="G15" s="34"/>
      <c r="H15" s="34"/>
      <c r="I15" s="46"/>
      <c r="J15" s="46"/>
    </row>
    <row r="16" spans="2:10">
      <c r="B16" s="34"/>
      <c r="C16" s="34"/>
      <c r="D16" s="34"/>
      <c r="E16" s="34"/>
      <c r="F16" s="34"/>
      <c r="G16" s="34"/>
      <c r="H16" s="34"/>
      <c r="I16" s="46"/>
      <c r="J16" s="46"/>
    </row>
    <row r="17" spans="2:10">
      <c r="B17" s="34"/>
      <c r="C17" s="34"/>
      <c r="D17" s="34"/>
      <c r="E17" s="34"/>
      <c r="F17" s="34"/>
      <c r="G17" s="34"/>
      <c r="H17" s="34"/>
      <c r="I17" s="46"/>
      <c r="J17" s="46"/>
    </row>
    <row r="18" spans="2:10" ht="15.75" customHeight="1">
      <c r="B18" s="34"/>
      <c r="C18" s="34"/>
      <c r="D18" s="34"/>
      <c r="E18" s="34"/>
      <c r="F18" s="34"/>
      <c r="G18" s="34"/>
      <c r="H18" s="34"/>
      <c r="I18" s="46"/>
      <c r="J18" s="46"/>
    </row>
    <row r="19" spans="2:10">
      <c r="B19" s="34"/>
      <c r="C19" s="34"/>
      <c r="D19" s="34"/>
      <c r="E19" s="34"/>
      <c r="F19" s="34"/>
      <c r="G19" s="34"/>
      <c r="H19" s="34"/>
      <c r="I19" s="46"/>
      <c r="J19" s="46"/>
    </row>
    <row r="20" spans="2:10">
      <c r="B20" s="34"/>
      <c r="C20" s="34"/>
      <c r="D20" s="34"/>
      <c r="E20" s="34"/>
      <c r="F20" s="34"/>
      <c r="G20" s="34"/>
      <c r="H20" s="34"/>
      <c r="I20" s="46"/>
      <c r="J20" s="46"/>
    </row>
    <row r="21" spans="2:10">
      <c r="B21" s="34"/>
      <c r="C21" s="34"/>
      <c r="D21" s="34"/>
      <c r="E21" s="34"/>
      <c r="F21" s="34"/>
      <c r="G21" s="34"/>
      <c r="H21" s="34"/>
      <c r="I21" s="46"/>
      <c r="J21" s="46"/>
    </row>
    <row r="22" spans="2:10">
      <c r="B22" s="34"/>
      <c r="C22" s="34"/>
      <c r="D22" s="34"/>
      <c r="E22" s="34"/>
      <c r="F22" s="34"/>
      <c r="G22" s="34"/>
      <c r="H22" s="34"/>
      <c r="I22" s="46"/>
      <c r="J22" s="46"/>
    </row>
    <row r="23" spans="2:10">
      <c r="B23" s="34"/>
      <c r="C23" s="34"/>
      <c r="D23" s="34"/>
      <c r="E23" s="34"/>
      <c r="F23" s="34"/>
      <c r="G23" s="34"/>
      <c r="H23" s="34"/>
      <c r="I23" s="46"/>
      <c r="J23" s="46"/>
    </row>
    <row r="24" spans="2:10">
      <c r="B24" s="34"/>
      <c r="C24" s="34"/>
      <c r="D24" s="34"/>
      <c r="E24" s="34"/>
      <c r="F24" s="34"/>
      <c r="G24" s="34"/>
      <c r="H24" s="34"/>
      <c r="I24" s="46"/>
      <c r="J24" s="46"/>
    </row>
    <row r="25" spans="2:10">
      <c r="B25" s="34"/>
      <c r="C25" s="34"/>
      <c r="D25" s="34"/>
      <c r="E25" s="34"/>
      <c r="F25" s="34"/>
      <c r="G25" s="34"/>
      <c r="H25" s="34"/>
      <c r="I25" s="46"/>
      <c r="J25" s="46"/>
    </row>
    <row r="26" spans="2:10">
      <c r="B26" s="33"/>
      <c r="C26" s="33"/>
      <c r="D26" s="33"/>
      <c r="E26" s="33"/>
      <c r="F26" s="33"/>
      <c r="G26" s="33"/>
      <c r="H26" s="33"/>
      <c r="I26" s="46"/>
      <c r="J26" s="46"/>
    </row>
    <row r="27" spans="2:10">
      <c r="B27" s="33"/>
      <c r="C27" s="33"/>
      <c r="D27" s="33"/>
      <c r="E27" s="33"/>
      <c r="F27" s="33"/>
      <c r="G27" s="33"/>
      <c r="H27" s="33"/>
      <c r="I27" s="46"/>
      <c r="J27" s="46"/>
    </row>
    <row r="28" spans="2:10">
      <c r="B28" s="33"/>
      <c r="C28" s="33"/>
      <c r="D28" s="33"/>
      <c r="E28" s="33"/>
      <c r="F28" s="33"/>
      <c r="G28" s="33"/>
      <c r="H28" s="33"/>
      <c r="I28" s="46"/>
      <c r="J28" s="46"/>
    </row>
    <row r="29" spans="2:10">
      <c r="B29" s="33"/>
      <c r="C29" s="33"/>
      <c r="D29" s="33"/>
      <c r="E29" s="33"/>
      <c r="F29" s="33"/>
      <c r="G29" s="33"/>
      <c r="H29" s="33"/>
      <c r="I29" s="46"/>
      <c r="J29" s="46"/>
    </row>
    <row r="34" spans="9:10" ht="25.5">
      <c r="I34" s="48">
        <v>9002</v>
      </c>
      <c r="J34" s="52" t="s">
        <v>132</v>
      </c>
    </row>
    <row r="35" spans="9:10">
      <c r="I35" s="49" t="s">
        <v>129</v>
      </c>
      <c r="J35" s="50"/>
    </row>
    <row r="36" spans="9:10">
      <c r="I36" s="50"/>
      <c r="J36" s="50"/>
    </row>
    <row r="37" spans="9:10">
      <c r="I37" s="50"/>
      <c r="J37" s="50"/>
    </row>
    <row r="38" spans="9:10">
      <c r="I38" s="51"/>
      <c r="J38" s="51"/>
    </row>
    <row r="39" spans="9:10">
      <c r="I39" s="48">
        <v>9004</v>
      </c>
      <c r="J39" s="52" t="s">
        <v>133</v>
      </c>
    </row>
    <row r="40" spans="9:10" ht="33.75">
      <c r="I40" s="49" t="s">
        <v>131</v>
      </c>
      <c r="J40" s="50"/>
    </row>
    <row r="41" spans="9:10">
      <c r="I41" s="50"/>
      <c r="J41" s="50"/>
    </row>
    <row r="42" spans="9:10">
      <c r="I42" s="50"/>
      <c r="J42" s="50"/>
    </row>
    <row r="43" spans="9:10">
      <c r="I43" s="51"/>
      <c r="J43" s="51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3"/>
  <sheetViews>
    <sheetView showGridLines="0" tabSelected="1" topLeftCell="D29" zoomScale="70" zoomScaleNormal="70" workbookViewId="0">
      <selection activeCell="H16" sqref="H16:I16"/>
    </sheetView>
  </sheetViews>
  <sheetFormatPr defaultColWidth="11.42578125" defaultRowHeight="12.75"/>
  <cols>
    <col min="1" max="1" width="3.5703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90" t="s">
        <v>14</v>
      </c>
      <c r="E1" s="91"/>
      <c r="F1" s="91"/>
      <c r="G1" s="91"/>
      <c r="H1" s="91"/>
      <c r="I1" s="91"/>
      <c r="J1" s="91"/>
      <c r="K1" s="91"/>
      <c r="L1" s="91"/>
      <c r="M1" s="92"/>
    </row>
    <row r="2" spans="1:16" ht="13.5" customHeight="1">
      <c r="D2" s="32"/>
      <c r="E2" s="32"/>
      <c r="F2" s="32"/>
      <c r="G2" s="32"/>
      <c r="H2" s="32"/>
      <c r="I2" s="32"/>
      <c r="J2" s="32"/>
      <c r="K2" s="32"/>
      <c r="L2" s="32"/>
      <c r="M2" s="2"/>
    </row>
    <row r="3" spans="1:16" ht="19.5" customHeight="1">
      <c r="D3" s="24" t="s">
        <v>0</v>
      </c>
      <c r="E3" s="25"/>
      <c r="F3" s="35" t="str">
        <f>'Information-General Settings'!D4</f>
        <v>Natchanon</v>
      </c>
      <c r="G3" s="30"/>
      <c r="I3" s="3"/>
      <c r="J3" s="3"/>
      <c r="K3" s="36"/>
      <c r="L3" s="36"/>
      <c r="M3" s="36"/>
    </row>
    <row r="4" spans="1:16" ht="19.5" customHeight="1">
      <c r="D4" s="3" t="s">
        <v>67</v>
      </c>
      <c r="E4" s="26"/>
      <c r="F4" s="35" t="str">
        <f>'Information-General Settings'!D5</f>
        <v>Chakranont</v>
      </c>
      <c r="G4" s="30"/>
      <c r="I4" s="3"/>
      <c r="J4" s="3"/>
      <c r="K4" s="36"/>
      <c r="L4" s="36"/>
      <c r="M4" s="36"/>
    </row>
    <row r="5" spans="1:16" ht="19.5" customHeight="1">
      <c r="D5" s="97" t="s">
        <v>66</v>
      </c>
      <c r="E5" s="98"/>
      <c r="F5" s="35" t="str">
        <f>'Information-General Settings'!D6</f>
        <v>TIME081</v>
      </c>
      <c r="G5" s="30"/>
      <c r="H5" s="60"/>
      <c r="I5" s="61"/>
      <c r="J5" s="3"/>
      <c r="K5" s="36"/>
      <c r="L5" s="36"/>
      <c r="M5" s="36"/>
    </row>
    <row r="6" spans="1:16" ht="19.5" customHeight="1" thickBot="1">
      <c r="E6" s="3"/>
      <c r="F6" s="59"/>
      <c r="G6" s="3"/>
      <c r="H6" s="102"/>
      <c r="I6" s="102"/>
      <c r="J6" s="3"/>
      <c r="K6" s="99"/>
      <c r="L6" s="99"/>
      <c r="M6" s="99"/>
    </row>
    <row r="7" spans="1:16" ht="12.75" customHeight="1">
      <c r="B7" s="1">
        <f>MONTH(E9)</f>
        <v>8</v>
      </c>
      <c r="C7" s="103"/>
      <c r="D7" s="105">
        <v>44044</v>
      </c>
      <c r="E7" s="106"/>
      <c r="F7" s="109" t="s">
        <v>6</v>
      </c>
      <c r="G7" s="109" t="s">
        <v>15</v>
      </c>
      <c r="H7" s="114" t="s">
        <v>5</v>
      </c>
      <c r="I7" s="115"/>
      <c r="J7" s="4"/>
      <c r="K7" s="100" t="s">
        <v>3</v>
      </c>
      <c r="L7" s="112" t="s">
        <v>10</v>
      </c>
      <c r="M7" s="100" t="s">
        <v>4</v>
      </c>
    </row>
    <row r="8" spans="1:16" ht="23.25" customHeight="1" thickBot="1">
      <c r="C8" s="104"/>
      <c r="D8" s="107"/>
      <c r="E8" s="108"/>
      <c r="F8" s="110"/>
      <c r="G8" s="111"/>
      <c r="H8" s="116"/>
      <c r="I8" s="117"/>
      <c r="J8" s="5"/>
      <c r="K8" s="101"/>
      <c r="L8" s="113"/>
      <c r="M8" s="101"/>
    </row>
    <row r="9" spans="1:16" ht="29.1" customHeight="1" thickBot="1">
      <c r="A9" s="6" t="str">
        <f t="shared" ref="A9:A41" si="0">IF(OR(C9="f",C9="u",C9="F",C9="U"),"",IF(OR(B9=1,B9=2,B9=3,B9=4,B9=5),1,""))</f>
        <v/>
      </c>
      <c r="B9" s="7">
        <f t="shared" ref="B9:B41" si="1">WEEKDAY(E9,2)</f>
        <v>6</v>
      </c>
      <c r="C9" s="8"/>
      <c r="D9" s="9" t="str">
        <f>IF(B9=1,"Mo",IF(B9=2,"Tue",IF(B9=3,"Wed",IF(B9=4,"Thu",IF(B9=5,"Fri",IF(B9=6,"Sat",IF(B9=7,"Sun","")))))))</f>
        <v>Sat</v>
      </c>
      <c r="E9" s="10">
        <f>+D7</f>
        <v>44044</v>
      </c>
      <c r="F9" s="16"/>
      <c r="G9" s="16"/>
      <c r="H9" s="94"/>
      <c r="I9" s="93"/>
      <c r="J9" s="11"/>
      <c r="K9" s="16"/>
      <c r="L9" s="12"/>
      <c r="M9" s="17"/>
    </row>
    <row r="10" spans="1:16" ht="29.1" customHeight="1" thickBot="1">
      <c r="A10" s="6" t="str">
        <f t="shared" si="0"/>
        <v/>
      </c>
      <c r="B10" s="7">
        <f t="shared" si="1"/>
        <v>7</v>
      </c>
      <c r="C10" s="13"/>
      <c r="D10" s="9" t="str">
        <f>IF(B10=1,"Mo",IF(B10=2,"Tue",IF(B10=3,"Wed",IF(B10=4,"Thu",IF(B10=5,"Fri",IF(B10=6,"Sat",IF(B10=7,"Sun","")))))))</f>
        <v>Sun</v>
      </c>
      <c r="E10" s="14">
        <f>+E9+1</f>
        <v>44045</v>
      </c>
      <c r="F10" s="16" t="s">
        <v>178</v>
      </c>
      <c r="G10" s="16">
        <v>9001</v>
      </c>
      <c r="H10" s="93" t="s">
        <v>180</v>
      </c>
      <c r="I10" s="93"/>
      <c r="J10" s="15"/>
      <c r="K10" s="16" t="s">
        <v>179</v>
      </c>
      <c r="L10" s="16"/>
      <c r="M10" s="17">
        <v>4</v>
      </c>
      <c r="O10" s="7" t="s">
        <v>69</v>
      </c>
      <c r="P10" s="2">
        <f>COUNTIF($G$9:$G$40, 9001)</f>
        <v>21</v>
      </c>
    </row>
    <row r="11" spans="1:16" ht="29.1" customHeight="1" thickBot="1">
      <c r="A11" s="6">
        <f t="shared" si="0"/>
        <v>1</v>
      </c>
      <c r="B11" s="7">
        <f t="shared" si="1"/>
        <v>1</v>
      </c>
      <c r="C11" s="13"/>
      <c r="D11" s="9" t="str">
        <f t="shared" ref="D11:D41" si="2">IF(B11=1,"Mo",IF(B11=2,"Tue",IF(B11=3,"Wed",IF(B11=4,"Thu",IF(B11=5,"Fri",IF(B11=6,"Sat",IF(B11=7,"Sun","")))))))</f>
        <v>Mo</v>
      </c>
      <c r="E11" s="14">
        <f>+E10+1</f>
        <v>44046</v>
      </c>
      <c r="F11" s="16" t="s">
        <v>178</v>
      </c>
      <c r="G11" s="16">
        <v>9001</v>
      </c>
      <c r="H11" s="120" t="s">
        <v>182</v>
      </c>
      <c r="I11" s="121"/>
      <c r="K11" s="16" t="s">
        <v>68</v>
      </c>
      <c r="L11" s="16"/>
      <c r="M11" s="17">
        <v>8</v>
      </c>
      <c r="O11" s="7"/>
      <c r="P11" s="2"/>
    </row>
    <row r="12" spans="1:16" ht="29.1" customHeight="1" thickBot="1">
      <c r="A12" s="6">
        <f t="shared" si="0"/>
        <v>1</v>
      </c>
      <c r="B12" s="7">
        <f t="shared" si="1"/>
        <v>2</v>
      </c>
      <c r="C12" s="13"/>
      <c r="D12" s="9" t="str">
        <f t="shared" si="2"/>
        <v>Tue</v>
      </c>
      <c r="E12" s="14">
        <f>+E11+1</f>
        <v>44047</v>
      </c>
      <c r="F12" s="16" t="s">
        <v>178</v>
      </c>
      <c r="G12" s="16">
        <v>9001</v>
      </c>
      <c r="H12" s="95" t="s">
        <v>181</v>
      </c>
      <c r="I12" s="96"/>
      <c r="J12" s="15"/>
      <c r="K12" s="16" t="s">
        <v>68</v>
      </c>
      <c r="L12" s="16"/>
      <c r="M12" s="17">
        <v>8</v>
      </c>
      <c r="O12" s="1" t="s">
        <v>13</v>
      </c>
      <c r="P12" s="2">
        <f>COUNTIF($G$9:$G$40, 9005)</f>
        <v>0</v>
      </c>
    </row>
    <row r="13" spans="1:16" ht="29.1" customHeight="1" thickBot="1">
      <c r="A13" s="6">
        <f t="shared" si="0"/>
        <v>1</v>
      </c>
      <c r="B13" s="7">
        <f t="shared" si="1"/>
        <v>3</v>
      </c>
      <c r="C13" s="13"/>
      <c r="D13" s="9" t="str">
        <f t="shared" si="2"/>
        <v>Wed</v>
      </c>
      <c r="E13" s="14">
        <f>+E12+1</f>
        <v>44048</v>
      </c>
      <c r="F13" s="16" t="s">
        <v>178</v>
      </c>
      <c r="G13" s="16">
        <v>9001</v>
      </c>
      <c r="H13" s="93" t="s">
        <v>183</v>
      </c>
      <c r="I13" s="93"/>
      <c r="J13" s="15"/>
      <c r="K13" s="16" t="s">
        <v>68</v>
      </c>
      <c r="L13" s="16"/>
      <c r="M13" s="17">
        <v>8</v>
      </c>
    </row>
    <row r="14" spans="1:16" ht="29.1" customHeight="1" thickBot="1">
      <c r="A14" s="6">
        <f t="shared" si="0"/>
        <v>1</v>
      </c>
      <c r="B14" s="7">
        <f t="shared" si="1"/>
        <v>4</v>
      </c>
      <c r="C14" s="13"/>
      <c r="D14" s="9" t="str">
        <f t="shared" si="2"/>
        <v>Thu</v>
      </c>
      <c r="E14" s="14">
        <f t="shared" ref="E14:E41" si="3">+E13+1</f>
        <v>44049</v>
      </c>
      <c r="F14" s="16" t="s">
        <v>178</v>
      </c>
      <c r="G14" s="16">
        <v>9001</v>
      </c>
      <c r="H14" s="93" t="s">
        <v>184</v>
      </c>
      <c r="I14" s="93"/>
      <c r="J14" s="15"/>
      <c r="K14" s="16" t="s">
        <v>68</v>
      </c>
      <c r="L14" s="16"/>
      <c r="M14" s="17">
        <v>8</v>
      </c>
    </row>
    <row r="15" spans="1:16" ht="29.1" customHeight="1" thickBot="1">
      <c r="A15" s="6">
        <f t="shared" si="0"/>
        <v>1</v>
      </c>
      <c r="B15" s="7">
        <f t="shared" si="1"/>
        <v>5</v>
      </c>
      <c r="C15" s="13"/>
      <c r="D15" s="9" t="str">
        <f t="shared" si="2"/>
        <v>Fri</v>
      </c>
      <c r="E15" s="14">
        <f t="shared" si="3"/>
        <v>44050</v>
      </c>
      <c r="F15" s="16" t="s">
        <v>178</v>
      </c>
      <c r="G15" s="16">
        <v>9001</v>
      </c>
      <c r="H15" s="94" t="s">
        <v>185</v>
      </c>
      <c r="I15" s="93"/>
      <c r="J15" s="15"/>
      <c r="K15" s="16" t="s">
        <v>68</v>
      </c>
      <c r="L15" s="16"/>
      <c r="M15" s="17">
        <v>8</v>
      </c>
    </row>
    <row r="16" spans="1:16" ht="29.1" customHeight="1" thickBot="1">
      <c r="A16" s="6" t="str">
        <f t="shared" si="0"/>
        <v/>
      </c>
      <c r="B16" s="7">
        <f t="shared" si="1"/>
        <v>6</v>
      </c>
      <c r="C16" s="13"/>
      <c r="D16" s="9" t="str">
        <f t="shared" si="2"/>
        <v>Sat</v>
      </c>
      <c r="E16" s="14">
        <f>+E15+1</f>
        <v>44051</v>
      </c>
      <c r="F16" s="16"/>
      <c r="G16" s="16"/>
      <c r="H16" s="93"/>
      <c r="I16" s="93"/>
      <c r="J16" s="15"/>
      <c r="K16" s="16"/>
      <c r="L16" s="16"/>
      <c r="M16" s="17"/>
    </row>
    <row r="17" spans="1:13" ht="29.1" customHeight="1" thickBot="1">
      <c r="A17" s="6" t="str">
        <f t="shared" si="0"/>
        <v/>
      </c>
      <c r="B17" s="7">
        <f t="shared" si="1"/>
        <v>7</v>
      </c>
      <c r="C17" s="13"/>
      <c r="D17" s="9" t="str">
        <f t="shared" si="2"/>
        <v>Sun</v>
      </c>
      <c r="E17" s="14">
        <f>+E16+1</f>
        <v>44052</v>
      </c>
      <c r="F17" s="56"/>
      <c r="G17" s="16"/>
      <c r="H17" s="118"/>
      <c r="I17" s="119"/>
      <c r="J17" s="15"/>
      <c r="K17" s="16"/>
      <c r="L17" s="16"/>
      <c r="M17" s="17"/>
    </row>
    <row r="18" spans="1:13" ht="29.1" customHeight="1" thickBot="1">
      <c r="A18" s="6">
        <f t="shared" si="0"/>
        <v>1</v>
      </c>
      <c r="B18" s="7">
        <f t="shared" si="1"/>
        <v>1</v>
      </c>
      <c r="C18" s="13"/>
      <c r="D18" s="9" t="str">
        <f t="shared" si="2"/>
        <v>Mo</v>
      </c>
      <c r="E18" s="14">
        <f>+E17+1</f>
        <v>44053</v>
      </c>
      <c r="F18" s="16" t="s">
        <v>178</v>
      </c>
      <c r="G18" s="16">
        <v>9001</v>
      </c>
      <c r="H18" s="95" t="s">
        <v>186</v>
      </c>
      <c r="I18" s="96"/>
      <c r="J18" s="15"/>
      <c r="K18" s="16" t="s">
        <v>68</v>
      </c>
      <c r="L18" s="16"/>
      <c r="M18" s="17">
        <v>7</v>
      </c>
    </row>
    <row r="19" spans="1:13" ht="29.1" customHeight="1" thickBot="1">
      <c r="A19" s="6">
        <f t="shared" si="0"/>
        <v>1</v>
      </c>
      <c r="B19" s="7">
        <f t="shared" si="1"/>
        <v>2</v>
      </c>
      <c r="C19" s="13"/>
      <c r="D19" s="9" t="str">
        <f t="shared" si="2"/>
        <v>Tue</v>
      </c>
      <c r="E19" s="14">
        <f t="shared" si="3"/>
        <v>44054</v>
      </c>
      <c r="F19" s="16" t="s">
        <v>178</v>
      </c>
      <c r="G19" s="16">
        <v>9001</v>
      </c>
      <c r="H19" s="102" t="s">
        <v>190</v>
      </c>
      <c r="I19" s="102"/>
      <c r="J19" s="15"/>
      <c r="K19" s="16" t="s">
        <v>68</v>
      </c>
      <c r="L19" s="16"/>
      <c r="M19" s="17">
        <v>7</v>
      </c>
    </row>
    <row r="20" spans="1:13" ht="29.1" customHeight="1" thickBot="1">
      <c r="A20" s="6">
        <f t="shared" si="0"/>
        <v>1</v>
      </c>
      <c r="B20" s="7">
        <f t="shared" si="1"/>
        <v>3</v>
      </c>
      <c r="C20" s="13"/>
      <c r="D20" s="9" t="str">
        <f t="shared" si="2"/>
        <v>Wed</v>
      </c>
      <c r="E20" s="14">
        <f t="shared" si="3"/>
        <v>44055</v>
      </c>
      <c r="F20" s="16"/>
      <c r="G20" s="16"/>
      <c r="H20" s="93" t="s">
        <v>188</v>
      </c>
      <c r="I20" s="93"/>
      <c r="J20" s="15"/>
      <c r="K20" s="16"/>
      <c r="L20" s="16"/>
      <c r="M20" s="17"/>
    </row>
    <row r="21" spans="1:13" ht="29.1" customHeight="1" thickBot="1">
      <c r="A21" s="6">
        <f t="shared" si="0"/>
        <v>1</v>
      </c>
      <c r="B21" s="7">
        <f t="shared" si="1"/>
        <v>4</v>
      </c>
      <c r="C21" s="13"/>
      <c r="D21" s="9" t="str">
        <f t="shared" si="2"/>
        <v>Thu</v>
      </c>
      <c r="E21" s="14">
        <f t="shared" si="3"/>
        <v>44056</v>
      </c>
      <c r="F21" s="16" t="s">
        <v>178</v>
      </c>
      <c r="G21" s="16">
        <v>9001</v>
      </c>
      <c r="H21" s="93" t="s">
        <v>189</v>
      </c>
      <c r="I21" s="93"/>
      <c r="J21" s="15"/>
      <c r="K21" s="16" t="s">
        <v>187</v>
      </c>
      <c r="L21" s="16"/>
      <c r="M21" s="17">
        <v>4</v>
      </c>
    </row>
    <row r="22" spans="1:13" ht="29.1" customHeight="1" thickBot="1">
      <c r="A22" s="6"/>
      <c r="B22" s="7"/>
      <c r="C22" s="13"/>
      <c r="D22" s="9" t="s">
        <v>191</v>
      </c>
      <c r="E22" s="14">
        <f>+E20+1</f>
        <v>44056</v>
      </c>
      <c r="F22" s="16"/>
      <c r="G22" s="16">
        <v>9004</v>
      </c>
      <c r="H22" s="70" t="s">
        <v>192</v>
      </c>
      <c r="I22" s="70"/>
      <c r="J22" s="15"/>
      <c r="K22" s="16" t="s">
        <v>193</v>
      </c>
      <c r="L22" s="16"/>
      <c r="M22" s="17">
        <v>4</v>
      </c>
    </row>
    <row r="23" spans="1:13" ht="29.1" customHeight="1" thickBot="1">
      <c r="A23" s="6">
        <f t="shared" si="0"/>
        <v>1</v>
      </c>
      <c r="B23" s="7">
        <f t="shared" si="1"/>
        <v>5</v>
      </c>
      <c r="C23" s="13"/>
      <c r="D23" s="9" t="str">
        <f t="shared" si="2"/>
        <v>Fri</v>
      </c>
      <c r="E23" s="14">
        <f>+E21+1</f>
        <v>44057</v>
      </c>
      <c r="F23" s="16" t="s">
        <v>178</v>
      </c>
      <c r="G23" s="16">
        <v>9001</v>
      </c>
      <c r="H23" s="94" t="s">
        <v>194</v>
      </c>
      <c r="I23" s="93"/>
      <c r="J23" s="15"/>
      <c r="K23" s="16" t="s">
        <v>187</v>
      </c>
      <c r="L23" s="16"/>
      <c r="M23" s="17">
        <v>8</v>
      </c>
    </row>
    <row r="24" spans="1:13" ht="29.1" customHeight="1" thickBot="1">
      <c r="A24" s="6" t="str">
        <f t="shared" si="0"/>
        <v/>
      </c>
      <c r="B24" s="7">
        <f t="shared" si="1"/>
        <v>6</v>
      </c>
      <c r="C24" s="13"/>
      <c r="D24" s="9" t="str">
        <f t="shared" si="2"/>
        <v>Sat</v>
      </c>
      <c r="E24" s="14">
        <f>+E23+1</f>
        <v>44058</v>
      </c>
      <c r="F24" s="56"/>
      <c r="G24" s="16"/>
      <c r="H24" s="57"/>
      <c r="I24" s="58"/>
      <c r="J24" s="15"/>
      <c r="K24" s="16"/>
      <c r="L24" s="16"/>
      <c r="M24" s="17"/>
    </row>
    <row r="25" spans="1:13" ht="29.1" customHeight="1" thickBot="1">
      <c r="A25" s="6" t="str">
        <f t="shared" si="0"/>
        <v/>
      </c>
      <c r="B25" s="7">
        <f t="shared" si="1"/>
        <v>7</v>
      </c>
      <c r="C25" s="13"/>
      <c r="D25" s="9" t="str">
        <f t="shared" si="2"/>
        <v>Sun</v>
      </c>
      <c r="E25" s="14">
        <f>+E24+1</f>
        <v>44059</v>
      </c>
      <c r="F25" s="16"/>
      <c r="G25" s="16"/>
      <c r="H25" s="58"/>
      <c r="I25" s="58"/>
      <c r="J25" s="15"/>
      <c r="K25" s="16"/>
      <c r="L25" s="16"/>
      <c r="M25" s="17"/>
    </row>
    <row r="26" spans="1:13" ht="28.5" customHeight="1" thickBot="1">
      <c r="A26" s="6">
        <f t="shared" si="0"/>
        <v>1</v>
      </c>
      <c r="B26" s="7">
        <f t="shared" si="1"/>
        <v>1</v>
      </c>
      <c r="C26" s="13"/>
      <c r="D26" s="9" t="str">
        <f t="shared" si="2"/>
        <v>Mo</v>
      </c>
      <c r="E26" s="14">
        <f>+E25+1</f>
        <v>44060</v>
      </c>
      <c r="F26" s="16" t="s">
        <v>178</v>
      </c>
      <c r="G26" s="16">
        <v>9001</v>
      </c>
      <c r="H26" s="122" t="s">
        <v>195</v>
      </c>
      <c r="I26" s="123"/>
      <c r="J26" s="15"/>
      <c r="K26" s="16" t="s">
        <v>68</v>
      </c>
      <c r="L26" s="16"/>
      <c r="M26" s="17">
        <v>8</v>
      </c>
    </row>
    <row r="27" spans="1:13" ht="29.1" customHeight="1" thickBot="1">
      <c r="A27" s="6">
        <f t="shared" si="0"/>
        <v>1</v>
      </c>
      <c r="B27" s="7">
        <f t="shared" si="1"/>
        <v>2</v>
      </c>
      <c r="C27" s="13"/>
      <c r="D27" s="9" t="str">
        <f t="shared" si="2"/>
        <v>Tue</v>
      </c>
      <c r="E27" s="14">
        <f>+E26+1</f>
        <v>44061</v>
      </c>
      <c r="F27" s="16" t="s">
        <v>178</v>
      </c>
      <c r="G27" s="16">
        <v>9001</v>
      </c>
      <c r="H27" s="94" t="s">
        <v>196</v>
      </c>
      <c r="I27" s="93"/>
      <c r="J27" s="15"/>
      <c r="K27" s="16" t="s">
        <v>187</v>
      </c>
      <c r="L27" s="16"/>
      <c r="M27" s="17">
        <v>7</v>
      </c>
    </row>
    <row r="28" spans="1:13" ht="29.1" customHeight="1" thickBot="1">
      <c r="A28" s="6">
        <f t="shared" si="0"/>
        <v>1</v>
      </c>
      <c r="B28" s="7">
        <f t="shared" si="1"/>
        <v>3</v>
      </c>
      <c r="C28" s="13"/>
      <c r="D28" s="9" t="str">
        <f t="shared" si="2"/>
        <v>Wed</v>
      </c>
      <c r="E28" s="14">
        <f t="shared" si="3"/>
        <v>44062</v>
      </c>
      <c r="F28" s="16" t="s">
        <v>178</v>
      </c>
      <c r="G28" s="16">
        <v>9001</v>
      </c>
      <c r="H28" s="93" t="s">
        <v>197</v>
      </c>
      <c r="I28" s="93"/>
      <c r="J28" s="15"/>
      <c r="K28" s="16" t="s">
        <v>187</v>
      </c>
      <c r="L28" s="16"/>
      <c r="M28" s="17">
        <v>10</v>
      </c>
    </row>
    <row r="29" spans="1:13" ht="29.1" customHeight="1" thickBot="1">
      <c r="A29" s="6">
        <f t="shared" si="0"/>
        <v>1</v>
      </c>
      <c r="B29" s="7">
        <f t="shared" si="1"/>
        <v>4</v>
      </c>
      <c r="C29" s="13"/>
      <c r="D29" s="9" t="str">
        <f t="shared" si="2"/>
        <v>Thu</v>
      </c>
      <c r="E29" s="14">
        <f t="shared" si="3"/>
        <v>44063</v>
      </c>
      <c r="F29" s="16" t="s">
        <v>178</v>
      </c>
      <c r="G29" s="16">
        <v>9001</v>
      </c>
      <c r="H29" s="93" t="s">
        <v>198</v>
      </c>
      <c r="I29" s="93"/>
      <c r="J29" s="15"/>
      <c r="K29" s="16" t="s">
        <v>187</v>
      </c>
      <c r="L29" s="16"/>
      <c r="M29" s="17">
        <v>7</v>
      </c>
    </row>
    <row r="30" spans="1:13" ht="29.1" customHeight="1" thickBot="1">
      <c r="A30" s="6">
        <f t="shared" si="0"/>
        <v>1</v>
      </c>
      <c r="B30" s="7">
        <f t="shared" si="1"/>
        <v>5</v>
      </c>
      <c r="C30" s="13"/>
      <c r="D30" s="9" t="str">
        <f t="shared" si="2"/>
        <v>Fri</v>
      </c>
      <c r="E30" s="14">
        <f>+E29+1</f>
        <v>44064</v>
      </c>
      <c r="F30" s="16" t="s">
        <v>178</v>
      </c>
      <c r="G30" s="16">
        <v>9001</v>
      </c>
      <c r="H30" s="94" t="s">
        <v>204</v>
      </c>
      <c r="I30" s="93"/>
      <c r="J30" s="15"/>
      <c r="K30" s="16" t="s">
        <v>68</v>
      </c>
      <c r="L30" s="16"/>
      <c r="M30" s="17">
        <v>8</v>
      </c>
    </row>
    <row r="31" spans="1:13" ht="29.1" customHeight="1" thickBot="1">
      <c r="A31" s="6" t="str">
        <f t="shared" si="0"/>
        <v/>
      </c>
      <c r="B31" s="7">
        <f t="shared" si="1"/>
        <v>6</v>
      </c>
      <c r="C31" s="13"/>
      <c r="D31" s="9" t="str">
        <f t="shared" si="2"/>
        <v>Sat</v>
      </c>
      <c r="E31" s="14">
        <f t="shared" si="3"/>
        <v>44065</v>
      </c>
      <c r="F31" s="16"/>
      <c r="G31" s="16"/>
      <c r="H31" s="93"/>
      <c r="I31" s="93"/>
      <c r="J31" s="15"/>
      <c r="K31" s="16"/>
      <c r="L31" s="16"/>
      <c r="M31" s="17"/>
    </row>
    <row r="32" spans="1:13" ht="29.1" customHeight="1" thickBot="1">
      <c r="A32" s="6" t="str">
        <f t="shared" si="0"/>
        <v/>
      </c>
      <c r="B32" s="7">
        <f t="shared" si="1"/>
        <v>7</v>
      </c>
      <c r="C32" s="13"/>
      <c r="D32" s="9" t="str">
        <f t="shared" si="2"/>
        <v>Sun</v>
      </c>
      <c r="E32" s="14">
        <f t="shared" si="3"/>
        <v>44066</v>
      </c>
      <c r="F32" s="12"/>
      <c r="G32" s="16"/>
      <c r="H32" s="94"/>
      <c r="I32" s="93"/>
      <c r="J32" s="15"/>
      <c r="K32" s="16"/>
      <c r="L32" s="16"/>
      <c r="M32" s="17"/>
    </row>
    <row r="33" spans="1:13" ht="29.1" customHeight="1" thickBot="1">
      <c r="A33" s="6">
        <f t="shared" si="0"/>
        <v>1</v>
      </c>
      <c r="B33" s="7">
        <f t="shared" si="1"/>
        <v>1</v>
      </c>
      <c r="C33" s="13"/>
      <c r="D33" s="9" t="str">
        <f t="shared" si="2"/>
        <v>Mo</v>
      </c>
      <c r="E33" s="14">
        <f t="shared" si="3"/>
        <v>44067</v>
      </c>
      <c r="F33" s="16" t="s">
        <v>178</v>
      </c>
      <c r="G33" s="16">
        <v>9001</v>
      </c>
      <c r="H33" s="93" t="s">
        <v>199</v>
      </c>
      <c r="I33" s="93"/>
      <c r="J33" s="15"/>
      <c r="K33" s="16" t="s">
        <v>187</v>
      </c>
      <c r="L33" s="16"/>
      <c r="M33" s="17">
        <v>7</v>
      </c>
    </row>
    <row r="34" spans="1:13" ht="29.1" customHeight="1" thickBot="1">
      <c r="A34" s="6">
        <f t="shared" si="0"/>
        <v>1</v>
      </c>
      <c r="B34" s="7">
        <f t="shared" si="1"/>
        <v>2</v>
      </c>
      <c r="C34" s="13"/>
      <c r="D34" s="9" t="str">
        <f t="shared" si="2"/>
        <v>Tue</v>
      </c>
      <c r="E34" s="14">
        <f t="shared" si="3"/>
        <v>44068</v>
      </c>
      <c r="F34" s="16" t="s">
        <v>178</v>
      </c>
      <c r="G34" s="16">
        <v>9001</v>
      </c>
      <c r="H34" s="94" t="s">
        <v>200</v>
      </c>
      <c r="I34" s="93"/>
      <c r="J34" s="15"/>
      <c r="K34" s="16" t="s">
        <v>68</v>
      </c>
      <c r="L34" s="16"/>
      <c r="M34" s="17">
        <v>8</v>
      </c>
    </row>
    <row r="35" spans="1:13" ht="29.1" customHeight="1" thickBot="1">
      <c r="A35" s="6">
        <f t="shared" si="0"/>
        <v>1</v>
      </c>
      <c r="B35" s="7">
        <f t="shared" si="1"/>
        <v>3</v>
      </c>
      <c r="C35" s="13"/>
      <c r="D35" s="9" t="str">
        <f t="shared" si="2"/>
        <v>Wed</v>
      </c>
      <c r="E35" s="14">
        <f t="shared" si="3"/>
        <v>44069</v>
      </c>
      <c r="F35" s="16" t="s">
        <v>178</v>
      </c>
      <c r="G35" s="16">
        <v>9001</v>
      </c>
      <c r="H35" s="93" t="s">
        <v>201</v>
      </c>
      <c r="I35" s="93"/>
      <c r="J35" s="15"/>
      <c r="K35" s="16" t="s">
        <v>187</v>
      </c>
      <c r="L35" s="16"/>
      <c r="M35" s="17">
        <v>9</v>
      </c>
    </row>
    <row r="36" spans="1:13" ht="29.1" customHeight="1" thickBot="1">
      <c r="A36" s="6">
        <f t="shared" si="0"/>
        <v>1</v>
      </c>
      <c r="B36" s="7">
        <f t="shared" si="1"/>
        <v>4</v>
      </c>
      <c r="C36" s="13"/>
      <c r="D36" s="9" t="str">
        <f t="shared" si="2"/>
        <v>Thu</v>
      </c>
      <c r="E36" s="14">
        <f t="shared" si="3"/>
        <v>44070</v>
      </c>
      <c r="F36" s="16" t="s">
        <v>178</v>
      </c>
      <c r="G36" s="16">
        <v>9001</v>
      </c>
      <c r="H36" s="93" t="s">
        <v>202</v>
      </c>
      <c r="I36" s="93"/>
      <c r="J36" s="15"/>
      <c r="K36" s="16" t="s">
        <v>187</v>
      </c>
      <c r="L36" s="16"/>
      <c r="M36" s="17">
        <v>10</v>
      </c>
    </row>
    <row r="37" spans="1:13" ht="29.1" customHeight="1" thickBot="1">
      <c r="A37" s="6"/>
      <c r="B37" s="7"/>
      <c r="C37" s="13"/>
      <c r="D37" s="9" t="s">
        <v>191</v>
      </c>
      <c r="E37" s="14">
        <f>+E35+1</f>
        <v>44070</v>
      </c>
      <c r="F37" s="16" t="s">
        <v>106</v>
      </c>
      <c r="G37" s="16">
        <v>9001</v>
      </c>
      <c r="H37" s="71" t="s">
        <v>205</v>
      </c>
      <c r="I37" s="71"/>
      <c r="J37" s="15"/>
      <c r="K37" s="16" t="s">
        <v>187</v>
      </c>
      <c r="L37" s="16"/>
      <c r="M37" s="17">
        <v>1</v>
      </c>
    </row>
    <row r="38" spans="1:13" ht="29.1" customHeight="1" thickBot="1">
      <c r="A38" s="6">
        <f t="shared" si="0"/>
        <v>1</v>
      </c>
      <c r="B38" s="7">
        <f t="shared" si="1"/>
        <v>5</v>
      </c>
      <c r="C38" s="13"/>
      <c r="D38" s="9" t="str">
        <f t="shared" si="2"/>
        <v>Fri</v>
      </c>
      <c r="E38" s="14">
        <f>+E36+1</f>
        <v>44071</v>
      </c>
      <c r="F38" s="16" t="s">
        <v>178</v>
      </c>
      <c r="G38" s="16">
        <v>9001</v>
      </c>
      <c r="H38" s="94" t="s">
        <v>203</v>
      </c>
      <c r="I38" s="93"/>
      <c r="J38" s="15"/>
      <c r="K38" s="16" t="s">
        <v>68</v>
      </c>
      <c r="L38" s="16"/>
      <c r="M38" s="17">
        <v>8</v>
      </c>
    </row>
    <row r="39" spans="1:13" ht="29.1" customHeight="1" thickBot="1">
      <c r="A39" s="6" t="str">
        <f t="shared" si="0"/>
        <v/>
      </c>
      <c r="B39" s="7">
        <f t="shared" si="1"/>
        <v>6</v>
      </c>
      <c r="C39" s="13"/>
      <c r="D39" s="9" t="str">
        <f t="shared" si="2"/>
        <v>Sat</v>
      </c>
      <c r="E39" s="14">
        <f t="shared" si="3"/>
        <v>44072</v>
      </c>
      <c r="F39" s="16"/>
      <c r="G39" s="16"/>
      <c r="H39" s="63"/>
      <c r="I39" s="62"/>
      <c r="J39" s="15"/>
      <c r="K39" s="16"/>
      <c r="L39" s="16"/>
      <c r="M39" s="17"/>
    </row>
    <row r="40" spans="1:13" ht="29.1" customHeight="1" thickBot="1">
      <c r="A40" s="6" t="str">
        <f t="shared" ref="A40" si="4">IF(OR(C40="f",C40="u",C40="F",C40="U"),"",IF(OR(B40=1,B40=2,B40=3,B40=4,B40=5),1,""))</f>
        <v/>
      </c>
      <c r="B40" s="7">
        <f t="shared" si="1"/>
        <v>7</v>
      </c>
      <c r="C40" s="13"/>
      <c r="D40" s="9" t="str">
        <f t="shared" si="2"/>
        <v>Sun</v>
      </c>
      <c r="E40" s="14">
        <f t="shared" si="3"/>
        <v>44073</v>
      </c>
      <c r="F40" s="16"/>
      <c r="G40" s="16"/>
      <c r="H40" s="63"/>
      <c r="I40" s="62"/>
      <c r="J40" s="15"/>
      <c r="K40" s="16"/>
      <c r="L40" s="16"/>
      <c r="M40" s="17"/>
    </row>
    <row r="41" spans="1:13" ht="29.1" customHeight="1" thickBot="1">
      <c r="A41" s="6">
        <f t="shared" si="0"/>
        <v>1</v>
      </c>
      <c r="B41" s="7">
        <f t="shared" si="1"/>
        <v>1</v>
      </c>
      <c r="C41" s="64"/>
      <c r="D41" s="9" t="str">
        <f t="shared" si="2"/>
        <v>Mo</v>
      </c>
      <c r="E41" s="14">
        <f t="shared" si="3"/>
        <v>44074</v>
      </c>
      <c r="F41" s="16" t="s">
        <v>106</v>
      </c>
      <c r="G41" s="16">
        <v>9001</v>
      </c>
      <c r="H41" s="65" t="s">
        <v>206</v>
      </c>
      <c r="I41" s="66"/>
      <c r="J41" s="67"/>
      <c r="K41" s="68" t="s">
        <v>68</v>
      </c>
      <c r="L41" s="69"/>
      <c r="M41" s="17">
        <v>8</v>
      </c>
    </row>
    <row r="42" spans="1:13" ht="30" customHeight="1" thickBot="1">
      <c r="D42" s="18"/>
      <c r="E42" s="20"/>
      <c r="F42" s="41"/>
      <c r="G42" s="42"/>
      <c r="H42" s="43"/>
      <c r="I42" s="40" t="s">
        <v>1</v>
      </c>
      <c r="J42" s="22"/>
      <c r="K42" s="22"/>
      <c r="L42" s="19"/>
      <c r="M42" s="23">
        <f>SUM(M9:M41)</f>
        <v>165</v>
      </c>
    </row>
    <row r="43" spans="1:13" ht="30" customHeight="1" thickBot="1">
      <c r="D43" s="18"/>
      <c r="E43" s="19"/>
      <c r="F43" s="31"/>
      <c r="G43" s="31"/>
      <c r="H43" s="31"/>
      <c r="I43" s="21" t="s">
        <v>2</v>
      </c>
      <c r="J43" s="22"/>
      <c r="K43" s="22"/>
      <c r="L43" s="19"/>
      <c r="M43" s="23">
        <f>SUM(M42/8)</f>
        <v>20.625</v>
      </c>
    </row>
  </sheetData>
  <mergeCells count="38">
    <mergeCell ref="H34:I34"/>
    <mergeCell ref="H29:I29"/>
    <mergeCell ref="H31:I31"/>
    <mergeCell ref="H30:I30"/>
    <mergeCell ref="H9:I9"/>
    <mergeCell ref="H13:I13"/>
    <mergeCell ref="H11:I11"/>
    <mergeCell ref="H26:I26"/>
    <mergeCell ref="H28:I28"/>
    <mergeCell ref="H21:I21"/>
    <mergeCell ref="H19:I19"/>
    <mergeCell ref="H14:I14"/>
    <mergeCell ref="H15:I15"/>
    <mergeCell ref="H16:I16"/>
    <mergeCell ref="H17:I17"/>
    <mergeCell ref="H18:I18"/>
    <mergeCell ref="C7:C8"/>
    <mergeCell ref="D7:E8"/>
    <mergeCell ref="F7:F8"/>
    <mergeCell ref="G7:G8"/>
    <mergeCell ref="K7:K8"/>
    <mergeCell ref="H7:I8"/>
    <mergeCell ref="D1:M1"/>
    <mergeCell ref="H36:I36"/>
    <mergeCell ref="H38:I38"/>
    <mergeCell ref="H20:I20"/>
    <mergeCell ref="H12:I12"/>
    <mergeCell ref="H32:I32"/>
    <mergeCell ref="H33:I33"/>
    <mergeCell ref="H23:I23"/>
    <mergeCell ref="H10:I10"/>
    <mergeCell ref="H35:I35"/>
    <mergeCell ref="H27:I27"/>
    <mergeCell ref="D5:E5"/>
    <mergeCell ref="K6:M6"/>
    <mergeCell ref="M7:M8"/>
    <mergeCell ref="H6:I6"/>
    <mergeCell ref="L7:L8"/>
  </mergeCells>
  <phoneticPr fontId="0" type="noConversion"/>
  <conditionalFormatting sqref="C9:C39">
    <cfRule type="expression" dxfId="272" priority="2445" stopIfTrue="1">
      <formula>IF($A9=1,B9,)</formula>
    </cfRule>
    <cfRule type="expression" dxfId="271" priority="2446" stopIfTrue="1">
      <formula>IF($A9="",B9,)</formula>
    </cfRule>
  </conditionalFormatting>
  <conditionalFormatting sqref="E9">
    <cfRule type="expression" dxfId="270" priority="2447" stopIfTrue="1">
      <formula>IF($A9="",B9,"")</formula>
    </cfRule>
  </conditionalFormatting>
  <conditionalFormatting sqref="E10:E41">
    <cfRule type="expression" dxfId="269" priority="2448" stopIfTrue="1">
      <formula>IF($A10&lt;&gt;1,B10,"")</formula>
    </cfRule>
  </conditionalFormatting>
  <conditionalFormatting sqref="D9:D41">
    <cfRule type="expression" dxfId="268" priority="2449" stopIfTrue="1">
      <formula>IF($A9="",B9,)</formula>
    </cfRule>
  </conditionalFormatting>
  <conditionalFormatting sqref="G9:G10 G14:G15 G20">
    <cfRule type="expression" dxfId="267" priority="2450" stopIfTrue="1">
      <formula>#REF!="Freelancer"</formula>
    </cfRule>
    <cfRule type="expression" dxfId="266" priority="2451" stopIfTrue="1">
      <formula>#REF!="DTC Int. Staff"</formula>
    </cfRule>
  </conditionalFormatting>
  <conditionalFormatting sqref="G15 G25 G11:G13">
    <cfRule type="expression" dxfId="265" priority="2443" stopIfTrue="1">
      <formula>$F$5="Freelancer"</formula>
    </cfRule>
    <cfRule type="expression" dxfId="264" priority="2444" stopIfTrue="1">
      <formula>$F$5="DTC Int. Staff"</formula>
    </cfRule>
  </conditionalFormatting>
  <conditionalFormatting sqref="G25 G10:G13">
    <cfRule type="expression" dxfId="263" priority="393" stopIfTrue="1">
      <formula>#REF!="Freelancer"</formula>
    </cfRule>
    <cfRule type="expression" dxfId="262" priority="394" stopIfTrue="1">
      <formula>#REF!="DTC Int. Staff"</formula>
    </cfRule>
  </conditionalFormatting>
  <conditionalFormatting sqref="G10">
    <cfRule type="expression" dxfId="261" priority="391" stopIfTrue="1">
      <formula>$F$5="Freelancer"</formula>
    </cfRule>
    <cfRule type="expression" dxfId="260" priority="392" stopIfTrue="1">
      <formula>$F$5="DTC Int. Staff"</formula>
    </cfRule>
  </conditionalFormatting>
  <conditionalFormatting sqref="C40:C41">
    <cfRule type="expression" dxfId="259" priority="383" stopIfTrue="1">
      <formula>IF($A40=1,B40,)</formula>
    </cfRule>
    <cfRule type="expression" dxfId="258" priority="384" stopIfTrue="1">
      <formula>IF($A40="",B40,)</formula>
    </cfRule>
  </conditionalFormatting>
  <conditionalFormatting sqref="G15">
    <cfRule type="expression" dxfId="257" priority="377" stopIfTrue="1">
      <formula>#REF!="Freelancer"</formula>
    </cfRule>
    <cfRule type="expression" dxfId="256" priority="378" stopIfTrue="1">
      <formula>#REF!="DTC Int. Staff"</formula>
    </cfRule>
  </conditionalFormatting>
  <conditionalFormatting sqref="G15">
    <cfRule type="expression" dxfId="255" priority="375" stopIfTrue="1">
      <formula>$F$5="Freelancer"</formula>
    </cfRule>
    <cfRule type="expression" dxfId="254" priority="376" stopIfTrue="1">
      <formula>$F$5="DTC Int. Staff"</formula>
    </cfRule>
  </conditionalFormatting>
  <conditionalFormatting sqref="G9">
    <cfRule type="expression" dxfId="253" priority="373" stopIfTrue="1">
      <formula>$F$5="Freelancer"</formula>
    </cfRule>
    <cfRule type="expression" dxfId="252" priority="374" stopIfTrue="1">
      <formula>$F$5="DTC Int. Staff"</formula>
    </cfRule>
  </conditionalFormatting>
  <conditionalFormatting sqref="G9">
    <cfRule type="expression" dxfId="251" priority="371" stopIfTrue="1">
      <formula>#REF!="Freelancer"</formula>
    </cfRule>
    <cfRule type="expression" dxfId="250" priority="372" stopIfTrue="1">
      <formula>#REF!="DTC Int. Staff"</formula>
    </cfRule>
  </conditionalFormatting>
  <conditionalFormatting sqref="G9">
    <cfRule type="expression" dxfId="249" priority="369" stopIfTrue="1">
      <formula>$F$5="Freelancer"</formula>
    </cfRule>
    <cfRule type="expression" dxfId="248" priority="370" stopIfTrue="1">
      <formula>$F$5="DTC Int. Staff"</formula>
    </cfRule>
  </conditionalFormatting>
  <conditionalFormatting sqref="G10">
    <cfRule type="expression" dxfId="247" priority="367" stopIfTrue="1">
      <formula>$F$5="Freelancer"</formula>
    </cfRule>
    <cfRule type="expression" dxfId="246" priority="368" stopIfTrue="1">
      <formula>$F$5="DTC Int. Staff"</formula>
    </cfRule>
  </conditionalFormatting>
  <conditionalFormatting sqref="G10">
    <cfRule type="expression" dxfId="245" priority="365" stopIfTrue="1">
      <formula>#REF!="Freelancer"</formula>
    </cfRule>
    <cfRule type="expression" dxfId="244" priority="366" stopIfTrue="1">
      <formula>#REF!="DTC Int. Staff"</formula>
    </cfRule>
  </conditionalFormatting>
  <conditionalFormatting sqref="G10">
    <cfRule type="expression" dxfId="243" priority="363" stopIfTrue="1">
      <formula>$F$5="Freelancer"</formula>
    </cfRule>
    <cfRule type="expression" dxfId="242" priority="364" stopIfTrue="1">
      <formula>$F$5="DTC Int. Staff"</formula>
    </cfRule>
  </conditionalFormatting>
  <conditionalFormatting sqref="G14">
    <cfRule type="expression" dxfId="241" priority="349" stopIfTrue="1">
      <formula>$F$5="Freelancer"</formula>
    </cfRule>
    <cfRule type="expression" dxfId="240" priority="350" stopIfTrue="1">
      <formula>$F$5="DTC Int. Staff"</formula>
    </cfRule>
  </conditionalFormatting>
  <conditionalFormatting sqref="G14">
    <cfRule type="expression" dxfId="239" priority="347" stopIfTrue="1">
      <formula>#REF!="Freelancer"</formula>
    </cfRule>
    <cfRule type="expression" dxfId="238" priority="348" stopIfTrue="1">
      <formula>#REF!="DTC Int. Staff"</formula>
    </cfRule>
  </conditionalFormatting>
  <conditionalFormatting sqref="G14">
    <cfRule type="expression" dxfId="237" priority="345" stopIfTrue="1">
      <formula>$F$5="Freelancer"</formula>
    </cfRule>
    <cfRule type="expression" dxfId="236" priority="346" stopIfTrue="1">
      <formula>$F$5="DTC Int. Staff"</formula>
    </cfRule>
  </conditionalFormatting>
  <conditionalFormatting sqref="G16">
    <cfRule type="expression" dxfId="235" priority="343" stopIfTrue="1">
      <formula>#REF!="Freelancer"</formula>
    </cfRule>
    <cfRule type="expression" dxfId="234" priority="344" stopIfTrue="1">
      <formula>#REF!="DTC Int. Staff"</formula>
    </cfRule>
  </conditionalFormatting>
  <conditionalFormatting sqref="G16 G25">
    <cfRule type="expression" dxfId="233" priority="341" stopIfTrue="1">
      <formula>#REF!="Freelancer"</formula>
    </cfRule>
    <cfRule type="expression" dxfId="232" priority="342" stopIfTrue="1">
      <formula>#REF!="DTC Int. Staff"</formula>
    </cfRule>
  </conditionalFormatting>
  <conditionalFormatting sqref="G16">
    <cfRule type="expression" dxfId="231" priority="339" stopIfTrue="1">
      <formula>$F$5="Freelancer"</formula>
    </cfRule>
    <cfRule type="expression" dxfId="230" priority="340" stopIfTrue="1">
      <formula>$F$5="DTC Int. Staff"</formula>
    </cfRule>
  </conditionalFormatting>
  <conditionalFormatting sqref="G16">
    <cfRule type="expression" dxfId="229" priority="337" stopIfTrue="1">
      <formula>$F$5="Freelancer"</formula>
    </cfRule>
    <cfRule type="expression" dxfId="228" priority="338" stopIfTrue="1">
      <formula>$F$5="DTC Int. Staff"</formula>
    </cfRule>
  </conditionalFormatting>
  <conditionalFormatting sqref="G16">
    <cfRule type="expression" dxfId="227" priority="335" stopIfTrue="1">
      <formula>#REF!="Freelancer"</formula>
    </cfRule>
    <cfRule type="expression" dxfId="226" priority="336" stopIfTrue="1">
      <formula>#REF!="DTC Int. Staff"</formula>
    </cfRule>
  </conditionalFormatting>
  <conditionalFormatting sqref="G16">
    <cfRule type="expression" dxfId="225" priority="333" stopIfTrue="1">
      <formula>$F$5="Freelancer"</formula>
    </cfRule>
    <cfRule type="expression" dxfId="224" priority="334" stopIfTrue="1">
      <formula>$F$5="DTC Int. Staff"</formula>
    </cfRule>
  </conditionalFormatting>
  <conditionalFormatting sqref="G23:G24">
    <cfRule type="expression" dxfId="223" priority="331" stopIfTrue="1">
      <formula>#REF!="Freelancer"</formula>
    </cfRule>
    <cfRule type="expression" dxfId="222" priority="332" stopIfTrue="1">
      <formula>#REF!="DTC Int. Staff"</formula>
    </cfRule>
  </conditionalFormatting>
  <conditionalFormatting sqref="G23:G24">
    <cfRule type="expression" dxfId="221" priority="329" stopIfTrue="1">
      <formula>#REF!="Freelancer"</formula>
    </cfRule>
    <cfRule type="expression" dxfId="220" priority="330" stopIfTrue="1">
      <formula>#REF!="DTC Int. Staff"</formula>
    </cfRule>
  </conditionalFormatting>
  <conditionalFormatting sqref="G23:G24">
    <cfRule type="expression" dxfId="219" priority="327" stopIfTrue="1">
      <formula>$F$5="Freelancer"</formula>
    </cfRule>
    <cfRule type="expression" dxfId="218" priority="328" stopIfTrue="1">
      <formula>$F$5="DTC Int. Staff"</formula>
    </cfRule>
  </conditionalFormatting>
  <conditionalFormatting sqref="G23:G24">
    <cfRule type="expression" dxfId="217" priority="325" stopIfTrue="1">
      <formula>$F$5="Freelancer"</formula>
    </cfRule>
    <cfRule type="expression" dxfId="216" priority="326" stopIfTrue="1">
      <formula>$F$5="DTC Int. Staff"</formula>
    </cfRule>
  </conditionalFormatting>
  <conditionalFormatting sqref="G23:G24">
    <cfRule type="expression" dxfId="215" priority="323" stopIfTrue="1">
      <formula>#REF!="Freelancer"</formula>
    </cfRule>
    <cfRule type="expression" dxfId="214" priority="324" stopIfTrue="1">
      <formula>#REF!="DTC Int. Staff"</formula>
    </cfRule>
  </conditionalFormatting>
  <conditionalFormatting sqref="G23:G24">
    <cfRule type="expression" dxfId="213" priority="321" stopIfTrue="1">
      <formula>$F$5="Freelancer"</formula>
    </cfRule>
    <cfRule type="expression" dxfId="212" priority="322" stopIfTrue="1">
      <formula>$F$5="DTC Int. Staff"</formula>
    </cfRule>
  </conditionalFormatting>
  <conditionalFormatting sqref="G21:G22">
    <cfRule type="expression" dxfId="211" priority="319" stopIfTrue="1">
      <formula>#REF!="Freelancer"</formula>
    </cfRule>
    <cfRule type="expression" dxfId="210" priority="320" stopIfTrue="1">
      <formula>#REF!="DTC Int. Staff"</formula>
    </cfRule>
  </conditionalFormatting>
  <conditionalFormatting sqref="G21:G22">
    <cfRule type="expression" dxfId="209" priority="317" stopIfTrue="1">
      <formula>#REF!="Freelancer"</formula>
    </cfRule>
    <cfRule type="expression" dxfId="208" priority="318" stopIfTrue="1">
      <formula>#REF!="DTC Int. Staff"</formula>
    </cfRule>
  </conditionalFormatting>
  <conditionalFormatting sqref="G21:G22">
    <cfRule type="expression" dxfId="207" priority="315" stopIfTrue="1">
      <formula>$F$5="Freelancer"</formula>
    </cfRule>
    <cfRule type="expression" dxfId="206" priority="316" stopIfTrue="1">
      <formula>$F$5="DTC Int. Staff"</formula>
    </cfRule>
  </conditionalFormatting>
  <conditionalFormatting sqref="G21:G22">
    <cfRule type="expression" dxfId="205" priority="313" stopIfTrue="1">
      <formula>$F$5="Freelancer"</formula>
    </cfRule>
    <cfRule type="expression" dxfId="204" priority="314" stopIfTrue="1">
      <formula>$F$5="DTC Int. Staff"</formula>
    </cfRule>
  </conditionalFormatting>
  <conditionalFormatting sqref="G21:G22">
    <cfRule type="expression" dxfId="203" priority="311" stopIfTrue="1">
      <formula>#REF!="Freelancer"</formula>
    </cfRule>
    <cfRule type="expression" dxfId="202" priority="312" stopIfTrue="1">
      <formula>#REF!="DTC Int. Staff"</formula>
    </cfRule>
  </conditionalFormatting>
  <conditionalFormatting sqref="G21:G22">
    <cfRule type="expression" dxfId="201" priority="309" stopIfTrue="1">
      <formula>$F$5="Freelancer"</formula>
    </cfRule>
    <cfRule type="expression" dxfId="200" priority="310" stopIfTrue="1">
      <formula>$F$5="DTC Int. Staff"</formula>
    </cfRule>
  </conditionalFormatting>
  <conditionalFormatting sqref="G17">
    <cfRule type="expression" dxfId="199" priority="307" stopIfTrue="1">
      <formula>#REF!="Freelancer"</formula>
    </cfRule>
    <cfRule type="expression" dxfId="198" priority="308" stopIfTrue="1">
      <formula>#REF!="DTC Int. Staff"</formula>
    </cfRule>
  </conditionalFormatting>
  <conditionalFormatting sqref="G17">
    <cfRule type="expression" dxfId="197" priority="305" stopIfTrue="1">
      <formula>#REF!="Freelancer"</formula>
    </cfRule>
    <cfRule type="expression" dxfId="196" priority="306" stopIfTrue="1">
      <formula>#REF!="DTC Int. Staff"</formula>
    </cfRule>
  </conditionalFormatting>
  <conditionalFormatting sqref="G17">
    <cfRule type="expression" dxfId="195" priority="303" stopIfTrue="1">
      <formula>$F$5="Freelancer"</formula>
    </cfRule>
    <cfRule type="expression" dxfId="194" priority="304" stopIfTrue="1">
      <formula>$F$5="DTC Int. Staff"</formula>
    </cfRule>
  </conditionalFormatting>
  <conditionalFormatting sqref="G17">
    <cfRule type="expression" dxfId="193" priority="301" stopIfTrue="1">
      <formula>$F$5="Freelancer"</formula>
    </cfRule>
    <cfRule type="expression" dxfId="192" priority="302" stopIfTrue="1">
      <formula>$F$5="DTC Int. Staff"</formula>
    </cfRule>
  </conditionalFormatting>
  <conditionalFormatting sqref="G17">
    <cfRule type="expression" dxfId="191" priority="299" stopIfTrue="1">
      <formula>#REF!="Freelancer"</formula>
    </cfRule>
    <cfRule type="expression" dxfId="190" priority="300" stopIfTrue="1">
      <formula>#REF!="DTC Int. Staff"</formula>
    </cfRule>
  </conditionalFormatting>
  <conditionalFormatting sqref="G17">
    <cfRule type="expression" dxfId="189" priority="297" stopIfTrue="1">
      <formula>$F$5="Freelancer"</formula>
    </cfRule>
    <cfRule type="expression" dxfId="188" priority="298" stopIfTrue="1">
      <formula>$F$5="DTC Int. Staff"</formula>
    </cfRule>
  </conditionalFormatting>
  <conditionalFormatting sqref="G18:G19">
    <cfRule type="expression" dxfId="187" priority="295" stopIfTrue="1">
      <formula>#REF!="Freelancer"</formula>
    </cfRule>
    <cfRule type="expression" dxfId="186" priority="296" stopIfTrue="1">
      <formula>#REF!="DTC Int. Staff"</formula>
    </cfRule>
  </conditionalFormatting>
  <conditionalFormatting sqref="G18:G19">
    <cfRule type="expression" dxfId="185" priority="293" stopIfTrue="1">
      <formula>#REF!="Freelancer"</formula>
    </cfRule>
    <cfRule type="expression" dxfId="184" priority="294" stopIfTrue="1">
      <formula>#REF!="DTC Int. Staff"</formula>
    </cfRule>
  </conditionalFormatting>
  <conditionalFormatting sqref="G18:G19">
    <cfRule type="expression" dxfId="183" priority="291" stopIfTrue="1">
      <formula>$F$5="Freelancer"</formula>
    </cfRule>
    <cfRule type="expression" dxfId="182" priority="292" stopIfTrue="1">
      <formula>$F$5="DTC Int. Staff"</formula>
    </cfRule>
  </conditionalFormatting>
  <conditionalFormatting sqref="G18:G19">
    <cfRule type="expression" dxfId="181" priority="289" stopIfTrue="1">
      <formula>$F$5="Freelancer"</formula>
    </cfRule>
    <cfRule type="expression" dxfId="180" priority="290" stopIfTrue="1">
      <formula>$F$5="DTC Int. Staff"</formula>
    </cfRule>
  </conditionalFormatting>
  <conditionalFormatting sqref="G18:G19">
    <cfRule type="expression" dxfId="179" priority="287" stopIfTrue="1">
      <formula>#REF!="Freelancer"</formula>
    </cfRule>
    <cfRule type="expression" dxfId="178" priority="288" stopIfTrue="1">
      <formula>#REF!="DTC Int. Staff"</formula>
    </cfRule>
  </conditionalFormatting>
  <conditionalFormatting sqref="G18:G19">
    <cfRule type="expression" dxfId="177" priority="285" stopIfTrue="1">
      <formula>$F$5="Freelancer"</formula>
    </cfRule>
    <cfRule type="expression" dxfId="176" priority="286" stopIfTrue="1">
      <formula>$F$5="DTC Int. Staff"</formula>
    </cfRule>
  </conditionalFormatting>
  <conditionalFormatting sqref="G27">
    <cfRule type="expression" dxfId="175" priority="259" stopIfTrue="1">
      <formula>#REF!="Freelancer"</formula>
    </cfRule>
    <cfRule type="expression" dxfId="174" priority="260" stopIfTrue="1">
      <formula>#REF!="DTC Int. Staff"</formula>
    </cfRule>
  </conditionalFormatting>
  <conditionalFormatting sqref="G27">
    <cfRule type="expression" dxfId="173" priority="257" stopIfTrue="1">
      <formula>$F$5="Freelancer"</formula>
    </cfRule>
    <cfRule type="expression" dxfId="172" priority="258" stopIfTrue="1">
      <formula>$F$5="DTC Int. Staff"</formula>
    </cfRule>
  </conditionalFormatting>
  <conditionalFormatting sqref="G27">
    <cfRule type="expression" dxfId="171" priority="255" stopIfTrue="1">
      <formula>#REF!="Freelancer"</formula>
    </cfRule>
    <cfRule type="expression" dxfId="170" priority="256" stopIfTrue="1">
      <formula>#REF!="DTC Int. Staff"</formula>
    </cfRule>
  </conditionalFormatting>
  <conditionalFormatting sqref="G27">
    <cfRule type="expression" dxfId="169" priority="253" stopIfTrue="1">
      <formula>$F$5="Freelancer"</formula>
    </cfRule>
    <cfRule type="expression" dxfId="168" priority="254" stopIfTrue="1">
      <formula>$F$5="DTC Int. Staff"</formula>
    </cfRule>
  </conditionalFormatting>
  <conditionalFormatting sqref="G29">
    <cfRule type="expression" dxfId="167" priority="229" stopIfTrue="1">
      <formula>$F$5="Freelancer"</formula>
    </cfRule>
    <cfRule type="expression" dxfId="166" priority="230" stopIfTrue="1">
      <formula>$F$5="DTC Int. Staff"</formula>
    </cfRule>
  </conditionalFormatting>
  <conditionalFormatting sqref="G29">
    <cfRule type="expression" dxfId="165" priority="239" stopIfTrue="1">
      <formula>#REF!="Freelancer"</formula>
    </cfRule>
    <cfRule type="expression" dxfId="164" priority="240" stopIfTrue="1">
      <formula>#REF!="DTC Int. Staff"</formula>
    </cfRule>
  </conditionalFormatting>
  <conditionalFormatting sqref="G29">
    <cfRule type="expression" dxfId="163" priority="237" stopIfTrue="1">
      <formula>#REF!="Freelancer"</formula>
    </cfRule>
    <cfRule type="expression" dxfId="162" priority="238" stopIfTrue="1">
      <formula>#REF!="DTC Int. Staff"</formula>
    </cfRule>
  </conditionalFormatting>
  <conditionalFormatting sqref="G29">
    <cfRule type="expression" dxfId="161" priority="235" stopIfTrue="1">
      <formula>$F$5="Freelancer"</formula>
    </cfRule>
    <cfRule type="expression" dxfId="160" priority="236" stopIfTrue="1">
      <formula>$F$5="DTC Int. Staff"</formula>
    </cfRule>
  </conditionalFormatting>
  <conditionalFormatting sqref="G29">
    <cfRule type="expression" dxfId="159" priority="233" stopIfTrue="1">
      <formula>$F$5="Freelancer"</formula>
    </cfRule>
    <cfRule type="expression" dxfId="158" priority="234" stopIfTrue="1">
      <formula>$F$5="DTC Int. Staff"</formula>
    </cfRule>
  </conditionalFormatting>
  <conditionalFormatting sqref="G29">
    <cfRule type="expression" dxfId="157" priority="231" stopIfTrue="1">
      <formula>#REF!="Freelancer"</formula>
    </cfRule>
    <cfRule type="expression" dxfId="156" priority="232" stopIfTrue="1">
      <formula>#REF!="DTC Int. Staff"</formula>
    </cfRule>
  </conditionalFormatting>
  <conditionalFormatting sqref="G32">
    <cfRule type="expression" dxfId="155" priority="203" stopIfTrue="1">
      <formula>#REF!="Freelancer"</formula>
    </cfRule>
    <cfRule type="expression" dxfId="154" priority="204" stopIfTrue="1">
      <formula>#REF!="DTC Int. Staff"</formula>
    </cfRule>
  </conditionalFormatting>
  <conditionalFormatting sqref="G32">
    <cfRule type="expression" dxfId="153" priority="201" stopIfTrue="1">
      <formula>#REF!="Freelancer"</formula>
    </cfRule>
    <cfRule type="expression" dxfId="152" priority="202" stopIfTrue="1">
      <formula>#REF!="DTC Int. Staff"</formula>
    </cfRule>
  </conditionalFormatting>
  <conditionalFormatting sqref="G32">
    <cfRule type="expression" dxfId="151" priority="199" stopIfTrue="1">
      <formula>$F$5="Freelancer"</formula>
    </cfRule>
    <cfRule type="expression" dxfId="150" priority="200" stopIfTrue="1">
      <formula>$F$5="DTC Int. Staff"</formula>
    </cfRule>
  </conditionalFormatting>
  <conditionalFormatting sqref="G32">
    <cfRule type="expression" dxfId="149" priority="197" stopIfTrue="1">
      <formula>$F$5="Freelancer"</formula>
    </cfRule>
    <cfRule type="expression" dxfId="148" priority="198" stopIfTrue="1">
      <formula>$F$5="DTC Int. Staff"</formula>
    </cfRule>
  </conditionalFormatting>
  <conditionalFormatting sqref="G32">
    <cfRule type="expression" dxfId="147" priority="195" stopIfTrue="1">
      <formula>#REF!="Freelancer"</formula>
    </cfRule>
    <cfRule type="expression" dxfId="146" priority="196" stopIfTrue="1">
      <formula>#REF!="DTC Int. Staff"</formula>
    </cfRule>
  </conditionalFormatting>
  <conditionalFormatting sqref="G32">
    <cfRule type="expression" dxfId="145" priority="193" stopIfTrue="1">
      <formula>$F$5="Freelancer"</formula>
    </cfRule>
    <cfRule type="expression" dxfId="144" priority="194" stopIfTrue="1">
      <formula>$F$5="DTC Int. Staff"</formula>
    </cfRule>
  </conditionalFormatting>
  <conditionalFormatting sqref="G33">
    <cfRule type="expression" dxfId="143" priority="191" stopIfTrue="1">
      <formula>#REF!="Freelancer"</formula>
    </cfRule>
    <cfRule type="expression" dxfId="142" priority="192" stopIfTrue="1">
      <formula>#REF!="DTC Int. Staff"</formula>
    </cfRule>
  </conditionalFormatting>
  <conditionalFormatting sqref="G33">
    <cfRule type="expression" dxfId="141" priority="189" stopIfTrue="1">
      <formula>#REF!="Freelancer"</formula>
    </cfRule>
    <cfRule type="expression" dxfId="140" priority="190" stopIfTrue="1">
      <formula>#REF!="DTC Int. Staff"</formula>
    </cfRule>
  </conditionalFormatting>
  <conditionalFormatting sqref="G33">
    <cfRule type="expression" dxfId="139" priority="187" stopIfTrue="1">
      <formula>$F$5="Freelancer"</formula>
    </cfRule>
    <cfRule type="expression" dxfId="138" priority="188" stopIfTrue="1">
      <formula>$F$5="DTC Int. Staff"</formula>
    </cfRule>
  </conditionalFormatting>
  <conditionalFormatting sqref="G33">
    <cfRule type="expression" dxfId="137" priority="185" stopIfTrue="1">
      <formula>$F$5="Freelancer"</formula>
    </cfRule>
    <cfRule type="expression" dxfId="136" priority="186" stopIfTrue="1">
      <formula>$F$5="DTC Int. Staff"</formula>
    </cfRule>
  </conditionalFormatting>
  <conditionalFormatting sqref="G33">
    <cfRule type="expression" dxfId="135" priority="183" stopIfTrue="1">
      <formula>#REF!="Freelancer"</formula>
    </cfRule>
    <cfRule type="expression" dxfId="134" priority="184" stopIfTrue="1">
      <formula>#REF!="DTC Int. Staff"</formula>
    </cfRule>
  </conditionalFormatting>
  <conditionalFormatting sqref="G33">
    <cfRule type="expression" dxfId="133" priority="181" stopIfTrue="1">
      <formula>$F$5="Freelancer"</formula>
    </cfRule>
    <cfRule type="expression" dxfId="132" priority="182" stopIfTrue="1">
      <formula>$F$5="DTC Int. Staff"</formula>
    </cfRule>
  </conditionalFormatting>
  <conditionalFormatting sqref="G35:G37">
    <cfRule type="expression" dxfId="131" priority="179" stopIfTrue="1">
      <formula>#REF!="Freelancer"</formula>
    </cfRule>
    <cfRule type="expression" dxfId="130" priority="180" stopIfTrue="1">
      <formula>#REF!="DTC Int. Staff"</formula>
    </cfRule>
  </conditionalFormatting>
  <conditionalFormatting sqref="G35:G37">
    <cfRule type="expression" dxfId="129" priority="177" stopIfTrue="1">
      <formula>#REF!="Freelancer"</formula>
    </cfRule>
    <cfRule type="expression" dxfId="128" priority="178" stopIfTrue="1">
      <formula>#REF!="DTC Int. Staff"</formula>
    </cfRule>
  </conditionalFormatting>
  <conditionalFormatting sqref="G35:G37">
    <cfRule type="expression" dxfId="127" priority="175" stopIfTrue="1">
      <formula>$F$5="Freelancer"</formula>
    </cfRule>
    <cfRule type="expression" dxfId="126" priority="176" stopIfTrue="1">
      <formula>$F$5="DTC Int. Staff"</formula>
    </cfRule>
  </conditionalFormatting>
  <conditionalFormatting sqref="G35:G37">
    <cfRule type="expression" dxfId="125" priority="173" stopIfTrue="1">
      <formula>$F$5="Freelancer"</formula>
    </cfRule>
    <cfRule type="expression" dxfId="124" priority="174" stopIfTrue="1">
      <formula>$F$5="DTC Int. Staff"</formula>
    </cfRule>
  </conditionalFormatting>
  <conditionalFormatting sqref="G35:G37">
    <cfRule type="expression" dxfId="123" priority="171" stopIfTrue="1">
      <formula>#REF!="Freelancer"</formula>
    </cfRule>
    <cfRule type="expression" dxfId="122" priority="172" stopIfTrue="1">
      <formula>#REF!="DTC Int. Staff"</formula>
    </cfRule>
  </conditionalFormatting>
  <conditionalFormatting sqref="G35:G37">
    <cfRule type="expression" dxfId="121" priority="169" stopIfTrue="1">
      <formula>$F$5="Freelancer"</formula>
    </cfRule>
    <cfRule type="expression" dxfId="120" priority="170" stopIfTrue="1">
      <formula>$F$5="DTC Int. Staff"</formula>
    </cfRule>
  </conditionalFormatting>
  <conditionalFormatting sqref="G38">
    <cfRule type="expression" dxfId="119" priority="167" stopIfTrue="1">
      <formula>#REF!="Freelancer"</formula>
    </cfRule>
    <cfRule type="expression" dxfId="118" priority="168" stopIfTrue="1">
      <formula>#REF!="DTC Int. Staff"</formula>
    </cfRule>
  </conditionalFormatting>
  <conditionalFormatting sqref="G38">
    <cfRule type="expression" dxfId="117" priority="165" stopIfTrue="1">
      <formula>#REF!="Freelancer"</formula>
    </cfRule>
    <cfRule type="expression" dxfId="116" priority="166" stopIfTrue="1">
      <formula>#REF!="DTC Int. Staff"</formula>
    </cfRule>
  </conditionalFormatting>
  <conditionalFormatting sqref="G38">
    <cfRule type="expression" dxfId="115" priority="163" stopIfTrue="1">
      <formula>$F$5="Freelancer"</formula>
    </cfRule>
    <cfRule type="expression" dxfId="114" priority="164" stopIfTrue="1">
      <formula>$F$5="DTC Int. Staff"</formula>
    </cfRule>
  </conditionalFormatting>
  <conditionalFormatting sqref="G38">
    <cfRule type="expression" dxfId="113" priority="161" stopIfTrue="1">
      <formula>$F$5="Freelancer"</formula>
    </cfRule>
    <cfRule type="expression" dxfId="112" priority="162" stopIfTrue="1">
      <formula>$F$5="DTC Int. Staff"</formula>
    </cfRule>
  </conditionalFormatting>
  <conditionalFormatting sqref="G38">
    <cfRule type="expression" dxfId="111" priority="159" stopIfTrue="1">
      <formula>#REF!="Freelancer"</formula>
    </cfRule>
    <cfRule type="expression" dxfId="110" priority="160" stopIfTrue="1">
      <formula>#REF!="DTC Int. Staff"</formula>
    </cfRule>
  </conditionalFormatting>
  <conditionalFormatting sqref="G38">
    <cfRule type="expression" dxfId="109" priority="157" stopIfTrue="1">
      <formula>$F$5="Freelancer"</formula>
    </cfRule>
    <cfRule type="expression" dxfId="108" priority="158" stopIfTrue="1">
      <formula>$F$5="DTC Int. Staff"</formula>
    </cfRule>
  </conditionalFormatting>
  <conditionalFormatting sqref="G31">
    <cfRule type="expression" dxfId="107" priority="119" stopIfTrue="1">
      <formula>#REF!="Freelancer"</formula>
    </cfRule>
    <cfRule type="expression" dxfId="106" priority="120" stopIfTrue="1">
      <formula>#REF!="DTC Int. Staff"</formula>
    </cfRule>
  </conditionalFormatting>
  <conditionalFormatting sqref="G31">
    <cfRule type="expression" dxfId="105" priority="117" stopIfTrue="1">
      <formula>#REF!="Freelancer"</formula>
    </cfRule>
    <cfRule type="expression" dxfId="104" priority="118" stopIfTrue="1">
      <formula>#REF!="DTC Int. Staff"</formula>
    </cfRule>
  </conditionalFormatting>
  <conditionalFormatting sqref="G31">
    <cfRule type="expression" dxfId="103" priority="115" stopIfTrue="1">
      <formula>$F$5="Freelancer"</formula>
    </cfRule>
    <cfRule type="expression" dxfId="102" priority="116" stopIfTrue="1">
      <formula>$F$5="DTC Int. Staff"</formula>
    </cfRule>
  </conditionalFormatting>
  <conditionalFormatting sqref="G31">
    <cfRule type="expression" dxfId="101" priority="113" stopIfTrue="1">
      <formula>$F$5="Freelancer"</formula>
    </cfRule>
    <cfRule type="expression" dxfId="100" priority="114" stopIfTrue="1">
      <formula>$F$5="DTC Int. Staff"</formula>
    </cfRule>
  </conditionalFormatting>
  <conditionalFormatting sqref="G31">
    <cfRule type="expression" dxfId="99" priority="111" stopIfTrue="1">
      <formula>#REF!="Freelancer"</formula>
    </cfRule>
    <cfRule type="expression" dxfId="98" priority="112" stopIfTrue="1">
      <formula>#REF!="DTC Int. Staff"</formula>
    </cfRule>
  </conditionalFormatting>
  <conditionalFormatting sqref="G31">
    <cfRule type="expression" dxfId="97" priority="109" stopIfTrue="1">
      <formula>$F$5="Freelancer"</formula>
    </cfRule>
    <cfRule type="expression" dxfId="96" priority="110" stopIfTrue="1">
      <formula>$F$5="DTC Int. Staff"</formula>
    </cfRule>
  </conditionalFormatting>
  <conditionalFormatting sqref="G34">
    <cfRule type="expression" dxfId="95" priority="107" stopIfTrue="1">
      <formula>#REF!="Freelancer"</formula>
    </cfRule>
    <cfRule type="expression" dxfId="94" priority="108" stopIfTrue="1">
      <formula>#REF!="DTC Int. Staff"</formula>
    </cfRule>
  </conditionalFormatting>
  <conditionalFormatting sqref="G34">
    <cfRule type="expression" dxfId="93" priority="105" stopIfTrue="1">
      <formula>#REF!="Freelancer"</formula>
    </cfRule>
    <cfRule type="expression" dxfId="92" priority="106" stopIfTrue="1">
      <formula>#REF!="DTC Int. Staff"</formula>
    </cfRule>
  </conditionalFormatting>
  <conditionalFormatting sqref="G34">
    <cfRule type="expression" dxfId="91" priority="103" stopIfTrue="1">
      <formula>$F$5="Freelancer"</formula>
    </cfRule>
    <cfRule type="expression" dxfId="90" priority="104" stopIfTrue="1">
      <formula>$F$5="DTC Int. Staff"</formula>
    </cfRule>
  </conditionalFormatting>
  <conditionalFormatting sqref="G34">
    <cfRule type="expression" dxfId="89" priority="101" stopIfTrue="1">
      <formula>$F$5="Freelancer"</formula>
    </cfRule>
    <cfRule type="expression" dxfId="88" priority="102" stopIfTrue="1">
      <formula>$F$5="DTC Int. Staff"</formula>
    </cfRule>
  </conditionalFormatting>
  <conditionalFormatting sqref="G34">
    <cfRule type="expression" dxfId="87" priority="99" stopIfTrue="1">
      <formula>#REF!="Freelancer"</formula>
    </cfRule>
    <cfRule type="expression" dxfId="86" priority="100" stopIfTrue="1">
      <formula>#REF!="DTC Int. Staff"</formula>
    </cfRule>
  </conditionalFormatting>
  <conditionalFormatting sqref="G34">
    <cfRule type="expression" dxfId="85" priority="97" stopIfTrue="1">
      <formula>$F$5="Freelancer"</formula>
    </cfRule>
    <cfRule type="expression" dxfId="84" priority="98" stopIfTrue="1">
      <formula>$F$5="DTC Int. Staff"</formula>
    </cfRule>
  </conditionalFormatting>
  <conditionalFormatting sqref="G39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39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39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G39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39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39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40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40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40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40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40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40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41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41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41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41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41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41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1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1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1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11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11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12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2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12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2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2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8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8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6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6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6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6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0">
    <cfRule type="expression" dxfId="11" priority="1" stopIfTrue="1">
      <formula>$F$5="Freelancer"</formula>
    </cfRule>
    <cfRule type="expression" dxfId="10" priority="2" stopIfTrue="1">
      <formula>$F$5="DTC Int. Staff"</formula>
    </cfRule>
  </conditionalFormatting>
  <conditionalFormatting sqref="G30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G30">
    <cfRule type="expression" dxfId="7" priority="9" stopIfTrue="1">
      <formula>#REF!="Freelancer"</formula>
    </cfRule>
    <cfRule type="expression" dxfId="6" priority="10" stopIfTrue="1">
      <formula>#REF!="DTC Int. Staff"</formula>
    </cfRule>
  </conditionalFormatting>
  <conditionalFormatting sqref="G30">
    <cfRule type="expression" dxfId="5" priority="7" stopIfTrue="1">
      <formula>$F$5="Freelancer"</formula>
    </cfRule>
    <cfRule type="expression" dxfId="4" priority="8" stopIfTrue="1">
      <formula>$F$5="DTC Int. Staff"</formula>
    </cfRule>
  </conditionalFormatting>
  <conditionalFormatting sqref="G30">
    <cfRule type="expression" dxfId="3" priority="5" stopIfTrue="1">
      <formula>$F$5="Freelancer"</formula>
    </cfRule>
    <cfRule type="expression" dxfId="2" priority="6" stopIfTrue="1">
      <formula>$F$5="DTC Int. Staff"</formula>
    </cfRule>
  </conditionalFormatting>
  <conditionalFormatting sqref="G30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dataValidations count="2">
    <dataValidation type="list" allowBlank="1" showInputMessage="1" showErrorMessage="1" sqref="F6 F9:F41" xr:uid="{00000000-0002-0000-0100-000000000000}">
      <formula1>Project_Number</formula1>
    </dataValidation>
    <dataValidation type="list" allowBlank="1" showInputMessage="1" showErrorMessage="1" sqref="G9:G41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A6" sqref="A6"/>
    </sheetView>
  </sheetViews>
  <sheetFormatPr defaultColWidth="11.42578125" defaultRowHeight="12.75"/>
  <cols>
    <col min="1" max="1" width="16.85546875" style="27" customWidth="1"/>
    <col min="2" max="2" width="29.140625" style="27" bestFit="1" customWidth="1"/>
    <col min="3" max="3" width="3.42578125" style="39" customWidth="1"/>
    <col min="4" max="4" width="13.5703125" bestFit="1" customWidth="1"/>
    <col min="5" max="5" width="30.5703125" bestFit="1" customWidth="1"/>
  </cols>
  <sheetData>
    <row r="1" spans="1:14">
      <c r="A1" s="29" t="s">
        <v>6</v>
      </c>
      <c r="B1" s="29" t="s">
        <v>7</v>
      </c>
      <c r="C1" s="38"/>
      <c r="D1" s="29" t="s">
        <v>15</v>
      </c>
      <c r="E1" s="29" t="s">
        <v>8</v>
      </c>
    </row>
    <row r="2" spans="1:14">
      <c r="A2" s="53" t="s">
        <v>134</v>
      </c>
      <c r="B2" s="27" t="s">
        <v>166</v>
      </c>
      <c r="D2" s="28">
        <v>9001</v>
      </c>
      <c r="E2" s="27" t="s">
        <v>70</v>
      </c>
    </row>
    <row r="3" spans="1:14">
      <c r="A3" s="53" t="s">
        <v>135</v>
      </c>
      <c r="B3" s="27" t="s">
        <v>136</v>
      </c>
      <c r="D3" s="28">
        <v>9002</v>
      </c>
      <c r="E3" s="27" t="s">
        <v>129</v>
      </c>
    </row>
    <row r="4" spans="1:14">
      <c r="A4" s="54" t="s">
        <v>137</v>
      </c>
      <c r="B4" s="55" t="s">
        <v>138</v>
      </c>
      <c r="D4" s="28">
        <v>9003</v>
      </c>
      <c r="E4" s="27" t="s">
        <v>130</v>
      </c>
    </row>
    <row r="5" spans="1:14">
      <c r="A5" s="53" t="s">
        <v>139</v>
      </c>
      <c r="B5" s="27" t="s">
        <v>140</v>
      </c>
      <c r="D5" s="28">
        <v>9004</v>
      </c>
      <c r="E5" s="27" t="s">
        <v>131</v>
      </c>
    </row>
    <row r="6" spans="1:14">
      <c r="A6" s="54" t="s">
        <v>141</v>
      </c>
      <c r="B6" s="55" t="s">
        <v>142</v>
      </c>
      <c r="D6" s="28">
        <v>9005</v>
      </c>
      <c r="E6" s="27" t="s">
        <v>71</v>
      </c>
    </row>
    <row r="7" spans="1:14">
      <c r="A7" s="54" t="s">
        <v>143</v>
      </c>
      <c r="B7" s="55" t="s">
        <v>144</v>
      </c>
      <c r="D7" s="28">
        <v>9007</v>
      </c>
      <c r="E7" s="27" t="s">
        <v>72</v>
      </c>
    </row>
    <row r="8" spans="1:14">
      <c r="A8" s="53" t="s">
        <v>145</v>
      </c>
      <c r="B8" s="27" t="s">
        <v>146</v>
      </c>
      <c r="D8" s="28">
        <v>9008</v>
      </c>
      <c r="E8" s="27" t="s">
        <v>73</v>
      </c>
    </row>
    <row r="9" spans="1:14">
      <c r="A9" s="53" t="s">
        <v>147</v>
      </c>
      <c r="B9" s="27" t="s">
        <v>148</v>
      </c>
      <c r="D9" s="28">
        <v>9010</v>
      </c>
      <c r="E9" s="27" t="s">
        <v>74</v>
      </c>
    </row>
    <row r="10" spans="1:14">
      <c r="A10" s="53" t="s">
        <v>149</v>
      </c>
      <c r="B10" s="27" t="s">
        <v>150</v>
      </c>
      <c r="D10" s="28">
        <v>9013</v>
      </c>
      <c r="E10" s="27" t="s">
        <v>75</v>
      </c>
    </row>
    <row r="11" spans="1:14">
      <c r="A11" s="53" t="s">
        <v>151</v>
      </c>
      <c r="B11" s="27" t="s">
        <v>152</v>
      </c>
      <c r="D11" s="28">
        <v>9014</v>
      </c>
      <c r="E11" s="27" t="s">
        <v>76</v>
      </c>
    </row>
    <row r="12" spans="1:14">
      <c r="A12" s="53" t="s">
        <v>153</v>
      </c>
      <c r="B12" s="27" t="s">
        <v>154</v>
      </c>
      <c r="D12" s="28">
        <v>9015</v>
      </c>
      <c r="E12" s="27" t="s">
        <v>77</v>
      </c>
    </row>
    <row r="13" spans="1:14">
      <c r="A13" s="53" t="s">
        <v>155</v>
      </c>
      <c r="B13" s="27" t="s">
        <v>156</v>
      </c>
    </row>
    <row r="14" spans="1:14">
      <c r="A14" s="54" t="s">
        <v>157</v>
      </c>
      <c r="B14" s="55" t="s">
        <v>167</v>
      </c>
      <c r="N14" s="37"/>
    </row>
    <row r="15" spans="1:14">
      <c r="A15" s="53" t="s">
        <v>158</v>
      </c>
      <c r="B15" s="27" t="s">
        <v>159</v>
      </c>
    </row>
    <row r="16" spans="1:14">
      <c r="A16" s="53" t="s">
        <v>160</v>
      </c>
      <c r="B16" s="27" t="s">
        <v>168</v>
      </c>
    </row>
    <row r="17" spans="1:14">
      <c r="A17" s="53" t="s">
        <v>161</v>
      </c>
      <c r="B17" s="27" t="s">
        <v>162</v>
      </c>
      <c r="D17" s="28"/>
    </row>
    <row r="18" spans="1:14">
      <c r="A18" s="53" t="s">
        <v>163</v>
      </c>
      <c r="B18" s="27" t="s">
        <v>164</v>
      </c>
      <c r="D18" s="28"/>
    </row>
    <row r="19" spans="1:14">
      <c r="A19" s="53" t="s">
        <v>117</v>
      </c>
      <c r="B19" s="27" t="s">
        <v>118</v>
      </c>
      <c r="D19" s="28"/>
    </row>
    <row r="20" spans="1:14">
      <c r="A20" s="53" t="s">
        <v>115</v>
      </c>
      <c r="B20" s="27" t="s">
        <v>116</v>
      </c>
      <c r="D20" s="28"/>
    </row>
    <row r="21" spans="1:14">
      <c r="A21" s="53" t="s">
        <v>113</v>
      </c>
      <c r="B21" s="27" t="s">
        <v>114</v>
      </c>
      <c r="D21" s="28"/>
    </row>
    <row r="22" spans="1:14">
      <c r="A22" s="53" t="s">
        <v>111</v>
      </c>
      <c r="B22" s="27" t="s">
        <v>112</v>
      </c>
      <c r="D22" s="28"/>
    </row>
    <row r="23" spans="1:14">
      <c r="A23" s="53" t="s">
        <v>110</v>
      </c>
      <c r="B23" s="27" t="s">
        <v>169</v>
      </c>
      <c r="D23" s="28"/>
    </row>
    <row r="24" spans="1:14">
      <c r="A24" s="53" t="s">
        <v>108</v>
      </c>
      <c r="B24" s="27" t="s">
        <v>109</v>
      </c>
      <c r="D24" s="28"/>
    </row>
    <row r="25" spans="1:14">
      <c r="A25" s="53" t="s">
        <v>106</v>
      </c>
      <c r="B25" s="27" t="s">
        <v>107</v>
      </c>
      <c r="D25" s="28"/>
    </row>
    <row r="26" spans="1:14">
      <c r="A26" s="53" t="s">
        <v>104</v>
      </c>
      <c r="B26" s="27" t="s">
        <v>105</v>
      </c>
      <c r="D26" s="28"/>
    </row>
    <row r="27" spans="1:14">
      <c r="A27" s="53" t="s">
        <v>102</v>
      </c>
      <c r="B27" s="27" t="s">
        <v>103</v>
      </c>
    </row>
    <row r="28" spans="1:14">
      <c r="A28" s="53" t="s">
        <v>100</v>
      </c>
      <c r="B28" s="27" t="s">
        <v>101</v>
      </c>
    </row>
    <row r="29" spans="1:14">
      <c r="A29" s="53" t="s">
        <v>98</v>
      </c>
      <c r="B29" s="27" t="s">
        <v>99</v>
      </c>
    </row>
    <row r="30" spans="1:14">
      <c r="A30" s="53" t="s">
        <v>96</v>
      </c>
      <c r="B30" s="27" t="s">
        <v>97</v>
      </c>
    </row>
    <row r="31" spans="1:14">
      <c r="A31" s="53" t="s">
        <v>94</v>
      </c>
      <c r="B31" s="27" t="s">
        <v>95</v>
      </c>
    </row>
    <row r="32" spans="1:14">
      <c r="A32" s="53" t="s">
        <v>92</v>
      </c>
      <c r="B32" s="27" t="s">
        <v>93</v>
      </c>
      <c r="N32" s="37"/>
    </row>
    <row r="33" spans="1:2">
      <c r="A33" s="53" t="s">
        <v>90</v>
      </c>
      <c r="B33" s="27" t="s">
        <v>91</v>
      </c>
    </row>
    <row r="34" spans="1:2">
      <c r="A34" s="53" t="s">
        <v>88</v>
      </c>
      <c r="B34" s="27" t="s">
        <v>89</v>
      </c>
    </row>
    <row r="35" spans="1:2">
      <c r="A35" s="53" t="s">
        <v>86</v>
      </c>
      <c r="B35" s="27" t="s">
        <v>87</v>
      </c>
    </row>
    <row r="36" spans="1:2">
      <c r="A36" s="53" t="s">
        <v>84</v>
      </c>
      <c r="B36" s="27" t="s">
        <v>85</v>
      </c>
    </row>
    <row r="37" spans="1:2">
      <c r="A37" s="53" t="s">
        <v>82</v>
      </c>
      <c r="B37" s="27" t="s">
        <v>83</v>
      </c>
    </row>
    <row r="38" spans="1:2">
      <c r="A38" s="53" t="s">
        <v>119</v>
      </c>
      <c r="B38" s="27" t="s">
        <v>120</v>
      </c>
    </row>
    <row r="39" spans="1:2">
      <c r="A39" s="53" t="s">
        <v>17</v>
      </c>
      <c r="B39" s="27" t="s">
        <v>18</v>
      </c>
    </row>
    <row r="40" spans="1:2">
      <c r="A40" s="53" t="s">
        <v>19</v>
      </c>
      <c r="B40" s="27" t="s">
        <v>20</v>
      </c>
    </row>
    <row r="41" spans="1:2">
      <c r="A41" s="53" t="s">
        <v>165</v>
      </c>
      <c r="B41" s="27" t="s">
        <v>170</v>
      </c>
    </row>
    <row r="42" spans="1:2">
      <c r="A42" s="53" t="s">
        <v>121</v>
      </c>
      <c r="B42" s="27" t="s">
        <v>122</v>
      </c>
    </row>
    <row r="43" spans="1:2">
      <c r="A43" s="53" t="s">
        <v>21</v>
      </c>
      <c r="B43" s="27" t="s">
        <v>22</v>
      </c>
    </row>
    <row r="44" spans="1:2">
      <c r="A44" s="53" t="s">
        <v>23</v>
      </c>
      <c r="B44" s="27" t="s">
        <v>24</v>
      </c>
    </row>
    <row r="45" spans="1:2">
      <c r="A45" s="53" t="s">
        <v>25</v>
      </c>
      <c r="B45" s="27" t="s">
        <v>26</v>
      </c>
    </row>
    <row r="46" spans="1:2">
      <c r="A46" s="54" t="s">
        <v>27</v>
      </c>
      <c r="B46" s="55" t="s">
        <v>28</v>
      </c>
    </row>
    <row r="47" spans="1:2">
      <c r="A47" s="53" t="s">
        <v>29</v>
      </c>
      <c r="B47" s="27" t="s">
        <v>30</v>
      </c>
    </row>
    <row r="48" spans="1:2">
      <c r="A48" s="53" t="s">
        <v>31</v>
      </c>
      <c r="B48" s="27" t="s">
        <v>32</v>
      </c>
    </row>
    <row r="49" spans="1:2">
      <c r="A49" s="54" t="s">
        <v>33</v>
      </c>
      <c r="B49" s="55" t="s">
        <v>34</v>
      </c>
    </row>
    <row r="50" spans="1:2">
      <c r="A50" s="53" t="s">
        <v>35</v>
      </c>
      <c r="B50" s="27" t="s">
        <v>36</v>
      </c>
    </row>
    <row r="51" spans="1:2">
      <c r="A51" s="53" t="s">
        <v>123</v>
      </c>
      <c r="B51" s="27" t="s">
        <v>124</v>
      </c>
    </row>
    <row r="52" spans="1:2">
      <c r="A52" s="53" t="s">
        <v>37</v>
      </c>
      <c r="B52" s="27" t="s">
        <v>38</v>
      </c>
    </row>
    <row r="53" spans="1:2">
      <c r="A53" s="53" t="s">
        <v>39</v>
      </c>
      <c r="B53" s="27" t="s">
        <v>40</v>
      </c>
    </row>
    <row r="54" spans="1:2">
      <c r="A54" s="53" t="s">
        <v>41</v>
      </c>
      <c r="B54" s="27" t="s">
        <v>42</v>
      </c>
    </row>
    <row r="55" spans="1:2">
      <c r="A55" s="53" t="s">
        <v>43</v>
      </c>
      <c r="B55" s="27" t="s">
        <v>44</v>
      </c>
    </row>
    <row r="56" spans="1:2">
      <c r="A56" s="53" t="s">
        <v>45</v>
      </c>
      <c r="B56" s="27" t="s">
        <v>46</v>
      </c>
    </row>
    <row r="57" spans="1:2">
      <c r="A57" s="53" t="s">
        <v>45</v>
      </c>
      <c r="B57" s="27" t="s">
        <v>46</v>
      </c>
    </row>
    <row r="58" spans="1:2">
      <c r="A58" s="53" t="s">
        <v>125</v>
      </c>
      <c r="B58" s="27" t="s">
        <v>126</v>
      </c>
    </row>
    <row r="59" spans="1:2">
      <c r="A59" s="54" t="s">
        <v>47</v>
      </c>
      <c r="B59" s="55" t="s">
        <v>48</v>
      </c>
    </row>
    <row r="60" spans="1:2">
      <c r="A60" s="53" t="s">
        <v>49</v>
      </c>
      <c r="B60" s="27" t="s">
        <v>50</v>
      </c>
    </row>
    <row r="61" spans="1:2">
      <c r="A61" s="53" t="s">
        <v>171</v>
      </c>
      <c r="B61" s="27" t="s">
        <v>16</v>
      </c>
    </row>
    <row r="62" spans="1:2">
      <c r="A62" s="53" t="s">
        <v>51</v>
      </c>
      <c r="B62" s="27" t="s">
        <v>52</v>
      </c>
    </row>
    <row r="63" spans="1:2">
      <c r="A63" s="53" t="s">
        <v>53</v>
      </c>
      <c r="B63" s="27" t="s">
        <v>54</v>
      </c>
    </row>
    <row r="64" spans="1:2">
      <c r="A64" s="53" t="s">
        <v>127</v>
      </c>
      <c r="B64" s="27" t="s">
        <v>128</v>
      </c>
    </row>
    <row r="65" spans="1:2">
      <c r="A65" s="53" t="s">
        <v>55</v>
      </c>
      <c r="B65" s="27" t="s">
        <v>56</v>
      </c>
    </row>
    <row r="66" spans="1:2">
      <c r="A66" s="53" t="s">
        <v>80</v>
      </c>
      <c r="B66" s="27" t="s">
        <v>81</v>
      </c>
    </row>
    <row r="67" spans="1:2">
      <c r="A67" s="53" t="s">
        <v>57</v>
      </c>
      <c r="B67" s="27" t="s">
        <v>58</v>
      </c>
    </row>
    <row r="68" spans="1:2">
      <c r="A68" s="53" t="s">
        <v>59</v>
      </c>
      <c r="B68" s="27" t="s">
        <v>60</v>
      </c>
    </row>
    <row r="69" spans="1:2">
      <c r="A69" s="53" t="s">
        <v>61</v>
      </c>
      <c r="B69" s="27" t="s">
        <v>62</v>
      </c>
    </row>
    <row r="70" spans="1:2">
      <c r="A70" s="53" t="s">
        <v>172</v>
      </c>
      <c r="B70" s="27" t="s">
        <v>79</v>
      </c>
    </row>
    <row r="71" spans="1:2">
      <c r="A71" s="53" t="s">
        <v>173</v>
      </c>
      <c r="B71" s="27" t="s">
        <v>78</v>
      </c>
    </row>
    <row r="72" spans="1:2">
      <c r="A72" s="53" t="s">
        <v>174</v>
      </c>
      <c r="B72" s="27" t="s">
        <v>63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2020-08-31T03:51:36Z</dcterms:modified>
</cp:coreProperties>
</file>