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Desktop-PC\Downloads\"/>
    </mc:Choice>
  </mc:AlternateContent>
  <xr:revisionPtr revIDLastSave="0" documentId="13_ncr:1_{1B1D088C-5B10-45D5-9F25-CDB1161D7F4E}"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DropDownLists!$A$40:$A$232</definedName>
    <definedName name="SAP_Booking_Number">DropDownLists!$D$4:$D$80</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1" i="34" l="1"/>
  <c r="E62" i="34"/>
  <c r="E59" i="34"/>
  <c r="E58" i="34"/>
  <c r="E51" i="34"/>
  <c r="E49" i="34"/>
  <c r="E50" i="34"/>
  <c r="E47" i="34"/>
  <c r="E46" i="34"/>
  <c r="E44" i="34"/>
  <c r="E41" i="34"/>
  <c r="E40" i="34"/>
  <c r="E35" i="34"/>
  <c r="E36" i="34"/>
  <c r="E33" i="34"/>
  <c r="E32" i="34"/>
  <c r="E29" i="34"/>
  <c r="E28" i="34"/>
  <c r="E23" i="34"/>
  <c r="E22" i="34"/>
  <c r="E19" i="34"/>
  <c r="E18" i="34"/>
  <c r="E16" i="34"/>
  <c r="E15" i="34"/>
  <c r="E13" i="34"/>
  <c r="E12" i="34"/>
  <c r="O14" i="34" l="1"/>
  <c r="O10" i="34"/>
  <c r="O11" i="34"/>
  <c r="L65" i="34" l="1"/>
  <c r="F5" i="34" l="1"/>
  <c r="F4" i="34"/>
  <c r="F3" i="34"/>
  <c r="E9" i="34" l="1"/>
  <c r="E10" i="34" s="1"/>
  <c r="E11" i="34" s="1"/>
  <c r="E14" i="34" s="1"/>
  <c r="E17" i="34" s="1"/>
  <c r="E20" i="34" s="1"/>
  <c r="E21" i="34" s="1"/>
  <c r="E24" i="34" s="1"/>
  <c r="E25" i="34" s="1"/>
  <c r="E26" i="34" s="1"/>
  <c r="E27" i="34" s="1"/>
  <c r="E30" i="34" s="1"/>
  <c r="E31" i="34" s="1"/>
  <c r="B7" i="34" l="1"/>
  <c r="B9" i="34"/>
  <c r="D9" i="34" s="1"/>
  <c r="L66" i="34"/>
  <c r="A9" i="34" l="1"/>
  <c r="B10" i="34"/>
  <c r="D10" i="34" l="1"/>
  <c r="A10" i="34"/>
  <c r="B11" i="34"/>
  <c r="E34" i="34"/>
  <c r="E37" i="34" s="1"/>
  <c r="E38" i="34" s="1"/>
  <c r="E39" i="34" s="1"/>
  <c r="E42" i="34" s="1"/>
  <c r="E43" i="34" s="1"/>
  <c r="E45" i="34" s="1"/>
  <c r="E48" i="34" s="1"/>
  <c r="E52" i="34" s="1"/>
  <c r="E53" i="34" s="1"/>
  <c r="E54" i="34" s="1"/>
  <c r="E55" i="34" s="1"/>
  <c r="E56" i="34" s="1"/>
  <c r="E57" i="34" s="1"/>
  <c r="E60" i="34" s="1"/>
  <c r="B14" i="34"/>
  <c r="E63" i="34" l="1"/>
  <c r="D11" i="34"/>
  <c r="A11" i="34"/>
  <c r="D14" i="34"/>
  <c r="A14" i="34"/>
  <c r="B17" i="34"/>
  <c r="E64" i="34" l="1"/>
  <c r="B64" i="34"/>
  <c r="B20" i="34"/>
  <c r="D17" i="34"/>
  <c r="A17" i="34"/>
  <c r="D64" i="34" l="1"/>
  <c r="A64" i="34"/>
  <c r="D20" i="34"/>
  <c r="A20" i="34"/>
  <c r="B21" i="34"/>
  <c r="D21" i="34" l="1"/>
  <c r="A21" i="34"/>
  <c r="B24" i="34"/>
  <c r="D24" i="34" s="1"/>
  <c r="A24" i="34" l="1"/>
  <c r="B25" i="34"/>
  <c r="D25" i="34" s="1"/>
  <c r="A25" i="34" l="1"/>
  <c r="B26" i="34"/>
  <c r="D26" i="34" s="1"/>
  <c r="B27" i="34" l="1"/>
  <c r="A26" i="34"/>
  <c r="D27" i="34" l="1"/>
  <c r="A27" i="34"/>
  <c r="B30" i="34"/>
  <c r="D30" i="34" l="1"/>
  <c r="A30" i="34"/>
  <c r="B31" i="34"/>
  <c r="D31" i="34" l="1"/>
  <c r="A31" i="34"/>
  <c r="B34" i="34"/>
  <c r="D34" i="34" l="1"/>
  <c r="A34" i="34"/>
  <c r="B37" i="34"/>
  <c r="D37" i="34" l="1"/>
  <c r="A37" i="34"/>
  <c r="B38" i="34"/>
  <c r="D38" i="34" l="1"/>
  <c r="A38" i="34"/>
  <c r="B39" i="34"/>
  <c r="D39" i="34" l="1"/>
  <c r="A39" i="34"/>
  <c r="B42" i="34"/>
  <c r="B43" i="34" l="1"/>
  <c r="D42" i="34"/>
  <c r="A42" i="34"/>
  <c r="D43" i="34" l="1"/>
  <c r="A43" i="34"/>
  <c r="B45" i="34"/>
  <c r="D45" i="34" l="1"/>
  <c r="A45" i="34"/>
  <c r="B48" i="34"/>
  <c r="D48" i="34" l="1"/>
  <c r="A48" i="34"/>
  <c r="B52" i="34"/>
  <c r="D52" i="34" l="1"/>
  <c r="A52" i="34"/>
  <c r="B53" i="34"/>
  <c r="D53" i="34" l="1"/>
  <c r="A53" i="34"/>
  <c r="B54" i="34"/>
  <c r="B55" i="34" l="1"/>
  <c r="D54" i="34"/>
  <c r="A54" i="34"/>
  <c r="D55" i="34" l="1"/>
  <c r="A55" i="34"/>
  <c r="B56" i="34"/>
  <c r="D56" i="34" l="1"/>
  <c r="A56" i="34"/>
  <c r="B57" i="34"/>
  <c r="B60" i="34" l="1"/>
  <c r="B63" i="34"/>
  <c r="D57" i="34"/>
  <c r="A57" i="34"/>
  <c r="D60" i="34" l="1"/>
  <c r="A60" i="34"/>
  <c r="D63" i="34"/>
  <c r="A63" i="34"/>
</calcChain>
</file>

<file path=xl/sharedStrings.xml><?xml version="1.0" encoding="utf-8"?>
<sst xmlns="http://schemas.openxmlformats.org/spreadsheetml/2006/main" count="415" uniqueCount="291">
  <si>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</si>
  <si>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</si>
  <si>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</si>
  <si>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</si>
  <si>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</si>
  <si>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</si>
  <si>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</si>
  <si>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</si>
  <si>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</si>
  <si>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</si>
  <si>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</si>
  <si>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</si>
  <si>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</si>
  <si>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</si>
  <si>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</si>
  <si>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</si>
  <si>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</si>
  <si>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</si>
  <si>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</si>
  <si>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</si>
  <si>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</si>
  <si>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</si>
  <si>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</si>
  <si>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</si>
  <si>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</si>
  <si>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</si>
  <si>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</si>
  <si>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</si>
  <si>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</si>
  <si>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</si>
  <si>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</si>
  <si>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</si>
  <si>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</si>
  <si>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</si>
  <si>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</si>
  <si>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</si>
  <si>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</si>
  <si>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</si>
  <si>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</si>
  <si>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</si>
  <si>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</si>
  <si>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</si>
  <si>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</si>
  <si>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</si>
  <si>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</si>
  <si>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</si>
  <si>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</si>
  <si>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</si>
  <si>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</si>
  <si>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</si>
  <si>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</si>
  <si>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</si>
  <si>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</si>
  <si>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</si>
  <si>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</si>
  <si>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</si>
  <si>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</si>
  <si>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</si>
  <si>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</si>
  <si>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</si>
  <si>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</si>
  <si>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</si>
  <si>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</si>
  <si>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</si>
  <si>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</si>
  <si>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</si>
  <si>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</si>
  <si>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</si>
  <si>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</si>
  <si>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</si>
  <si>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</si>
  <si>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</si>
  <si>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</si>
  <si>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</si>
  <si>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</si>
  <si>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</si>
  <si>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</si>
  <si>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</si>
  <si>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</si>
  <si>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</si>
  <si>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</si>
  <si>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</si>
  <si>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</si>
  <si>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</si>
  <si>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</si>
  <si>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</si>
  <si>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</si>
  <si>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</si>
  <si>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</si>
  <si>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</si>
  <si>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</si>
  <si>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</si>
  <si>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</si>
  <si>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</si>
  <si>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</si>
  <si>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</si>
  <si>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</si>
  <si>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</si>
  <si>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</si>
  <si>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</si>
  <si>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</si>
  <si>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</si>
  <si>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</si>
  <si>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</si>
  <si>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</si>
  <si>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</si>
  <si>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</si>
  <si>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</si>
  <si>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</si>
  <si>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</si>
  <si>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</si>
  <si>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</si>
  <si>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</si>
  <si>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</si>
  <si>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</si>
  <si>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</si>
  <si>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</si>
  <si>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</si>
  <si>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</si>
  <si>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</si>
  <si>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</si>
  <si>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</si>
  <si>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</si>
  <si>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</si>
  <si>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</si>
  <si>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</si>
  <si>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</si>
  <si>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</si>
  <si>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</si>
  <si>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</si>
  <si>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</si>
  <si>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</si>
  <si>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</si>
  <si>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</si>
  <si>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</si>
  <si>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</si>
  <si>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</si>
  <si>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</si>
  <si>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</si>
  <si>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</si>
  <si>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</si>
  <si>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</si>
  <si>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</si>
  <si>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</si>
  <si>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</si>
  <si>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</si>
  <si>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</si>
  <si>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</si>
  <si>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</si>
  <si>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</si>
  <si>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</si>
  <si>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</si>
  <si>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</si>
  <si>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</si>
  <si>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</si>
  <si>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</si>
  <si>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</si>
  <si>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</si>
  <si>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</si>
  <si>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</si>
  <si>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</si>
  <si>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</si>
  <si>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</si>
  <si>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</si>
  <si>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</si>
  <si>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</si>
  <si>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</si>
  <si>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</si>
  <si>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</si>
  <si>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</si>
  <si>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</si>
  <si>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</si>
  <si>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</si>
  <si>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</si>
  <si>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</si>
  <si>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</si>
  <si>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</si>
  <si>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</si>
  <si>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</si>
  <si>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</si>
  <si>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</si>
  <si>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</si>
  <si>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</si>
  <si>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</si>
  <si>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</si>
  <si>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</si>
  <si>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</si>
  <si>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</si>
  <si>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</si>
  <si>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</si>
  <si>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</si>
  <si>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</si>
  <si>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</si>
  <si>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</si>
  <si>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</si>
  <si>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</si>
  <si>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</si>
  <si>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</si>
  <si>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</si>
  <si>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</si>
  <si>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</si>
  <si>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</si>
  <si>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</si>
  <si>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</si>
  <si>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</si>
  <si>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</si>
  <si>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</si>
  <si>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</si>
  <si>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</si>
  <si>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</si>
  <si>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</si>
  <si>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</si>
  <si>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</si>
  <si>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</si>
  <si>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</si>
  <si>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</si>
  <si>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</si>
  <si>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</si>
  <si>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</si>
  <si>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</si>
  <si>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</si>
  <si>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</si>
  <si>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</si>
  <si>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</si>
  <si>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</si>
  <si>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</si>
  <si>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</si>
  <si>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</si>
  <si>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</si>
  <si>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</si>
  <si>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</si>
  <si>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</si>
  <si>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</si>
  <si>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</si>
  <si>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</si>
  <si>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</si>
  <si>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</si>
  <si>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</si>
  <si>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</si>
  <si>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</si>
  <si>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</si>
  <si>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</si>
  <si>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</si>
  <si>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</si>
  <si>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</si>
  <si>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</si>
  <si>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</si>
  <si>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</si>
  <si>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</si>
  <si>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</si>
  <si>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</si>
  <si>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</si>
  <si>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</si>
  <si>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</si>
  <si>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</si>
  <si>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</si>
  <si>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</si>
  <si>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</si>
  <si>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</si>
  <si>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</si>
  <si>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</si>
  <si>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</si>
  <si>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</si>
  <si>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Shinnapapa</t>
  </si>
  <si>
    <t>Khoonrak</t>
  </si>
  <si>
    <t xml:space="preserve">TIME093 
</t>
  </si>
  <si>
    <t xml:space="preserve">SAM LRS Proposal </t>
  </si>
  <si>
    <t>BAAC Proposal</t>
  </si>
  <si>
    <t>SACICT สัญญาที่ปรึกษา</t>
  </si>
  <si>
    <t>DGA Proposal</t>
  </si>
  <si>
    <t>NBTC Pure LRIC เปลี่ยนที่ปรึกษา</t>
  </si>
  <si>
    <t>NBTCAudit Telecom 63 เอกสาร บุคลากร</t>
  </si>
  <si>
    <t>TEDFund เอกสารที่ปรึกษา/ Submit Proposal</t>
  </si>
  <si>
    <t>MoI Cyber Security Discussion</t>
  </si>
  <si>
    <t>SAM LRS EA Tools</t>
  </si>
  <si>
    <t>NBTC AS Remodel - Kickoff Meeting</t>
  </si>
  <si>
    <t>Playing Card- Data Collection</t>
  </si>
  <si>
    <t>ERC Opportunity - Data Collection</t>
  </si>
  <si>
    <t xml:space="preserve">Huawei 5G Insight - Interview </t>
  </si>
  <si>
    <t>SAM LRS - EA Tools</t>
  </si>
  <si>
    <t>DGA  Foreigner - Follow Up</t>
  </si>
  <si>
    <t>SAM LRS - Project Discussion</t>
  </si>
  <si>
    <t>NBTC Fund Spectrum - Project Calculation</t>
  </si>
  <si>
    <t>TIME-202074</t>
  </si>
  <si>
    <t>TIME-202076</t>
  </si>
  <si>
    <t>ERC POD System Development</t>
  </si>
  <si>
    <t>PlayingCard Marketing Strategy</t>
  </si>
  <si>
    <t>NBTC Market Intelligence - Negotiate with experts</t>
  </si>
  <si>
    <t>MoI Cyber Security Discussion - Negotiate with experts</t>
  </si>
  <si>
    <t>DGA  Foreigner - Discuss with clients</t>
  </si>
  <si>
    <t>NBTC AS Remodel - Discuss with clients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</si>
</sst>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4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xf numFmtId="0" fontId="9" fillId="0" borderId="13" xfId="0" applyFont="1" applyBorder="1" applyAlignment="1">
      <alignment horizontal="center"/>
    </xf>
    <xf numFmtId="0" fontId="8" fillId="0" borderId="0" xfId="0" applyFont="1" applyAlignment="1">
      <alignment horizontal="left"/>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wrapText="1"/>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19" fillId="0" borderId="34" xfId="0" applyFont="1" applyBorder="1" applyAlignment="1" applyProtection="1">
      <alignment vertical="center" wrapText="1"/>
      <protection locked="0"/>
    </xf>
    <xf numFmtId="0" fontId="19"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9"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7"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6" sqref="J6"/>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102" t="s">
        <v>9</v>
      </c>
      <c r="C2" s="103"/>
      <c r="D2" s="103"/>
      <c r="E2" s="103"/>
      <c r="F2" s="103"/>
      <c r="G2" s="103"/>
      <c r="H2" s="104"/>
      <c r="I2" s="42"/>
      <c r="J2" s="42"/>
    </row>
    <row r="3" spans="2:10" ht="13.5" thickBot="1">
      <c r="B3" s="105"/>
      <c r="C3" s="106"/>
      <c r="D3" s="106"/>
      <c r="E3" s="106"/>
      <c r="F3" s="106"/>
      <c r="G3" s="106"/>
      <c r="H3" s="107"/>
      <c r="I3" s="43"/>
      <c r="J3" s="43"/>
    </row>
    <row r="4" spans="2:10">
      <c r="B4" s="108" t="s">
        <v>11</v>
      </c>
      <c r="C4" s="109"/>
      <c r="D4" s="108" t="s">
        <v>263</v>
      </c>
      <c r="E4" s="111"/>
      <c r="F4" s="111"/>
      <c r="G4" s="111"/>
      <c r="H4" s="109"/>
      <c r="I4" s="44"/>
      <c r="J4" s="44"/>
    </row>
    <row r="5" spans="2:10">
      <c r="B5" s="110" t="s">
        <v>65</v>
      </c>
      <c r="C5" s="95"/>
      <c r="D5" s="110" t="s">
        <v>264</v>
      </c>
      <c r="E5" s="94"/>
      <c r="F5" s="94"/>
      <c r="G5" s="94"/>
      <c r="H5" s="95"/>
      <c r="I5" s="44"/>
      <c r="J5" s="44"/>
    </row>
    <row r="6" spans="2:10">
      <c r="B6" s="110" t="s">
        <v>66</v>
      </c>
      <c r="C6" s="95"/>
      <c r="D6" s="93" t="s">
        <v>265</v>
      </c>
      <c r="E6" s="94"/>
      <c r="F6" s="94"/>
      <c r="G6" s="94"/>
      <c r="H6" s="95"/>
      <c r="I6" s="44"/>
      <c r="J6" s="44"/>
    </row>
    <row r="7" spans="2:10" ht="13.5" thickBot="1">
      <c r="I7" s="44"/>
      <c r="J7" s="44"/>
    </row>
    <row r="8" spans="2:10" ht="12.75" customHeight="1">
      <c r="B8" s="96"/>
      <c r="C8" s="97"/>
      <c r="D8" s="97"/>
      <c r="E8" s="97"/>
      <c r="F8" s="97"/>
      <c r="G8" s="97"/>
      <c r="H8" s="98"/>
      <c r="I8" s="44"/>
      <c r="J8" s="44"/>
    </row>
    <row r="9" spans="2:10" ht="13.5" customHeight="1" thickBot="1">
      <c r="B9" s="99"/>
      <c r="C9" s="100"/>
      <c r="D9" s="100"/>
      <c r="E9" s="100"/>
      <c r="F9" s="100"/>
      <c r="G9" s="100"/>
      <c r="H9" s="101"/>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9" t="s">
        <v>173</v>
      </c>
      <c r="C31" s="90"/>
      <c r="D31" s="91"/>
      <c r="E31" s="91"/>
      <c r="F31" s="91"/>
      <c r="G31" s="91"/>
      <c r="H31" s="91"/>
      <c r="I31" s="57"/>
      <c r="J31" s="57"/>
    </row>
    <row r="32" spans="2:10">
      <c r="B32" s="92" t="s">
        <v>174</v>
      </c>
      <c r="C32" s="91"/>
      <c r="D32" s="89" t="s">
        <v>175</v>
      </c>
      <c r="E32" s="90"/>
      <c r="F32" s="90"/>
      <c r="G32" s="90"/>
      <c r="H32" s="90"/>
      <c r="I32" s="57"/>
      <c r="J32" s="57"/>
    </row>
    <row r="33" spans="2:10">
      <c r="B33" s="47">
        <v>9001</v>
      </c>
      <c r="C33" s="48"/>
      <c r="D33" s="69" t="s">
        <v>237</v>
      </c>
      <c r="E33" s="70"/>
      <c r="F33" s="70"/>
      <c r="G33" s="70"/>
      <c r="H33" s="71"/>
      <c r="I33" s="57"/>
      <c r="J33" s="57"/>
    </row>
    <row r="34" spans="2:10" ht="21">
      <c r="B34" s="51" t="s">
        <v>242</v>
      </c>
      <c r="C34" s="50"/>
      <c r="D34" s="78"/>
      <c r="E34" s="88"/>
      <c r="F34" s="88"/>
      <c r="G34" s="88"/>
      <c r="H34" s="80"/>
      <c r="I34" s="58"/>
      <c r="J34" s="59"/>
    </row>
    <row r="35" spans="2:10" ht="0.75" customHeight="1">
      <c r="B35" s="86"/>
      <c r="C35" s="87"/>
      <c r="D35" s="81"/>
      <c r="E35" s="82"/>
      <c r="F35" s="82"/>
      <c r="G35" s="82"/>
      <c r="H35" s="83"/>
      <c r="I35" s="60"/>
      <c r="J35" s="57"/>
    </row>
    <row r="36" spans="2:10">
      <c r="B36" s="49">
        <v>9002</v>
      </c>
      <c r="C36" s="50"/>
      <c r="D36" s="69" t="s">
        <v>238</v>
      </c>
      <c r="E36" s="70"/>
      <c r="F36" s="70"/>
      <c r="G36" s="70"/>
      <c r="H36" s="71"/>
      <c r="I36" s="57"/>
      <c r="J36" s="57"/>
    </row>
    <row r="37" spans="2:10" ht="70.5" customHeight="1">
      <c r="B37" s="61" t="s">
        <v>243</v>
      </c>
      <c r="C37" s="50"/>
      <c r="D37" s="81"/>
      <c r="E37" s="82"/>
      <c r="F37" s="82"/>
      <c r="G37" s="82"/>
      <c r="H37" s="83"/>
      <c r="I37" s="57"/>
      <c r="J37" s="57"/>
    </row>
    <row r="38" spans="2:10">
      <c r="B38" s="47">
        <v>9003</v>
      </c>
      <c r="C38" s="48"/>
      <c r="D38" s="84" t="s">
        <v>239</v>
      </c>
      <c r="E38" s="85"/>
      <c r="F38" s="85"/>
      <c r="G38" s="85"/>
      <c r="H38" s="85"/>
      <c r="I38" s="57"/>
      <c r="J38" s="57"/>
    </row>
    <row r="39" spans="2:10">
      <c r="B39" s="52" t="s">
        <v>176</v>
      </c>
      <c r="D39" s="85"/>
      <c r="E39" s="85"/>
      <c r="F39" s="85"/>
      <c r="G39" s="85"/>
      <c r="H39" s="85"/>
      <c r="I39" s="58"/>
      <c r="J39" s="59"/>
    </row>
    <row r="40" spans="2:10" ht="18.75" customHeight="1">
      <c r="B40" s="86"/>
      <c r="C40" s="87"/>
      <c r="D40" s="85"/>
      <c r="E40" s="85"/>
      <c r="F40" s="85"/>
      <c r="G40" s="85"/>
      <c r="H40" s="85"/>
      <c r="I40" s="60"/>
      <c r="J40" s="57"/>
    </row>
    <row r="41" spans="2:10">
      <c r="B41" s="49">
        <v>9004</v>
      </c>
      <c r="C41" s="53"/>
      <c r="D41" s="69" t="s">
        <v>240</v>
      </c>
      <c r="E41" s="70"/>
      <c r="F41" s="70"/>
      <c r="G41" s="70"/>
      <c r="H41" s="71"/>
      <c r="I41" s="57"/>
      <c r="J41" s="57"/>
    </row>
    <row r="42" spans="2:10">
      <c r="B42" s="51" t="s">
        <v>176</v>
      </c>
      <c r="C42" s="53"/>
      <c r="D42" s="78"/>
      <c r="E42" s="88"/>
      <c r="F42" s="88"/>
      <c r="G42" s="88"/>
      <c r="H42" s="80"/>
      <c r="I42" s="57"/>
      <c r="J42" s="57"/>
    </row>
    <row r="43" spans="2:10" ht="47.25" customHeight="1">
      <c r="B43" s="86"/>
      <c r="C43" s="87"/>
      <c r="D43" s="81"/>
      <c r="E43" s="82"/>
      <c r="F43" s="82"/>
      <c r="G43" s="82"/>
      <c r="H43" s="83"/>
      <c r="I43" s="57"/>
      <c r="J43" s="57"/>
    </row>
    <row r="44" spans="2:10">
      <c r="B44" s="47">
        <v>9005</v>
      </c>
      <c r="C44" s="48"/>
      <c r="D44" s="69" t="s">
        <v>241</v>
      </c>
      <c r="E44" s="70"/>
      <c r="F44" s="70"/>
      <c r="G44" s="70"/>
      <c r="H44" s="71"/>
    </row>
    <row r="45" spans="2:10">
      <c r="B45" s="52" t="s">
        <v>177</v>
      </c>
      <c r="D45" s="78"/>
      <c r="E45" s="79"/>
      <c r="F45" s="79"/>
      <c r="G45" s="79"/>
      <c r="H45" s="80"/>
    </row>
    <row r="46" spans="2:10">
      <c r="B46" s="54" t="s">
        <v>178</v>
      </c>
      <c r="C46" s="55"/>
      <c r="D46" s="81"/>
      <c r="E46" s="82"/>
      <c r="F46" s="82"/>
      <c r="G46" s="82"/>
      <c r="H46" s="83"/>
    </row>
    <row r="47" spans="2:10">
      <c r="B47" s="47">
        <v>9007</v>
      </c>
      <c r="C47" s="48"/>
      <c r="D47" s="69" t="s">
        <v>244</v>
      </c>
      <c r="E47" s="70"/>
      <c r="F47" s="70"/>
      <c r="G47" s="70"/>
      <c r="H47" s="71"/>
    </row>
    <row r="48" spans="2:10">
      <c r="B48" s="54" t="s">
        <v>73</v>
      </c>
      <c r="C48" s="55"/>
      <c r="D48" s="81"/>
      <c r="E48" s="82"/>
      <c r="F48" s="82"/>
      <c r="G48" s="82"/>
      <c r="H48" s="83"/>
    </row>
    <row r="49" spans="2:8">
      <c r="B49" s="47">
        <v>9008</v>
      </c>
      <c r="C49" s="48"/>
      <c r="D49" s="69" t="s">
        <v>245</v>
      </c>
      <c r="E49" s="70"/>
      <c r="F49" s="70"/>
      <c r="G49" s="70"/>
      <c r="H49" s="71"/>
    </row>
    <row r="50" spans="2:8" ht="17.25" customHeight="1">
      <c r="B50" s="54" t="s">
        <v>74</v>
      </c>
      <c r="C50" s="55"/>
      <c r="D50" s="81"/>
      <c r="E50" s="82"/>
      <c r="F50" s="82"/>
      <c r="G50" s="82"/>
      <c r="H50" s="83"/>
    </row>
    <row r="51" spans="2:8">
      <c r="B51" s="47">
        <v>9010</v>
      </c>
      <c r="C51" s="48"/>
      <c r="D51" s="69" t="s">
        <v>179</v>
      </c>
      <c r="E51" s="70"/>
      <c r="F51" s="70"/>
      <c r="G51" s="70"/>
      <c r="H51" s="71"/>
    </row>
    <row r="52" spans="2:8">
      <c r="B52" s="54" t="s">
        <v>75</v>
      </c>
      <c r="C52" s="55"/>
      <c r="D52" s="81"/>
      <c r="E52" s="82"/>
      <c r="F52" s="82"/>
      <c r="G52" s="82"/>
      <c r="H52" s="83"/>
    </row>
    <row r="53" spans="2:8">
      <c r="B53" s="47">
        <v>9013</v>
      </c>
      <c r="C53" s="48"/>
      <c r="D53" s="69" t="s">
        <v>180</v>
      </c>
      <c r="E53" s="70"/>
      <c r="F53" s="70"/>
      <c r="G53" s="70"/>
      <c r="H53" s="71"/>
    </row>
    <row r="54" spans="2:8">
      <c r="B54" s="54" t="s">
        <v>76</v>
      </c>
      <c r="C54" s="55"/>
      <c r="D54" s="81"/>
      <c r="E54" s="82"/>
      <c r="F54" s="82"/>
      <c r="G54" s="82"/>
      <c r="H54" s="83"/>
    </row>
    <row r="55" spans="2:8">
      <c r="B55" s="47">
        <v>9014</v>
      </c>
      <c r="C55" s="48"/>
      <c r="D55" s="69" t="s">
        <v>77</v>
      </c>
      <c r="E55" s="70"/>
      <c r="F55" s="70"/>
      <c r="G55" s="70"/>
      <c r="H55" s="71"/>
    </row>
    <row r="56" spans="2:8">
      <c r="B56" s="56" t="s">
        <v>77</v>
      </c>
      <c r="C56" s="55"/>
      <c r="D56" s="72"/>
      <c r="E56" s="73"/>
      <c r="F56" s="73"/>
      <c r="G56" s="73"/>
      <c r="H56" s="74"/>
    </row>
    <row r="57" spans="2:8">
      <c r="B57" s="47">
        <v>9015</v>
      </c>
      <c r="C57" s="48"/>
      <c r="D57" s="69" t="s">
        <v>181</v>
      </c>
      <c r="E57" s="70"/>
      <c r="F57" s="70"/>
      <c r="G57" s="70"/>
      <c r="H57" s="71"/>
    </row>
    <row r="58" spans="2:8">
      <c r="B58" s="56" t="s">
        <v>78</v>
      </c>
      <c r="C58" s="55"/>
      <c r="D58" s="75"/>
      <c r="E58" s="76"/>
      <c r="F58" s="76"/>
      <c r="G58" s="76"/>
      <c r="H58" s="77"/>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6"/>
  <sheetViews>
    <sheetView showGridLines="0" tabSelected="1" topLeftCell="D46" zoomScale="70" zoomScaleNormal="70" workbookViewId="0">
      <selection activeCell="H58" sqref="H58"/>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7" t="s">
        <v>14</v>
      </c>
      <c r="E1" s="138"/>
      <c r="F1" s="138"/>
      <c r="G1" s="138"/>
      <c r="H1" s="138"/>
      <c r="I1" s="138"/>
      <c r="J1" s="138"/>
      <c r="K1" s="138"/>
      <c r="L1" s="139"/>
    </row>
    <row r="2" spans="1:15" ht="13.5" customHeight="1">
      <c r="D2" s="31"/>
      <c r="E2" s="31"/>
      <c r="F2" s="31"/>
      <c r="G2" s="31"/>
      <c r="H2" s="31"/>
      <c r="I2" s="31"/>
      <c r="J2" s="31"/>
      <c r="K2" s="31"/>
      <c r="L2" s="2"/>
    </row>
    <row r="3" spans="1:15" ht="19.5" customHeight="1">
      <c r="D3" s="23" t="s">
        <v>0</v>
      </c>
      <c r="E3" s="24"/>
      <c r="F3" s="32" t="str">
        <f>'Information-General Settings'!D4</f>
        <v>Shinnapapa</v>
      </c>
      <c r="G3" s="29"/>
      <c r="I3" s="3"/>
      <c r="J3" s="33"/>
      <c r="K3" s="33"/>
      <c r="L3" s="33"/>
    </row>
    <row r="4" spans="1:15" ht="19.5" customHeight="1">
      <c r="D4" s="3" t="s">
        <v>68</v>
      </c>
      <c r="E4" s="25"/>
      <c r="F4" s="32" t="str">
        <f>'Information-General Settings'!D5</f>
        <v>Khoonrak</v>
      </c>
      <c r="G4" s="29"/>
      <c r="I4" s="3"/>
      <c r="J4" s="33"/>
      <c r="K4" s="33"/>
      <c r="L4" s="33"/>
    </row>
    <row r="5" spans="1:15" ht="19.5" customHeight="1">
      <c r="D5" s="141" t="s">
        <v>67</v>
      </c>
      <c r="E5" s="142"/>
      <c r="F5" s="32" t="str">
        <f>'Information-General Settings'!D6</f>
        <v xml:space="preserve">TIME093 
</v>
      </c>
      <c r="G5" s="29"/>
      <c r="I5" s="3"/>
      <c r="J5" s="33"/>
      <c r="K5" s="33"/>
      <c r="L5" s="33"/>
    </row>
    <row r="6" spans="1:15" ht="19.5" customHeight="1" thickBot="1">
      <c r="E6" s="3"/>
      <c r="F6" s="3"/>
      <c r="G6" s="3"/>
      <c r="H6" s="4"/>
      <c r="J6" s="125"/>
      <c r="K6" s="125"/>
      <c r="L6" s="125"/>
    </row>
    <row r="7" spans="1:15" ht="12.75" customHeight="1">
      <c r="B7" s="1">
        <f>MONTH(E9)</f>
        <v>8</v>
      </c>
      <c r="C7" s="114"/>
      <c r="D7" s="116">
        <v>44044</v>
      </c>
      <c r="E7" s="117"/>
      <c r="F7" s="120" t="s">
        <v>6</v>
      </c>
      <c r="G7" s="120" t="s">
        <v>15</v>
      </c>
      <c r="H7" s="132" t="s">
        <v>5</v>
      </c>
      <c r="I7" s="133"/>
      <c r="J7" s="128" t="s">
        <v>3</v>
      </c>
      <c r="K7" s="130" t="s">
        <v>10</v>
      </c>
      <c r="L7" s="128" t="s">
        <v>4</v>
      </c>
    </row>
    <row r="8" spans="1:15" ht="23.25" customHeight="1" thickBot="1">
      <c r="C8" s="115"/>
      <c r="D8" s="118"/>
      <c r="E8" s="119"/>
      <c r="F8" s="121"/>
      <c r="G8" s="122"/>
      <c r="H8" s="134"/>
      <c r="I8" s="135"/>
      <c r="J8" s="129"/>
      <c r="K8" s="131"/>
      <c r="L8" s="129"/>
    </row>
    <row r="9" spans="1:15" ht="29.1" customHeight="1" thickBot="1">
      <c r="A9" s="5" t="str">
        <f t="shared" ref="A9:A63" si="0">IF(OR(C9="f",C9="u",C9="F",C9="U"),"",IF(OR(B9=1,B9=2,B9=3,B9=4,B9=5),1,""))</f>
        <v/>
      </c>
      <c r="B9" s="6">
        <f t="shared" ref="B9:B60"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c r="H10" s="113"/>
      <c r="I10" s="113"/>
      <c r="J10" s="14"/>
      <c r="K10" s="14"/>
      <c r="L10" s="15"/>
      <c r="N10" s="6" t="s">
        <v>70</v>
      </c>
      <c r="O10" s="2">
        <f>COUNTIF($G$9:$G$64, 9001)</f>
        <v>0</v>
      </c>
    </row>
    <row r="11" spans="1:15" ht="29.1" customHeight="1" thickBot="1">
      <c r="A11" s="5">
        <f t="shared" si="0"/>
        <v>1</v>
      </c>
      <c r="B11" s="6">
        <f t="shared" si="1"/>
        <v>1</v>
      </c>
      <c r="C11" s="12"/>
      <c r="D11" s="8" t="str">
        <f>IF(B11=1,"Mo",IF(B11=2,"Tue",IF(B11=3,"Wed",IF(B11=4,"Thu",IF(B11=5,"Fri",IF(B11=6,"Sat",IF(B11=7,"Sun","")))))))</f>
        <v>Mo</v>
      </c>
      <c r="E11" s="13">
        <f t="shared" ref="E11:E59" si="2">+E10+1</f>
        <v>44046</v>
      </c>
      <c r="F11" s="10" t="s">
        <v>216</v>
      </c>
      <c r="G11" s="14">
        <v>9003</v>
      </c>
      <c r="H11" s="136" t="s">
        <v>266</v>
      </c>
      <c r="I11" s="136"/>
      <c r="J11" s="14" t="s">
        <v>69</v>
      </c>
      <c r="K11" s="14"/>
      <c r="L11" s="15">
        <v>3</v>
      </c>
      <c r="N11" s="6" t="s">
        <v>12</v>
      </c>
      <c r="O11" s="2">
        <f>COUNTIF($G$9:$G$64,9003)+COUNTIF($G$9:$G$64,9004)</f>
        <v>45</v>
      </c>
    </row>
    <row r="12" spans="1:15" ht="29.1" customHeight="1" thickBot="1">
      <c r="A12" s="5"/>
      <c r="B12" s="6"/>
      <c r="C12" s="12"/>
      <c r="D12" s="8"/>
      <c r="E12" s="13">
        <f>+E11</f>
        <v>44046</v>
      </c>
      <c r="F12" s="10" t="s">
        <v>211</v>
      </c>
      <c r="G12" s="14">
        <v>9003</v>
      </c>
      <c r="H12" s="66" t="s">
        <v>268</v>
      </c>
      <c r="I12" s="66"/>
      <c r="J12" s="14" t="s">
        <v>69</v>
      </c>
      <c r="K12" s="14"/>
      <c r="L12" s="15">
        <v>2</v>
      </c>
      <c r="N12" s="6"/>
      <c r="O12" s="2"/>
    </row>
    <row r="13" spans="1:15" ht="29.1" customHeight="1" thickBot="1">
      <c r="A13" s="5"/>
      <c r="B13" s="6"/>
      <c r="C13" s="12"/>
      <c r="D13" s="8"/>
      <c r="E13" s="13">
        <f>+E12</f>
        <v>44046</v>
      </c>
      <c r="F13" s="10" t="s">
        <v>194</v>
      </c>
      <c r="G13" s="14">
        <v>9003</v>
      </c>
      <c r="H13" s="66" t="s">
        <v>269</v>
      </c>
      <c r="I13" s="66"/>
      <c r="J13" s="14" t="s">
        <v>69</v>
      </c>
      <c r="K13" s="14"/>
      <c r="L13" s="15">
        <v>3</v>
      </c>
      <c r="N13" s="6"/>
      <c r="O13" s="2"/>
    </row>
    <row r="14" spans="1:15" ht="29.1" customHeight="1" thickBot="1">
      <c r="A14" s="5">
        <f t="shared" si="0"/>
        <v>1</v>
      </c>
      <c r="B14" s="6">
        <f t="shared" si="1"/>
        <v>2</v>
      </c>
      <c r="C14" s="12"/>
      <c r="D14" s="8" t="str">
        <f t="shared" ref="D14:D63" si="3">IF(B14=1,"Mo",IF(B14=2,"Tue",IF(B14=3,"Wed",IF(B14=4,"Thu",IF(B14=5,"Fri",IF(B14=6,"Sat",IF(B14=7,"Sun","")))))))</f>
        <v>Tue</v>
      </c>
      <c r="E14" s="13">
        <f>+E11+1</f>
        <v>44047</v>
      </c>
      <c r="F14" s="10" t="s">
        <v>216</v>
      </c>
      <c r="G14" s="14">
        <v>9003</v>
      </c>
      <c r="H14" s="136" t="s">
        <v>266</v>
      </c>
      <c r="I14" s="136"/>
      <c r="J14" s="14" t="s">
        <v>69</v>
      </c>
      <c r="K14" s="14"/>
      <c r="L14" s="15">
        <v>2</v>
      </c>
      <c r="N14" s="1" t="s">
        <v>13</v>
      </c>
      <c r="O14" s="2">
        <f>COUNTIF($G$9:$G$64, 9005)</f>
        <v>0</v>
      </c>
    </row>
    <row r="15" spans="1:15" ht="29.1" customHeight="1" thickBot="1">
      <c r="A15" s="5"/>
      <c r="B15" s="6"/>
      <c r="C15" s="12"/>
      <c r="D15" s="8"/>
      <c r="E15" s="13">
        <f>+E12+1</f>
        <v>44047</v>
      </c>
      <c r="F15" s="10" t="s">
        <v>194</v>
      </c>
      <c r="G15" s="14">
        <v>9003</v>
      </c>
      <c r="H15" s="66" t="s">
        <v>269</v>
      </c>
      <c r="I15" s="66"/>
      <c r="J15" s="14" t="s">
        <v>69</v>
      </c>
      <c r="K15" s="14"/>
      <c r="L15" s="15">
        <v>2</v>
      </c>
      <c r="O15" s="2"/>
    </row>
    <row r="16" spans="1:15" ht="29.1" customHeight="1" thickBot="1">
      <c r="A16" s="5"/>
      <c r="B16" s="6"/>
      <c r="C16" s="12"/>
      <c r="D16" s="8"/>
      <c r="E16" s="13">
        <f>+E13+1</f>
        <v>44047</v>
      </c>
      <c r="F16" s="10" t="s">
        <v>210</v>
      </c>
      <c r="G16" s="14">
        <v>9003</v>
      </c>
      <c r="H16" s="66" t="s">
        <v>272</v>
      </c>
      <c r="I16" s="66"/>
      <c r="J16" s="14" t="s">
        <v>69</v>
      </c>
      <c r="K16" s="14"/>
      <c r="L16" s="15">
        <v>4</v>
      </c>
      <c r="O16" s="2"/>
    </row>
    <row r="17" spans="1:12" ht="29.1" customHeight="1" thickBot="1">
      <c r="A17" s="5">
        <f t="shared" si="0"/>
        <v>1</v>
      </c>
      <c r="B17" s="6">
        <f t="shared" si="1"/>
        <v>3</v>
      </c>
      <c r="C17" s="12"/>
      <c r="D17" s="8" t="str">
        <f t="shared" si="3"/>
        <v>Wed</v>
      </c>
      <c r="E17" s="13">
        <f>+E14+1</f>
        <v>44048</v>
      </c>
      <c r="F17" s="10" t="s">
        <v>216</v>
      </c>
      <c r="G17" s="14">
        <v>9003</v>
      </c>
      <c r="H17" s="136" t="s">
        <v>266</v>
      </c>
      <c r="I17" s="136"/>
      <c r="J17" s="14" t="s">
        <v>69</v>
      </c>
      <c r="K17" s="14"/>
      <c r="L17" s="15">
        <v>2</v>
      </c>
    </row>
    <row r="18" spans="1:12" ht="29.1" customHeight="1" thickBot="1">
      <c r="A18" s="5"/>
      <c r="B18" s="6"/>
      <c r="C18" s="12"/>
      <c r="D18" s="8"/>
      <c r="E18" s="13">
        <f>+E15+1</f>
        <v>44048</v>
      </c>
      <c r="F18" s="10" t="s">
        <v>194</v>
      </c>
      <c r="G18" s="14">
        <v>9003</v>
      </c>
      <c r="H18" s="66" t="s">
        <v>269</v>
      </c>
      <c r="I18" s="66"/>
      <c r="J18" s="14" t="s">
        <v>69</v>
      </c>
      <c r="K18" s="14"/>
      <c r="L18" s="15">
        <v>2</v>
      </c>
    </row>
    <row r="19" spans="1:12" ht="29.1" customHeight="1" thickBot="1">
      <c r="A19" s="5"/>
      <c r="B19" s="6"/>
      <c r="C19" s="12"/>
      <c r="D19" s="8"/>
      <c r="E19" s="13">
        <f>+E16+1</f>
        <v>44048</v>
      </c>
      <c r="F19" s="10" t="s">
        <v>210</v>
      </c>
      <c r="G19" s="14">
        <v>9003</v>
      </c>
      <c r="H19" s="66" t="s">
        <v>272</v>
      </c>
      <c r="I19" s="66"/>
      <c r="J19" s="14" t="s">
        <v>69</v>
      </c>
      <c r="K19" s="14"/>
      <c r="L19" s="15">
        <v>4</v>
      </c>
    </row>
    <row r="20" spans="1:12" ht="29.1" customHeight="1" thickBot="1">
      <c r="A20" s="5">
        <f t="shared" si="0"/>
        <v>1</v>
      </c>
      <c r="B20" s="6">
        <f t="shared" si="1"/>
        <v>4</v>
      </c>
      <c r="C20" s="12"/>
      <c r="D20" s="8" t="str">
        <f t="shared" si="3"/>
        <v>Thu</v>
      </c>
      <c r="E20" s="13">
        <f>+E17+1</f>
        <v>44049</v>
      </c>
      <c r="F20" s="10" t="s">
        <v>194</v>
      </c>
      <c r="G20" s="14">
        <v>9003</v>
      </c>
      <c r="H20" s="124" t="s">
        <v>269</v>
      </c>
      <c r="I20" s="124"/>
      <c r="J20" s="14" t="s">
        <v>69</v>
      </c>
      <c r="K20" s="14"/>
      <c r="L20" s="15">
        <v>14</v>
      </c>
    </row>
    <row r="21" spans="1:12" ht="29.1" customHeight="1" thickBot="1">
      <c r="A21" s="5">
        <f t="shared" si="0"/>
        <v>1</v>
      </c>
      <c r="B21" s="6">
        <f t="shared" si="1"/>
        <v>5</v>
      </c>
      <c r="C21" s="12"/>
      <c r="D21" s="8" t="str">
        <f t="shared" si="3"/>
        <v>Fri</v>
      </c>
      <c r="E21" s="13">
        <f t="shared" si="2"/>
        <v>44050</v>
      </c>
      <c r="F21" s="10" t="s">
        <v>194</v>
      </c>
      <c r="G21" s="14">
        <v>9003</v>
      </c>
      <c r="H21" s="124" t="s">
        <v>269</v>
      </c>
      <c r="I21" s="124"/>
      <c r="J21" s="14" t="s">
        <v>69</v>
      </c>
      <c r="K21" s="14"/>
      <c r="L21" s="15">
        <v>3</v>
      </c>
    </row>
    <row r="22" spans="1:12" ht="29.1" customHeight="1" thickBot="1">
      <c r="A22" s="5"/>
      <c r="B22" s="6"/>
      <c r="C22" s="12"/>
      <c r="D22" s="8"/>
      <c r="E22" s="13">
        <f>+E21</f>
        <v>44050</v>
      </c>
      <c r="F22" s="10" t="s">
        <v>17</v>
      </c>
      <c r="G22" s="14">
        <v>9003</v>
      </c>
      <c r="H22" s="63" t="s">
        <v>270</v>
      </c>
      <c r="I22" s="63"/>
      <c r="J22" s="14" t="s">
        <v>69</v>
      </c>
      <c r="K22" s="14"/>
      <c r="L22" s="15">
        <v>2</v>
      </c>
    </row>
    <row r="23" spans="1:12" ht="29.1" customHeight="1" thickBot="1">
      <c r="A23" s="5"/>
      <c r="B23" s="6"/>
      <c r="C23" s="12"/>
      <c r="D23" s="8"/>
      <c r="E23" s="13">
        <f>+E22</f>
        <v>44050</v>
      </c>
      <c r="F23" s="10" t="s">
        <v>159</v>
      </c>
      <c r="G23" s="14">
        <v>9003</v>
      </c>
      <c r="H23" s="63" t="s">
        <v>271</v>
      </c>
      <c r="I23" s="63"/>
      <c r="J23" s="14" t="s">
        <v>69</v>
      </c>
      <c r="K23" s="14"/>
      <c r="L23" s="15">
        <v>3</v>
      </c>
    </row>
    <row r="24" spans="1:12" ht="29.1" customHeight="1" thickBot="1">
      <c r="A24" s="5" t="str">
        <f t="shared" si="0"/>
        <v/>
      </c>
      <c r="B24" s="6">
        <f t="shared" si="1"/>
        <v>6</v>
      </c>
      <c r="C24" s="12"/>
      <c r="D24" s="8" t="str">
        <f>IF(B24=1,"Mo",IF(B24=2,"Tue",IF(B24=3,"Wed",IF(B24=4,"Thu",IF(B24=5,"Fri",IF(B24=6,"Sat",IF(B24=7,"Sun","")))))))</f>
        <v>Sat</v>
      </c>
      <c r="E24" s="13">
        <f>+E21+1</f>
        <v>44051</v>
      </c>
      <c r="F24" s="10"/>
      <c r="G24" s="14"/>
      <c r="H24" s="113"/>
      <c r="I24" s="113"/>
      <c r="J24" s="14"/>
      <c r="K24" s="14"/>
      <c r="L24" s="15"/>
    </row>
    <row r="25" spans="1:12" ht="29.1" customHeight="1" thickBot="1">
      <c r="A25" s="5" t="str">
        <f t="shared" si="0"/>
        <v/>
      </c>
      <c r="B25" s="6">
        <f t="shared" si="1"/>
        <v>7</v>
      </c>
      <c r="C25" s="12"/>
      <c r="D25" s="8" t="str">
        <f>IF(B25=1,"Mo",IF(B25=2,"Tue",IF(B25=3,"Wed",IF(B25=4,"Thu",IF(B25=5,"Fri",IF(B25=6,"Sat",IF(B25=7,"Sun","")))))))</f>
        <v>Sun</v>
      </c>
      <c r="E25" s="13">
        <f t="shared" si="2"/>
        <v>44052</v>
      </c>
      <c r="F25" s="10"/>
      <c r="G25" s="14"/>
      <c r="H25" s="112"/>
      <c r="I25" s="112"/>
      <c r="J25" s="14"/>
      <c r="K25" s="14"/>
      <c r="L25" s="15"/>
    </row>
    <row r="26" spans="1:12" ht="29.1" customHeight="1" thickBot="1">
      <c r="A26" s="5">
        <f t="shared" si="0"/>
        <v>1</v>
      </c>
      <c r="B26" s="6">
        <f t="shared" si="1"/>
        <v>1</v>
      </c>
      <c r="C26" s="12"/>
      <c r="D26" s="8" t="str">
        <f>IF(B26=1,"Mo",IF(B26=2,"Tue",IF(B26=3,"Wed",IF(B26=4,"Thu",IF(B26=5,"Fri",IF(B26=6,"Sat",IF(B26=7,"Sun","")))))))</f>
        <v>Mo</v>
      </c>
      <c r="E26" s="13">
        <f t="shared" si="2"/>
        <v>44053</v>
      </c>
      <c r="F26" s="10" t="s">
        <v>216</v>
      </c>
      <c r="G26" s="14">
        <v>9003</v>
      </c>
      <c r="H26" s="126" t="s">
        <v>274</v>
      </c>
      <c r="I26" s="127"/>
      <c r="J26" s="14" t="s">
        <v>69</v>
      </c>
      <c r="K26" s="14"/>
      <c r="L26" s="15">
        <v>8</v>
      </c>
    </row>
    <row r="27" spans="1:12" ht="29.1" customHeight="1" thickBot="1">
      <c r="A27" s="5">
        <f t="shared" si="0"/>
        <v>1</v>
      </c>
      <c r="B27" s="6">
        <f t="shared" si="1"/>
        <v>2</v>
      </c>
      <c r="C27" s="12"/>
      <c r="D27" s="8" t="str">
        <f t="shared" si="3"/>
        <v>Tue</v>
      </c>
      <c r="E27" s="13">
        <f t="shared" si="2"/>
        <v>44054</v>
      </c>
      <c r="F27" s="10" t="s">
        <v>216</v>
      </c>
      <c r="G27" s="14">
        <v>9003</v>
      </c>
      <c r="H27" s="123" t="s">
        <v>274</v>
      </c>
      <c r="I27" s="123"/>
      <c r="J27" s="14" t="s">
        <v>69</v>
      </c>
      <c r="K27" s="14"/>
      <c r="L27" s="15">
        <v>4</v>
      </c>
    </row>
    <row r="28" spans="1:12" ht="29.1" customHeight="1" thickBot="1">
      <c r="A28" s="5"/>
      <c r="B28" s="6"/>
      <c r="C28" s="12"/>
      <c r="D28" s="8"/>
      <c r="E28" s="13">
        <f>+E27</f>
        <v>44054</v>
      </c>
      <c r="F28" s="10" t="s">
        <v>19</v>
      </c>
      <c r="G28" s="14">
        <v>9003</v>
      </c>
      <c r="H28" s="64" t="s">
        <v>275</v>
      </c>
      <c r="I28" s="64"/>
      <c r="J28" s="14" t="s">
        <v>69</v>
      </c>
      <c r="K28" s="14"/>
      <c r="L28" s="15">
        <v>2</v>
      </c>
    </row>
    <row r="29" spans="1:12" ht="29.1" customHeight="1" thickBot="1">
      <c r="A29" s="5"/>
      <c r="B29" s="6"/>
      <c r="C29" s="12"/>
      <c r="D29" s="8"/>
      <c r="E29" s="13">
        <f>+E28</f>
        <v>44054</v>
      </c>
      <c r="F29" s="10" t="s">
        <v>109</v>
      </c>
      <c r="G29" s="14">
        <v>9003</v>
      </c>
      <c r="H29" s="64" t="s">
        <v>273</v>
      </c>
      <c r="I29" s="64"/>
      <c r="J29" s="14" t="s">
        <v>69</v>
      </c>
      <c r="K29" s="14"/>
      <c r="L29" s="15">
        <v>2</v>
      </c>
    </row>
    <row r="30" spans="1:12" ht="28.5" customHeight="1" thickBot="1">
      <c r="A30" s="5">
        <f t="shared" si="0"/>
        <v>1</v>
      </c>
      <c r="B30" s="6">
        <f t="shared" si="1"/>
        <v>3</v>
      </c>
      <c r="C30" s="12"/>
      <c r="D30" s="8" t="str">
        <f t="shared" si="3"/>
        <v>Wed</v>
      </c>
      <c r="E30" s="13">
        <f>+E27+1</f>
        <v>44055</v>
      </c>
      <c r="F30" s="10"/>
      <c r="G30" s="14"/>
      <c r="H30" s="140" t="s">
        <v>206</v>
      </c>
      <c r="I30" s="140"/>
      <c r="J30" s="14"/>
      <c r="K30" s="14"/>
      <c r="L30" s="15"/>
    </row>
    <row r="31" spans="1:12" ht="29.1" customHeight="1" thickBot="1">
      <c r="A31" s="5">
        <f t="shared" si="0"/>
        <v>1</v>
      </c>
      <c r="B31" s="6">
        <f t="shared" si="1"/>
        <v>4</v>
      </c>
      <c r="C31" s="12"/>
      <c r="D31" s="8" t="str">
        <f t="shared" si="3"/>
        <v>Thu</v>
      </c>
      <c r="E31" s="13">
        <f t="shared" si="2"/>
        <v>44056</v>
      </c>
      <c r="F31" s="10" t="s">
        <v>211</v>
      </c>
      <c r="G31" s="14">
        <v>9003</v>
      </c>
      <c r="H31" s="113" t="s">
        <v>268</v>
      </c>
      <c r="I31" s="113"/>
      <c r="J31" s="14" t="s">
        <v>69</v>
      </c>
      <c r="K31" s="14"/>
      <c r="L31" s="15">
        <v>2</v>
      </c>
    </row>
    <row r="32" spans="1:12" ht="29.1" customHeight="1" thickBot="1">
      <c r="A32" s="5"/>
      <c r="B32" s="6"/>
      <c r="C32" s="12"/>
      <c r="D32" s="8"/>
      <c r="E32" s="13">
        <f>+E31</f>
        <v>44056</v>
      </c>
      <c r="F32" s="10" t="s">
        <v>216</v>
      </c>
      <c r="G32" s="14">
        <v>9003</v>
      </c>
      <c r="H32" s="63" t="s">
        <v>274</v>
      </c>
      <c r="I32" s="63"/>
      <c r="J32" s="14" t="s">
        <v>69</v>
      </c>
      <c r="K32" s="14"/>
      <c r="L32" s="15">
        <v>2</v>
      </c>
    </row>
    <row r="33" spans="1:12" ht="29.1" customHeight="1" thickBot="1">
      <c r="A33" s="5"/>
      <c r="B33" s="6"/>
      <c r="C33" s="12"/>
      <c r="D33" s="8"/>
      <c r="E33" s="13">
        <f>+E32</f>
        <v>44056</v>
      </c>
      <c r="F33" s="10" t="s">
        <v>283</v>
      </c>
      <c r="G33" s="14">
        <v>9003</v>
      </c>
      <c r="H33" s="63" t="s">
        <v>276</v>
      </c>
      <c r="I33" s="63"/>
      <c r="J33" s="14" t="s">
        <v>69</v>
      </c>
      <c r="K33" s="14"/>
      <c r="L33" s="15">
        <v>4</v>
      </c>
    </row>
    <row r="34" spans="1:12" ht="28.5" customHeight="1" thickBot="1">
      <c r="A34" s="5">
        <f t="shared" si="0"/>
        <v>1</v>
      </c>
      <c r="B34" s="6">
        <f t="shared" si="1"/>
        <v>5</v>
      </c>
      <c r="C34" s="12"/>
      <c r="D34" s="8" t="str">
        <f t="shared" si="3"/>
        <v>Fri</v>
      </c>
      <c r="E34" s="13">
        <f>+E31+1</f>
        <v>44057</v>
      </c>
      <c r="F34" s="10" t="s">
        <v>283</v>
      </c>
      <c r="G34" s="14">
        <v>9003</v>
      </c>
      <c r="H34" s="113" t="s">
        <v>276</v>
      </c>
      <c r="I34" s="113"/>
      <c r="J34" s="14" t="s">
        <v>69</v>
      </c>
      <c r="K34" s="14"/>
      <c r="L34" s="15">
        <v>3</v>
      </c>
    </row>
    <row r="35" spans="1:12" ht="28.5" customHeight="1" thickBot="1">
      <c r="A35" s="5"/>
      <c r="B35" s="6"/>
      <c r="C35" s="12"/>
      <c r="D35" s="8"/>
      <c r="E35" s="13">
        <f t="shared" ref="E35:E36" si="4">+E32+1</f>
        <v>44057</v>
      </c>
      <c r="F35" s="10" t="s">
        <v>159</v>
      </c>
      <c r="G35" s="14">
        <v>9003</v>
      </c>
      <c r="H35" s="63" t="s">
        <v>160</v>
      </c>
      <c r="I35" s="63"/>
      <c r="J35" s="14" t="s">
        <v>69</v>
      </c>
      <c r="K35" s="14"/>
      <c r="L35" s="15">
        <v>3</v>
      </c>
    </row>
    <row r="36" spans="1:12" ht="28.5" customHeight="1" thickBot="1">
      <c r="A36" s="5"/>
      <c r="B36" s="6"/>
      <c r="C36" s="12"/>
      <c r="D36" s="8"/>
      <c r="E36" s="13">
        <f t="shared" si="4"/>
        <v>44057</v>
      </c>
      <c r="F36" s="10" t="s">
        <v>141</v>
      </c>
      <c r="G36" s="14">
        <v>9003</v>
      </c>
      <c r="H36" s="63" t="s">
        <v>278</v>
      </c>
      <c r="I36" s="63"/>
      <c r="J36" s="14" t="s">
        <v>69</v>
      </c>
      <c r="K36" s="14"/>
      <c r="L36" s="15">
        <v>2</v>
      </c>
    </row>
    <row r="37" spans="1:12" ht="29.1" customHeight="1" thickBot="1">
      <c r="A37" s="5" t="str">
        <f t="shared" si="0"/>
        <v/>
      </c>
      <c r="B37" s="6">
        <f t="shared" si="1"/>
        <v>6</v>
      </c>
      <c r="C37" s="12"/>
      <c r="D37" s="8" t="str">
        <f t="shared" si="3"/>
        <v>Sat</v>
      </c>
      <c r="E37" s="13">
        <f>+E34+1</f>
        <v>44058</v>
      </c>
      <c r="F37" s="10"/>
      <c r="G37" s="14"/>
      <c r="H37" s="113"/>
      <c r="I37" s="113"/>
      <c r="J37" s="14"/>
      <c r="K37" s="14"/>
      <c r="L37" s="15"/>
    </row>
    <row r="38" spans="1:12" ht="29.1" customHeight="1" thickBot="1">
      <c r="A38" s="5" t="str">
        <f t="shared" si="0"/>
        <v/>
      </c>
      <c r="B38" s="6">
        <f t="shared" si="1"/>
        <v>7</v>
      </c>
      <c r="C38" s="12"/>
      <c r="D38" s="8" t="str">
        <f t="shared" si="3"/>
        <v>Sun</v>
      </c>
      <c r="E38" s="13">
        <f t="shared" si="2"/>
        <v>44059</v>
      </c>
      <c r="F38" s="10"/>
      <c r="G38" s="14"/>
      <c r="H38" s="113"/>
      <c r="I38" s="113"/>
      <c r="J38" s="14"/>
      <c r="K38" s="14"/>
      <c r="L38" s="15"/>
    </row>
    <row r="39" spans="1:12" ht="29.1" customHeight="1" thickBot="1">
      <c r="A39" s="5">
        <f t="shared" si="0"/>
        <v>1</v>
      </c>
      <c r="B39" s="6">
        <f t="shared" si="1"/>
        <v>1</v>
      </c>
      <c r="C39" s="12"/>
      <c r="D39" s="8" t="str">
        <f t="shared" si="3"/>
        <v>Mo</v>
      </c>
      <c r="E39" s="13">
        <f t="shared" si="2"/>
        <v>44060</v>
      </c>
      <c r="F39" s="10" t="s">
        <v>284</v>
      </c>
      <c r="G39" s="14">
        <v>9003</v>
      </c>
      <c r="H39" s="113" t="s">
        <v>277</v>
      </c>
      <c r="I39" s="113"/>
      <c r="J39" s="14" t="s">
        <v>69</v>
      </c>
      <c r="K39" s="14"/>
      <c r="L39" s="15">
        <v>5</v>
      </c>
    </row>
    <row r="40" spans="1:12" ht="29.1" customHeight="1" thickBot="1">
      <c r="A40" s="5"/>
      <c r="B40" s="6"/>
      <c r="C40" s="12"/>
      <c r="D40" s="8"/>
      <c r="E40" s="13">
        <f>+E39</f>
        <v>44060</v>
      </c>
      <c r="F40" s="10" t="s">
        <v>216</v>
      </c>
      <c r="G40" s="14">
        <v>9003</v>
      </c>
      <c r="H40" s="63" t="s">
        <v>279</v>
      </c>
      <c r="I40" s="63"/>
      <c r="J40" s="14" t="s">
        <v>69</v>
      </c>
      <c r="K40" s="14"/>
      <c r="L40" s="15">
        <v>2</v>
      </c>
    </row>
    <row r="41" spans="1:12" ht="29.1" customHeight="1" thickBot="1">
      <c r="A41" s="5"/>
      <c r="B41" s="6"/>
      <c r="C41" s="12"/>
      <c r="D41" s="8"/>
      <c r="E41" s="13">
        <f>+E40</f>
        <v>44060</v>
      </c>
      <c r="F41" s="10" t="s">
        <v>194</v>
      </c>
      <c r="G41" s="14">
        <v>9003</v>
      </c>
      <c r="H41" s="63" t="s">
        <v>280</v>
      </c>
      <c r="I41" s="63"/>
      <c r="J41" s="14" t="s">
        <v>69</v>
      </c>
      <c r="K41" s="14"/>
      <c r="L41" s="15">
        <v>1</v>
      </c>
    </row>
    <row r="42" spans="1:12" ht="29.1" customHeight="1" thickBot="1">
      <c r="A42" s="5">
        <f t="shared" si="0"/>
        <v>1</v>
      </c>
      <c r="B42" s="6">
        <f t="shared" si="1"/>
        <v>2</v>
      </c>
      <c r="C42" s="12"/>
      <c r="D42" s="8" t="str">
        <f t="shared" si="3"/>
        <v>Tue</v>
      </c>
      <c r="E42" s="13">
        <f>+E39+1</f>
        <v>44061</v>
      </c>
      <c r="F42" s="10" t="s">
        <v>216</v>
      </c>
      <c r="G42" s="14">
        <v>9003</v>
      </c>
      <c r="H42" s="113" t="s">
        <v>281</v>
      </c>
      <c r="I42" s="113"/>
      <c r="J42" s="14" t="s">
        <v>69</v>
      </c>
      <c r="K42" s="14"/>
      <c r="L42" s="15">
        <v>8</v>
      </c>
    </row>
    <row r="43" spans="1:12" ht="29.1" customHeight="1" thickBot="1">
      <c r="A43" s="5">
        <f t="shared" si="0"/>
        <v>1</v>
      </c>
      <c r="B43" s="6">
        <f t="shared" si="1"/>
        <v>3</v>
      </c>
      <c r="C43" s="12"/>
      <c r="D43" s="8" t="str">
        <f t="shared" si="3"/>
        <v>Wed</v>
      </c>
      <c r="E43" s="13">
        <f t="shared" si="2"/>
        <v>44062</v>
      </c>
      <c r="F43" s="10" t="s">
        <v>137</v>
      </c>
      <c r="G43" s="14">
        <v>9003</v>
      </c>
      <c r="H43" s="113" t="s">
        <v>287</v>
      </c>
      <c r="I43" s="113"/>
      <c r="J43" s="14" t="s">
        <v>69</v>
      </c>
      <c r="K43" s="14"/>
      <c r="L43" s="15">
        <v>3</v>
      </c>
    </row>
    <row r="44" spans="1:12" ht="29.1" customHeight="1" thickBot="1">
      <c r="A44" s="5"/>
      <c r="B44" s="6"/>
      <c r="C44" s="12"/>
      <c r="D44" s="8"/>
      <c r="E44" s="13">
        <f>+E43</f>
        <v>44062</v>
      </c>
      <c r="F44" s="10" t="s">
        <v>216</v>
      </c>
      <c r="G44" s="14">
        <v>9003</v>
      </c>
      <c r="H44" s="63" t="s">
        <v>279</v>
      </c>
      <c r="I44" s="63"/>
      <c r="J44" s="14" t="s">
        <v>69</v>
      </c>
      <c r="K44" s="14"/>
      <c r="L44" s="15">
        <v>5</v>
      </c>
    </row>
    <row r="45" spans="1:12" ht="29.1" customHeight="1" thickBot="1">
      <c r="A45" s="5">
        <f t="shared" si="0"/>
        <v>1</v>
      </c>
      <c r="B45" s="6">
        <f t="shared" si="1"/>
        <v>4</v>
      </c>
      <c r="C45" s="12"/>
      <c r="D45" s="8" t="str">
        <f t="shared" si="3"/>
        <v>Thu</v>
      </c>
      <c r="E45" s="13">
        <f>+E43+1</f>
        <v>44063</v>
      </c>
      <c r="F45" s="10" t="s">
        <v>159</v>
      </c>
      <c r="G45" s="14">
        <v>9003</v>
      </c>
      <c r="H45" s="113" t="s">
        <v>160</v>
      </c>
      <c r="I45" s="113"/>
      <c r="J45" s="14" t="s">
        <v>69</v>
      </c>
      <c r="K45" s="14"/>
      <c r="L45" s="15">
        <v>2</v>
      </c>
    </row>
    <row r="46" spans="1:12" ht="29.1" customHeight="1" thickBot="1">
      <c r="A46" s="5"/>
      <c r="B46" s="6"/>
      <c r="C46" s="12"/>
      <c r="D46" s="8"/>
      <c r="E46" s="13">
        <f t="shared" ref="E46:E47" si="5">+E44+1</f>
        <v>44063</v>
      </c>
      <c r="F46" s="10" t="s">
        <v>153</v>
      </c>
      <c r="G46" s="14">
        <v>9003</v>
      </c>
      <c r="H46" s="63" t="s">
        <v>154</v>
      </c>
      <c r="I46" s="63"/>
      <c r="J46" s="14" t="s">
        <v>69</v>
      </c>
      <c r="K46" s="14"/>
      <c r="L46" s="15">
        <v>2</v>
      </c>
    </row>
    <row r="47" spans="1:12" ht="29.1" customHeight="1" thickBot="1">
      <c r="A47" s="5"/>
      <c r="B47" s="6"/>
      <c r="C47" s="12"/>
      <c r="D47" s="8"/>
      <c r="E47" s="13">
        <f>+E45</f>
        <v>44063</v>
      </c>
      <c r="F47" s="10" t="s">
        <v>216</v>
      </c>
      <c r="G47" s="14">
        <v>9003</v>
      </c>
      <c r="H47" s="65" t="s">
        <v>279</v>
      </c>
      <c r="I47" s="65"/>
      <c r="J47" s="14" t="s">
        <v>69</v>
      </c>
      <c r="K47" s="14"/>
      <c r="L47" s="15">
        <v>4</v>
      </c>
    </row>
    <row r="48" spans="1:12" ht="29.1" customHeight="1" thickBot="1">
      <c r="A48" s="5">
        <f t="shared" si="0"/>
        <v>1</v>
      </c>
      <c r="B48" s="6">
        <f t="shared" si="1"/>
        <v>5</v>
      </c>
      <c r="C48" s="12"/>
      <c r="D48" s="8" t="str">
        <f t="shared" si="3"/>
        <v>Fri</v>
      </c>
      <c r="E48" s="13">
        <f>+E45+1</f>
        <v>44064</v>
      </c>
      <c r="F48" s="10" t="s">
        <v>19</v>
      </c>
      <c r="G48" s="14">
        <v>9003</v>
      </c>
      <c r="H48" s="113" t="s">
        <v>290</v>
      </c>
      <c r="I48" s="113"/>
      <c r="J48" s="14" t="s">
        <v>69</v>
      </c>
      <c r="K48" s="14"/>
      <c r="L48" s="15">
        <v>2</v>
      </c>
    </row>
    <row r="49" spans="1:12" ht="29.1" customHeight="1" thickBot="1">
      <c r="A49" s="5"/>
      <c r="B49" s="6"/>
      <c r="C49" s="12"/>
      <c r="D49" s="8"/>
      <c r="E49" s="13">
        <f t="shared" ref="E49:E51" si="6">+E46+1</f>
        <v>44064</v>
      </c>
      <c r="F49" s="10" t="s">
        <v>283</v>
      </c>
      <c r="G49" s="14">
        <v>9003</v>
      </c>
      <c r="H49" s="65" t="s">
        <v>276</v>
      </c>
      <c r="I49" s="65"/>
      <c r="J49" s="14" t="s">
        <v>69</v>
      </c>
      <c r="K49" s="14"/>
      <c r="L49" s="15">
        <v>2</v>
      </c>
    </row>
    <row r="50" spans="1:12" ht="29.1" customHeight="1" thickBot="1">
      <c r="A50" s="5"/>
      <c r="B50" s="6"/>
      <c r="C50" s="12"/>
      <c r="D50" s="8"/>
      <c r="E50" s="13">
        <f t="shared" si="6"/>
        <v>44064</v>
      </c>
      <c r="F50" s="10" t="s">
        <v>194</v>
      </c>
      <c r="G50" s="14">
        <v>9003</v>
      </c>
      <c r="H50" s="65" t="s">
        <v>289</v>
      </c>
      <c r="I50" s="65"/>
      <c r="J50" s="14" t="s">
        <v>69</v>
      </c>
      <c r="K50" s="14"/>
      <c r="L50" s="15">
        <v>1</v>
      </c>
    </row>
    <row r="51" spans="1:12" ht="29.1" customHeight="1" thickBot="1">
      <c r="A51" s="5"/>
      <c r="B51" s="6"/>
      <c r="C51" s="12"/>
      <c r="D51" s="8"/>
      <c r="E51" s="13">
        <f>+E48</f>
        <v>44064</v>
      </c>
      <c r="F51" s="10" t="s">
        <v>109</v>
      </c>
      <c r="G51" s="14">
        <v>9003</v>
      </c>
      <c r="H51" s="65" t="s">
        <v>288</v>
      </c>
      <c r="I51" s="65"/>
      <c r="J51" s="14" t="s">
        <v>69</v>
      </c>
      <c r="K51" s="14"/>
      <c r="L51" s="15">
        <v>3</v>
      </c>
    </row>
    <row r="52" spans="1:12" ht="29.1" customHeight="1" thickBot="1">
      <c r="A52" s="5" t="str">
        <f t="shared" si="0"/>
        <v/>
      </c>
      <c r="B52" s="6">
        <f t="shared" si="1"/>
        <v>6</v>
      </c>
      <c r="C52" s="12"/>
      <c r="D52" s="8" t="str">
        <f t="shared" si="3"/>
        <v>Sat</v>
      </c>
      <c r="E52" s="13">
        <f>+E48+1</f>
        <v>44065</v>
      </c>
      <c r="F52" s="10"/>
      <c r="G52" s="14"/>
      <c r="H52" s="113"/>
      <c r="I52" s="113"/>
      <c r="J52" s="14"/>
      <c r="K52" s="14"/>
      <c r="L52" s="15"/>
    </row>
    <row r="53" spans="1:12" ht="29.1" customHeight="1" thickBot="1">
      <c r="A53" s="5" t="str">
        <f t="shared" si="0"/>
        <v/>
      </c>
      <c r="B53" s="6">
        <f t="shared" si="1"/>
        <v>7</v>
      </c>
      <c r="C53" s="12"/>
      <c r="D53" s="8" t="str">
        <f t="shared" si="3"/>
        <v>Sun</v>
      </c>
      <c r="E53" s="13">
        <f t="shared" si="2"/>
        <v>44066</v>
      </c>
      <c r="F53" s="10"/>
      <c r="G53" s="14"/>
      <c r="H53" s="113"/>
      <c r="I53" s="113"/>
      <c r="J53" s="14"/>
      <c r="K53" s="14"/>
      <c r="L53" s="15"/>
    </row>
    <row r="54" spans="1:12" ht="29.1" customHeight="1" thickBot="1">
      <c r="A54" s="5">
        <f t="shared" si="0"/>
        <v>1</v>
      </c>
      <c r="B54" s="6">
        <f t="shared" si="1"/>
        <v>1</v>
      </c>
      <c r="C54" s="12"/>
      <c r="D54" s="8" t="str">
        <f t="shared" si="3"/>
        <v>Mo</v>
      </c>
      <c r="E54" s="13">
        <f t="shared" si="2"/>
        <v>44067</v>
      </c>
      <c r="F54" s="10" t="s">
        <v>212</v>
      </c>
      <c r="G54" s="14">
        <v>9003</v>
      </c>
      <c r="H54" s="113" t="s">
        <v>267</v>
      </c>
      <c r="I54" s="113"/>
      <c r="J54" s="14" t="s">
        <v>69</v>
      </c>
      <c r="K54" s="14"/>
      <c r="L54" s="15">
        <v>8</v>
      </c>
    </row>
    <row r="55" spans="1:12" ht="29.1" customHeight="1" thickBot="1">
      <c r="A55" s="5">
        <f t="shared" si="0"/>
        <v>1</v>
      </c>
      <c r="B55" s="6">
        <f t="shared" si="1"/>
        <v>2</v>
      </c>
      <c r="C55" s="12"/>
      <c r="D55" s="8" t="str">
        <f t="shared" si="3"/>
        <v>Tue</v>
      </c>
      <c r="E55" s="13">
        <f t="shared" si="2"/>
        <v>44068</v>
      </c>
      <c r="F55" s="10" t="s">
        <v>212</v>
      </c>
      <c r="G55" s="14">
        <v>9003</v>
      </c>
      <c r="H55" s="113" t="s">
        <v>267</v>
      </c>
      <c r="I55" s="113"/>
      <c r="J55" s="14" t="s">
        <v>69</v>
      </c>
      <c r="K55" s="14"/>
      <c r="L55" s="15">
        <v>8</v>
      </c>
    </row>
    <row r="56" spans="1:12" ht="29.1" customHeight="1" thickBot="1">
      <c r="A56" s="5">
        <f t="shared" si="0"/>
        <v>1</v>
      </c>
      <c r="B56" s="6">
        <f t="shared" si="1"/>
        <v>3</v>
      </c>
      <c r="C56" s="12"/>
      <c r="D56" s="8" t="str">
        <f t="shared" si="3"/>
        <v>Wed</v>
      </c>
      <c r="E56" s="13">
        <f t="shared" si="2"/>
        <v>44069</v>
      </c>
      <c r="F56" s="10" t="s">
        <v>212</v>
      </c>
      <c r="G56" s="14">
        <v>9003</v>
      </c>
      <c r="H56" s="113" t="s">
        <v>267</v>
      </c>
      <c r="I56" s="113"/>
      <c r="J56" s="14" t="s">
        <v>69</v>
      </c>
      <c r="K56" s="14"/>
      <c r="L56" s="15">
        <v>8</v>
      </c>
    </row>
    <row r="57" spans="1:12" ht="29.1" customHeight="1" thickBot="1">
      <c r="A57" s="5">
        <f t="shared" si="0"/>
        <v>1</v>
      </c>
      <c r="B57" s="6">
        <f t="shared" si="1"/>
        <v>4</v>
      </c>
      <c r="C57" s="12"/>
      <c r="D57" s="8" t="str">
        <f t="shared" si="3"/>
        <v>Thu</v>
      </c>
      <c r="E57" s="13">
        <f t="shared" si="2"/>
        <v>44070</v>
      </c>
      <c r="F57" s="10" t="s">
        <v>249</v>
      </c>
      <c r="G57" s="14">
        <v>9003</v>
      </c>
      <c r="H57" s="113" t="s">
        <v>282</v>
      </c>
      <c r="I57" s="113"/>
      <c r="J57" s="14" t="s">
        <v>69</v>
      </c>
      <c r="K57" s="14"/>
      <c r="L57" s="15">
        <v>4</v>
      </c>
    </row>
    <row r="58" spans="1:12" ht="29.1" customHeight="1" thickBot="1">
      <c r="A58" s="5"/>
      <c r="B58" s="6"/>
      <c r="C58" s="12"/>
      <c r="D58" s="8"/>
      <c r="E58" s="13">
        <f>+E57</f>
        <v>44070</v>
      </c>
      <c r="F58" s="10" t="s">
        <v>284</v>
      </c>
      <c r="G58" s="14">
        <v>9003</v>
      </c>
      <c r="H58" s="63" t="s">
        <v>277</v>
      </c>
      <c r="I58" s="63"/>
      <c r="J58" s="14" t="s">
        <v>69</v>
      </c>
      <c r="K58" s="14"/>
      <c r="L58" s="15">
        <v>3</v>
      </c>
    </row>
    <row r="59" spans="1:12" ht="29.1" customHeight="1" thickBot="1">
      <c r="A59" s="5"/>
      <c r="B59" s="6"/>
      <c r="C59" s="12"/>
      <c r="D59" s="8"/>
      <c r="E59" s="13">
        <f>+E58</f>
        <v>44070</v>
      </c>
      <c r="F59" s="10" t="s">
        <v>153</v>
      </c>
      <c r="G59" s="14">
        <v>9003</v>
      </c>
      <c r="H59" s="65" t="s">
        <v>154</v>
      </c>
      <c r="I59" s="65"/>
      <c r="J59" s="14" t="s">
        <v>69</v>
      </c>
      <c r="K59" s="14"/>
      <c r="L59" s="15">
        <v>1</v>
      </c>
    </row>
    <row r="60" spans="1:12" ht="29.1" customHeight="1" thickBot="1">
      <c r="A60" s="5">
        <f t="shared" si="0"/>
        <v>1</v>
      </c>
      <c r="B60" s="6">
        <f t="shared" si="1"/>
        <v>5</v>
      </c>
      <c r="C60" s="12"/>
      <c r="D60" s="8" t="str">
        <f t="shared" si="3"/>
        <v>Fri</v>
      </c>
      <c r="E60" s="13">
        <f>+E57+1</f>
        <v>44071</v>
      </c>
      <c r="F60" s="10" t="s">
        <v>249</v>
      </c>
      <c r="G60" s="14">
        <v>9003</v>
      </c>
      <c r="H60" s="113" t="s">
        <v>282</v>
      </c>
      <c r="I60" s="113"/>
      <c r="J60" s="14" t="s">
        <v>69</v>
      </c>
      <c r="K60" s="14"/>
      <c r="L60" s="15">
        <v>3</v>
      </c>
    </row>
    <row r="61" spans="1:12" ht="29.1" customHeight="1" thickBot="1">
      <c r="A61" s="5"/>
      <c r="B61" s="6"/>
      <c r="C61" s="12"/>
      <c r="D61" s="8"/>
      <c r="E61" s="13">
        <f t="shared" ref="E61:E62" si="7">+E58+1</f>
        <v>44071</v>
      </c>
      <c r="F61" s="10" t="s">
        <v>153</v>
      </c>
      <c r="G61" s="14">
        <v>9003</v>
      </c>
      <c r="H61" s="62" t="s">
        <v>154</v>
      </c>
      <c r="I61" s="63"/>
      <c r="J61" s="14" t="s">
        <v>69</v>
      </c>
      <c r="K61" s="14"/>
      <c r="L61" s="15">
        <v>2</v>
      </c>
    </row>
    <row r="62" spans="1:12" ht="29.1" customHeight="1" thickBot="1">
      <c r="A62" s="5"/>
      <c r="B62" s="6"/>
      <c r="C62" s="12"/>
      <c r="D62" s="8"/>
      <c r="E62" s="13">
        <f t="shared" si="7"/>
        <v>44071</v>
      </c>
      <c r="F62" s="10" t="s">
        <v>159</v>
      </c>
      <c r="G62" s="14">
        <v>9003</v>
      </c>
      <c r="H62" s="62" t="s">
        <v>160</v>
      </c>
      <c r="I62" s="63"/>
      <c r="J62" s="14" t="s">
        <v>69</v>
      </c>
      <c r="K62" s="14"/>
      <c r="L62" s="15">
        <v>3</v>
      </c>
    </row>
    <row r="63" spans="1:12" ht="29.1" customHeight="1" thickBot="1">
      <c r="A63" s="5" t="str">
        <f t="shared" si="0"/>
        <v/>
      </c>
      <c r="B63" s="6">
        <f>WEEKDAY(E60+1,2)</f>
        <v>6</v>
      </c>
      <c r="C63" s="12"/>
      <c r="D63" s="8" t="str">
        <f t="shared" si="3"/>
        <v>Sat</v>
      </c>
      <c r="E63" s="16">
        <f>IF(MONTH(E60+1)&gt;MONTH(E60),"",E60+1)</f>
        <v>44072</v>
      </c>
      <c r="F63" s="10"/>
      <c r="G63" s="38"/>
      <c r="H63" s="112"/>
      <c r="I63" s="113"/>
      <c r="J63" s="14"/>
      <c r="K63" s="14"/>
      <c r="L63" s="15"/>
    </row>
    <row r="64" spans="1:12" ht="29.1" customHeight="1" thickBot="1">
      <c r="A64" s="5" t="str">
        <f t="shared" ref="A64" si="8">IF(OR(C64="f",C64="u",C64="F",C64="U"),"",IF(OR(B64=1,B64=2,B64=3,B64=4,B64=5),1,""))</f>
        <v/>
      </c>
      <c r="B64" s="6">
        <f>WEEKDAY(E63+1,2)</f>
        <v>7</v>
      </c>
      <c r="C64" s="12"/>
      <c r="D64" s="8" t="str">
        <f t="shared" ref="D64" si="9">IF(B64=1,"Mo",IF(B64=2,"Tue",IF(B64=3,"Wed",IF(B64=4,"Thu",IF(B64=5,"Fri",IF(B64=6,"Sat",IF(B64=7,"Sun","")))))))</f>
        <v>Sun</v>
      </c>
      <c r="E64" s="16">
        <f>IF(MONTH(E63+1)&gt;MONTH(E63),"",E63+1)</f>
        <v>44073</v>
      </c>
      <c r="F64" s="10"/>
      <c r="G64" s="38"/>
      <c r="H64" s="112"/>
      <c r="I64" s="113"/>
      <c r="J64" s="14"/>
      <c r="K64" s="14"/>
      <c r="L64" s="15"/>
    </row>
    <row r="65" spans="4:12" ht="30" customHeight="1" thickBot="1">
      <c r="D65" s="17"/>
      <c r="E65" s="19"/>
      <c r="F65" s="39"/>
      <c r="G65" s="40"/>
      <c r="H65" s="41"/>
      <c r="I65" s="37" t="s">
        <v>1</v>
      </c>
      <c r="J65" s="21"/>
      <c r="K65" s="18"/>
      <c r="L65" s="22">
        <f>SUM(L9:L64)</f>
        <v>158</v>
      </c>
    </row>
    <row r="66" spans="4:12" ht="30" customHeight="1" thickBot="1">
      <c r="D66" s="17"/>
      <c r="E66" s="18"/>
      <c r="F66" s="30"/>
      <c r="G66" s="30"/>
      <c r="H66" s="30"/>
      <c r="I66" s="20" t="s">
        <v>2</v>
      </c>
      <c r="J66" s="21"/>
      <c r="K66" s="18"/>
      <c r="L66" s="22">
        <f>SUM(L65/8)</f>
        <v>19.75</v>
      </c>
    </row>
  </sheetData>
  <mergeCells count="40">
    <mergeCell ref="D1:L1"/>
    <mergeCell ref="H56:I56"/>
    <mergeCell ref="H57:I57"/>
    <mergeCell ref="H60:I60"/>
    <mergeCell ref="H63:I63"/>
    <mergeCell ref="H30:I30"/>
    <mergeCell ref="H14:I14"/>
    <mergeCell ref="H52:I52"/>
    <mergeCell ref="H53:I53"/>
    <mergeCell ref="H34:I34"/>
    <mergeCell ref="H37:I37"/>
    <mergeCell ref="H10:I10"/>
    <mergeCell ref="H55:I55"/>
    <mergeCell ref="H38:I38"/>
    <mergeCell ref="H39:I39"/>
    <mergeCell ref="D5:E5"/>
    <mergeCell ref="J6:L6"/>
    <mergeCell ref="H25:I25"/>
    <mergeCell ref="H26:I26"/>
    <mergeCell ref="J7:J8"/>
    <mergeCell ref="K7:K8"/>
    <mergeCell ref="H7:I8"/>
    <mergeCell ref="H17:I17"/>
    <mergeCell ref="L7:L8"/>
    <mergeCell ref="H11:I11"/>
    <mergeCell ref="H64:I64"/>
    <mergeCell ref="C7:C8"/>
    <mergeCell ref="D7:E8"/>
    <mergeCell ref="F7:F8"/>
    <mergeCell ref="G7:G8"/>
    <mergeCell ref="H31:I31"/>
    <mergeCell ref="H27:I27"/>
    <mergeCell ref="H20:I20"/>
    <mergeCell ref="H21:I21"/>
    <mergeCell ref="H24:I24"/>
    <mergeCell ref="H42:I42"/>
    <mergeCell ref="H54:I54"/>
    <mergeCell ref="H43:I43"/>
    <mergeCell ref="H48:I48"/>
    <mergeCell ref="H45:I45"/>
  </mergeCells>
  <phoneticPr fontId="0" type="noConversion"/>
  <conditionalFormatting sqref="C9:C63">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63">
    <cfRule type="expression" dxfId="17" priority="2070" stopIfTrue="1">
      <formula>IF($A10&lt;&gt;1,B10,"")</formula>
    </cfRule>
  </conditionalFormatting>
  <conditionalFormatting sqref="D9:D63">
    <cfRule type="expression" dxfId="16" priority="2071" stopIfTrue="1">
      <formula>IF($A9="",B9,)</formula>
    </cfRule>
  </conditionalFormatting>
  <conditionalFormatting sqref="G9:G10 G20:G62">
    <cfRule type="expression" dxfId="15" priority="2072" stopIfTrue="1">
      <formula>#REF!="Freelancer"</formula>
    </cfRule>
    <cfRule type="expression" dxfId="14" priority="2073" stopIfTrue="1">
      <formula>#REF!="DTC Int. Staff"</formula>
    </cfRule>
  </conditionalFormatting>
  <conditionalFormatting sqref="G48:G55 G21:G29 G34:G42 G60:G62">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G19">
    <cfRule type="expression" dxfId="7" priority="11" stopIfTrue="1">
      <formula>#REF!="Freelancer"</formula>
    </cfRule>
    <cfRule type="expression" dxfId="6" priority="12" stopIfTrue="1">
      <formula>#REF!="DTC Int. Staff"</formula>
    </cfRule>
  </conditionalFormatting>
  <conditionalFormatting sqref="G11:G19">
    <cfRule type="expression" dxfId="5" priority="9" stopIfTrue="1">
      <formula>$F$5="Freelancer"</formula>
    </cfRule>
    <cfRule type="expression" dxfId="4" priority="10" stopIfTrue="1">
      <formula>$F$5="DTC Int. Staff"</formula>
    </cfRule>
  </conditionalFormatting>
  <conditionalFormatting sqref="C64">
    <cfRule type="expression" dxfId="3" priority="5" stopIfTrue="1">
      <formula>IF($A64=1,B64,)</formula>
    </cfRule>
    <cfRule type="expression" dxfId="2" priority="6" stopIfTrue="1">
      <formula>IF($A64="",B64,)</formula>
    </cfRule>
  </conditionalFormatting>
  <conditionalFormatting sqref="E64">
    <cfRule type="expression" dxfId="1" priority="7" stopIfTrue="1">
      <formula>IF($A64&lt;&gt;1,B64,"")</formula>
    </cfRule>
  </conditionalFormatting>
  <conditionalFormatting sqref="D64">
    <cfRule type="expression" dxfId="0" priority="8" stopIfTrue="1">
      <formula>IF($A64="",B64,)</formula>
    </cfRule>
  </conditionalFormatting>
  <dataValidations count="2">
    <dataValidation type="list" allowBlank="1" showInputMessage="1" showErrorMessage="1" sqref="G63:G64" xr:uid="{00000000-0002-0000-0100-000000000000}">
      <formula1>Project_Number</formula1>
    </dataValidation>
    <dataValidation type="list" allowBlank="1" showInputMessage="1" showErrorMessage="1" sqref="G9:G62"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49E09AE8-1757-4E7F-A882-253D39FA424F}">
          <x14:formula1>
            <xm:f>DropDownLists!$A$4:$A$109</xm:f>
          </x14:formula1>
          <xm:sqref>F9:F28 F30:F32 F60:F64 F35:F38 F40:F48 F52:F57</xm:sqref>
        </x14:dataValidation>
        <x14:dataValidation type="list" allowBlank="1" showInputMessage="1" showErrorMessage="1" xr:uid="{1CE6740E-84C2-46B9-BEA9-98F6EDA255B0}">
          <x14:formula1>
            <xm:f>DropDownLists!$A$4:$A$112</xm:f>
          </x14:formula1>
          <xm:sqref>F29</xm:sqref>
        </x14:dataValidation>
        <x14:dataValidation type="list" allowBlank="1" showInputMessage="1" showErrorMessage="1" xr:uid="{9D016036-32D5-4142-AF84-3C0400FBE5F6}">
          <x14:formula1>
            <xm:f>DropDownLists!$A$2:$A$109</xm:f>
          </x14:formula1>
          <xm:sqref>F33:F34 F58:F59 F39 F49:F51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9"/>
  <sheetViews>
    <sheetView topLeftCell="A79" workbookViewId="0">
      <selection activeCell="B33" sqref="B33"/>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68" t="s">
        <v>284</v>
      </c>
      <c r="B2" s="68" t="s">
        <v>285</v>
      </c>
      <c r="C2" s="67"/>
      <c r="D2" s="28"/>
      <c r="E2" s="28"/>
    </row>
    <row r="3" spans="1:14">
      <c r="A3" s="68" t="s">
        <v>283</v>
      </c>
      <c r="B3" s="68" t="s">
        <v>286</v>
      </c>
      <c r="C3" s="67"/>
      <c r="D3" s="28"/>
      <c r="E3" s="28"/>
    </row>
    <row r="4" spans="1:14">
      <c r="A4" s="46" t="s">
        <v>254</v>
      </c>
      <c r="B4" s="26" t="s">
        <v>262</v>
      </c>
      <c r="D4" s="27">
        <v>9001</v>
      </c>
      <c r="E4" s="26" t="s">
        <v>71</v>
      </c>
    </row>
    <row r="5" spans="1:14">
      <c r="A5" s="46" t="s">
        <v>253</v>
      </c>
      <c r="B5" s="26" t="s">
        <v>261</v>
      </c>
      <c r="D5" s="27">
        <v>9002</v>
      </c>
      <c r="E5" s="26" t="s">
        <v>134</v>
      </c>
    </row>
    <row r="6" spans="1:14">
      <c r="A6" s="46" t="s">
        <v>252</v>
      </c>
      <c r="B6" s="26" t="s">
        <v>260</v>
      </c>
      <c r="D6" s="27">
        <v>9003</v>
      </c>
      <c r="E6" s="26" t="s">
        <v>135</v>
      </c>
    </row>
    <row r="7" spans="1:14">
      <c r="A7" s="46" t="s">
        <v>251</v>
      </c>
      <c r="B7" s="26" t="s">
        <v>259</v>
      </c>
      <c r="D7" s="27">
        <v>9004</v>
      </c>
      <c r="E7" s="26" t="s">
        <v>136</v>
      </c>
    </row>
    <row r="8" spans="1:14">
      <c r="A8" s="46" t="s">
        <v>250</v>
      </c>
      <c r="B8" s="26" t="s">
        <v>258</v>
      </c>
      <c r="D8" s="27">
        <v>9005</v>
      </c>
      <c r="E8" s="26" t="s">
        <v>72</v>
      </c>
    </row>
    <row r="9" spans="1:14">
      <c r="A9" s="46" t="s">
        <v>249</v>
      </c>
      <c r="B9" s="26" t="s">
        <v>257</v>
      </c>
      <c r="D9" s="27">
        <v>9007</v>
      </c>
      <c r="E9" s="26" t="s">
        <v>73</v>
      </c>
    </row>
    <row r="10" spans="1:14">
      <c r="A10" s="46" t="s">
        <v>248</v>
      </c>
      <c r="B10" s="26" t="s">
        <v>256</v>
      </c>
      <c r="D10" s="27">
        <v>9008</v>
      </c>
      <c r="E10" s="26" t="s">
        <v>74</v>
      </c>
    </row>
    <row r="11" spans="1:14">
      <c r="A11" s="46" t="s">
        <v>247</v>
      </c>
      <c r="B11" s="26" t="s">
        <v>255</v>
      </c>
      <c r="D11" s="27">
        <v>9010</v>
      </c>
      <c r="E11" s="26" t="s">
        <v>75</v>
      </c>
    </row>
    <row r="12" spans="1:14">
      <c r="A12" s="46" t="s">
        <v>246</v>
      </c>
      <c r="B12" s="26" t="s">
        <v>235</v>
      </c>
      <c r="D12" s="27">
        <v>9013</v>
      </c>
      <c r="E12" s="26" t="s">
        <v>76</v>
      </c>
    </row>
    <row r="13" spans="1:14">
      <c r="A13" s="46" t="s">
        <v>221</v>
      </c>
      <c r="B13" s="26" t="s">
        <v>235</v>
      </c>
      <c r="D13" s="27">
        <v>9014</v>
      </c>
      <c r="E13" s="26" t="s">
        <v>77</v>
      </c>
    </row>
    <row r="14" spans="1:14">
      <c r="A14" s="46" t="s">
        <v>220</v>
      </c>
      <c r="B14" s="26" t="s">
        <v>234</v>
      </c>
      <c r="D14" s="27">
        <v>9015</v>
      </c>
      <c r="E14" s="26" t="s">
        <v>78</v>
      </c>
    </row>
    <row r="15" spans="1:14">
      <c r="A15" s="46" t="s">
        <v>219</v>
      </c>
      <c r="B15" s="26" t="s">
        <v>233</v>
      </c>
    </row>
    <row r="16" spans="1:14">
      <c r="A16" s="46" t="s">
        <v>218</v>
      </c>
      <c r="B16" s="26" t="s">
        <v>232</v>
      </c>
      <c r="N16" s="34"/>
    </row>
    <row r="17" spans="1:4">
      <c r="A17" s="46" t="s">
        <v>217</v>
      </c>
      <c r="B17" s="26" t="s">
        <v>231</v>
      </c>
    </row>
    <row r="18" spans="1:4">
      <c r="A18" s="46" t="s">
        <v>216</v>
      </c>
      <c r="B18" s="26" t="s">
        <v>230</v>
      </c>
    </row>
    <row r="19" spans="1:4">
      <c r="A19" s="46" t="s">
        <v>215</v>
      </c>
      <c r="B19" s="26" t="s">
        <v>228</v>
      </c>
      <c r="D19" s="27"/>
    </row>
    <row r="20" spans="1:4">
      <c r="A20" s="46" t="s">
        <v>214</v>
      </c>
      <c r="B20" s="26" t="s">
        <v>227</v>
      </c>
      <c r="D20" s="27"/>
    </row>
    <row r="21" spans="1:4">
      <c r="A21" s="46" t="s">
        <v>213</v>
      </c>
      <c r="B21" s="26" t="s">
        <v>226</v>
      </c>
      <c r="D21" s="27"/>
    </row>
    <row r="22" spans="1:4">
      <c r="A22" s="46" t="s">
        <v>212</v>
      </c>
      <c r="B22" s="26" t="s">
        <v>225</v>
      </c>
      <c r="D22" s="27"/>
    </row>
    <row r="23" spans="1:4">
      <c r="A23" s="46" t="s">
        <v>211</v>
      </c>
      <c r="B23" s="26" t="s">
        <v>236</v>
      </c>
      <c r="D23" s="27"/>
    </row>
    <row r="24" spans="1:4">
      <c r="A24" s="46" t="s">
        <v>210</v>
      </c>
      <c r="B24" s="26" t="s">
        <v>229</v>
      </c>
      <c r="D24" s="27"/>
    </row>
    <row r="25" spans="1:4">
      <c r="A25" s="46" t="s">
        <v>209</v>
      </c>
      <c r="B25" s="26" t="s">
        <v>224</v>
      </c>
      <c r="D25" s="27"/>
    </row>
    <row r="26" spans="1:4">
      <c r="A26" s="46" t="s">
        <v>208</v>
      </c>
      <c r="B26" s="26" t="s">
        <v>223</v>
      </c>
      <c r="D26" s="27"/>
    </row>
    <row r="27" spans="1:4">
      <c r="A27" s="46" t="s">
        <v>207</v>
      </c>
      <c r="B27" s="26" t="s">
        <v>222</v>
      </c>
      <c r="D27" s="27"/>
    </row>
    <row r="28" spans="1:4">
      <c r="A28" s="46" t="s">
        <v>182</v>
      </c>
      <c r="B28" s="26" t="s">
        <v>183</v>
      </c>
      <c r="D28" s="27"/>
    </row>
    <row r="29" spans="1:4">
      <c r="A29" s="46" t="s">
        <v>184</v>
      </c>
      <c r="B29" s="26" t="s">
        <v>185</v>
      </c>
    </row>
    <row r="30" spans="1:4">
      <c r="A30" s="46" t="s">
        <v>186</v>
      </c>
      <c r="B30" s="26" t="s">
        <v>187</v>
      </c>
    </row>
    <row r="31" spans="1:4">
      <c r="A31" s="46" t="s">
        <v>188</v>
      </c>
      <c r="B31" s="26" t="s">
        <v>189</v>
      </c>
    </row>
    <row r="32" spans="1:4">
      <c r="A32" s="46" t="s">
        <v>190</v>
      </c>
      <c r="B32" s="26" t="s">
        <v>191</v>
      </c>
    </row>
    <row r="33" spans="1:14">
      <c r="A33" s="46" t="s">
        <v>192</v>
      </c>
      <c r="B33" s="26" t="s">
        <v>193</v>
      </c>
    </row>
    <row r="34" spans="1:14">
      <c r="A34" s="46" t="s">
        <v>194</v>
      </c>
      <c r="B34" s="26" t="s">
        <v>195</v>
      </c>
      <c r="N34" s="34"/>
    </row>
    <row r="35" spans="1:14">
      <c r="A35" s="46" t="s">
        <v>196</v>
      </c>
      <c r="B35" s="26" t="s">
        <v>197</v>
      </c>
    </row>
    <row r="36" spans="1:14">
      <c r="A36" s="46" t="s">
        <v>198</v>
      </c>
      <c r="B36" s="26" t="s">
        <v>199</v>
      </c>
    </row>
    <row r="37" spans="1:14">
      <c r="A37" s="46" t="s">
        <v>200</v>
      </c>
      <c r="B37" s="26" t="s">
        <v>201</v>
      </c>
    </row>
    <row r="38" spans="1:14">
      <c r="A38" s="46" t="s">
        <v>202</v>
      </c>
      <c r="B38" s="26" t="s">
        <v>203</v>
      </c>
    </row>
    <row r="39" spans="1:14">
      <c r="A39" s="46" t="s">
        <v>204</v>
      </c>
      <c r="B39" s="26" t="s">
        <v>205</v>
      </c>
    </row>
    <row r="40" spans="1:14">
      <c r="A40" s="46" t="s">
        <v>137</v>
      </c>
      <c r="B40" s="26" t="s">
        <v>138</v>
      </c>
    </row>
    <row r="41" spans="1:14">
      <c r="A41" s="46" t="s">
        <v>139</v>
      </c>
      <c r="B41" s="26" t="s">
        <v>140</v>
      </c>
    </row>
    <row r="42" spans="1:14">
      <c r="A42" s="46" t="s">
        <v>141</v>
      </c>
      <c r="B42" s="26" t="s">
        <v>142</v>
      </c>
    </row>
    <row r="43" spans="1:14">
      <c r="A43" s="46" t="s">
        <v>143</v>
      </c>
      <c r="B43" s="26" t="s">
        <v>144</v>
      </c>
    </row>
    <row r="44" spans="1:14">
      <c r="A44" s="46" t="s">
        <v>145</v>
      </c>
      <c r="B44" s="26" t="s">
        <v>146</v>
      </c>
    </row>
    <row r="45" spans="1:14">
      <c r="A45" s="46" t="s">
        <v>147</v>
      </c>
      <c r="B45" s="26" t="s">
        <v>148</v>
      </c>
    </row>
    <row r="46" spans="1:14">
      <c r="A46" s="46" t="s">
        <v>149</v>
      </c>
      <c r="B46" s="26" t="s">
        <v>150</v>
      </c>
    </row>
    <row r="47" spans="1:14">
      <c r="A47" s="46" t="s">
        <v>151</v>
      </c>
      <c r="B47" s="26" t="s">
        <v>152</v>
      </c>
    </row>
    <row r="48" spans="1:14">
      <c r="A48" s="46" t="s">
        <v>153</v>
      </c>
      <c r="B48" s="26" t="s">
        <v>154</v>
      </c>
    </row>
    <row r="49" spans="1:2">
      <c r="A49" s="46" t="s">
        <v>155</v>
      </c>
      <c r="B49" s="26" t="s">
        <v>156</v>
      </c>
    </row>
    <row r="50" spans="1:2">
      <c r="A50" s="46" t="s">
        <v>157</v>
      </c>
      <c r="B50" s="26" t="s">
        <v>158</v>
      </c>
    </row>
    <row r="51" spans="1:2">
      <c r="A51" s="46" t="s">
        <v>159</v>
      </c>
      <c r="B51" s="26" t="s">
        <v>160</v>
      </c>
    </row>
    <row r="52" spans="1:2">
      <c r="A52" s="46" t="s">
        <v>161</v>
      </c>
      <c r="B52" s="26" t="s">
        <v>162</v>
      </c>
    </row>
    <row r="53" spans="1:2">
      <c r="A53" s="46" t="s">
        <v>163</v>
      </c>
      <c r="B53" s="26" t="s">
        <v>164</v>
      </c>
    </row>
    <row r="54" spans="1:2">
      <c r="A54" s="46" t="s">
        <v>165</v>
      </c>
      <c r="B54" s="26" t="s">
        <v>166</v>
      </c>
    </row>
    <row r="55" spans="1:2">
      <c r="A55" s="46" t="s">
        <v>167</v>
      </c>
      <c r="B55" s="26" t="s">
        <v>168</v>
      </c>
    </row>
    <row r="56" spans="1:2">
      <c r="A56" s="46" t="s">
        <v>169</v>
      </c>
      <c r="B56" s="26" t="s">
        <v>170</v>
      </c>
    </row>
    <row r="57" spans="1:2">
      <c r="A57" s="46" t="s">
        <v>121</v>
      </c>
      <c r="B57" s="26" t="s">
        <v>122</v>
      </c>
    </row>
    <row r="58" spans="1:2">
      <c r="A58" s="46" t="s">
        <v>119</v>
      </c>
      <c r="B58" s="26" t="s">
        <v>120</v>
      </c>
    </row>
    <row r="59" spans="1:2">
      <c r="A59" s="46" t="s">
        <v>117</v>
      </c>
      <c r="B59" s="26" t="s">
        <v>118</v>
      </c>
    </row>
    <row r="60" spans="1:2">
      <c r="A60" s="46" t="s">
        <v>115</v>
      </c>
      <c r="B60" s="26" t="s">
        <v>116</v>
      </c>
    </row>
    <row r="61" spans="1:2">
      <c r="A61" s="46" t="s">
        <v>113</v>
      </c>
      <c r="B61" s="26" t="s">
        <v>114</v>
      </c>
    </row>
    <row r="62" spans="1:2">
      <c r="A62" s="46" t="s">
        <v>111</v>
      </c>
      <c r="B62" s="26" t="s">
        <v>112</v>
      </c>
    </row>
    <row r="63" spans="1:2">
      <c r="A63" s="46" t="s">
        <v>109</v>
      </c>
      <c r="B63" s="26" t="s">
        <v>110</v>
      </c>
    </row>
    <row r="64" spans="1:2">
      <c r="A64" s="46" t="s">
        <v>107</v>
      </c>
      <c r="B64" s="26" t="s">
        <v>108</v>
      </c>
    </row>
    <row r="65" spans="1:2">
      <c r="A65" s="46" t="s">
        <v>105</v>
      </c>
      <c r="B65" s="26" t="s">
        <v>106</v>
      </c>
    </row>
    <row r="66" spans="1:2">
      <c r="A66" s="46" t="s">
        <v>103</v>
      </c>
      <c r="B66" s="26" t="s">
        <v>104</v>
      </c>
    </row>
    <row r="67" spans="1:2">
      <c r="A67" s="46" t="s">
        <v>101</v>
      </c>
      <c r="B67" s="26" t="s">
        <v>102</v>
      </c>
    </row>
    <row r="68" spans="1:2">
      <c r="A68" s="46" t="s">
        <v>99</v>
      </c>
      <c r="B68" s="26" t="s">
        <v>100</v>
      </c>
    </row>
    <row r="69" spans="1:2">
      <c r="A69" s="46" t="s">
        <v>97</v>
      </c>
      <c r="B69" s="26" t="s">
        <v>98</v>
      </c>
    </row>
    <row r="70" spans="1:2">
      <c r="A70" s="46" t="s">
        <v>95</v>
      </c>
      <c r="B70" s="26" t="s">
        <v>96</v>
      </c>
    </row>
    <row r="71" spans="1:2">
      <c r="A71" s="46" t="s">
        <v>93</v>
      </c>
      <c r="B71" s="26" t="s">
        <v>94</v>
      </c>
    </row>
    <row r="72" spans="1:2">
      <c r="A72" s="46" t="s">
        <v>91</v>
      </c>
      <c r="B72" s="26" t="s">
        <v>92</v>
      </c>
    </row>
    <row r="73" spans="1:2">
      <c r="A73" s="46" t="s">
        <v>89</v>
      </c>
      <c r="B73" s="26" t="s">
        <v>90</v>
      </c>
    </row>
    <row r="74" spans="1:2">
      <c r="A74" s="46" t="s">
        <v>87</v>
      </c>
      <c r="B74" s="26" t="s">
        <v>88</v>
      </c>
    </row>
    <row r="75" spans="1:2">
      <c r="A75" s="46" t="s">
        <v>85</v>
      </c>
      <c r="B75" s="26" t="s">
        <v>86</v>
      </c>
    </row>
    <row r="76" spans="1:2">
      <c r="A76" s="46" t="s">
        <v>123</v>
      </c>
      <c r="B76" s="26" t="s">
        <v>124</v>
      </c>
    </row>
    <row r="77" spans="1:2">
      <c r="A77" s="46" t="s">
        <v>17</v>
      </c>
      <c r="B77" s="26" t="s">
        <v>18</v>
      </c>
    </row>
    <row r="78" spans="1:2">
      <c r="A78" s="46" t="s">
        <v>19</v>
      </c>
      <c r="B78" s="26" t="s">
        <v>20</v>
      </c>
    </row>
    <row r="79" spans="1:2">
      <c r="A79" s="46" t="s">
        <v>171</v>
      </c>
      <c r="B79" s="26" t="s">
        <v>172</v>
      </c>
    </row>
    <row r="80" spans="1:2">
      <c r="A80" s="46" t="s">
        <v>125</v>
      </c>
      <c r="B80" s="26" t="s">
        <v>126</v>
      </c>
    </row>
    <row r="81" spans="1:2">
      <c r="A81" s="46" t="s">
        <v>21</v>
      </c>
      <c r="B81" s="26" t="s">
        <v>22</v>
      </c>
    </row>
    <row r="82" spans="1:2">
      <c r="A82" s="46" t="s">
        <v>23</v>
      </c>
      <c r="B82" s="26" t="s">
        <v>24</v>
      </c>
    </row>
    <row r="83" spans="1:2">
      <c r="A83" s="46" t="s">
        <v>25</v>
      </c>
      <c r="B83" s="26" t="s">
        <v>26</v>
      </c>
    </row>
    <row r="84" spans="1:2">
      <c r="A84" s="46" t="s">
        <v>27</v>
      </c>
      <c r="B84" s="26" t="s">
        <v>28</v>
      </c>
    </row>
    <row r="85" spans="1:2">
      <c r="A85" s="46" t="s">
        <v>29</v>
      </c>
      <c r="B85" s="26" t="s">
        <v>30</v>
      </c>
    </row>
    <row r="86" spans="1:2">
      <c r="A86" s="46" t="s">
        <v>31</v>
      </c>
      <c r="B86" s="26" t="s">
        <v>32</v>
      </c>
    </row>
    <row r="87" spans="1:2">
      <c r="A87" s="46" t="s">
        <v>33</v>
      </c>
      <c r="B87" s="26" t="s">
        <v>34</v>
      </c>
    </row>
    <row r="88" spans="1:2">
      <c r="A88" s="46" t="s">
        <v>35</v>
      </c>
      <c r="B88" s="26" t="s">
        <v>36</v>
      </c>
    </row>
    <row r="89" spans="1:2">
      <c r="A89" s="46" t="s">
        <v>127</v>
      </c>
      <c r="B89" s="26" t="s">
        <v>128</v>
      </c>
    </row>
    <row r="90" spans="1:2">
      <c r="A90" s="46" t="s">
        <v>37</v>
      </c>
      <c r="B90" s="26" t="s">
        <v>38</v>
      </c>
    </row>
    <row r="91" spans="1:2">
      <c r="A91" s="46" t="s">
        <v>39</v>
      </c>
      <c r="B91" s="26" t="s">
        <v>40</v>
      </c>
    </row>
    <row r="92" spans="1:2">
      <c r="A92" s="46" t="s">
        <v>41</v>
      </c>
      <c r="B92" s="26" t="s">
        <v>42</v>
      </c>
    </row>
    <row r="93" spans="1:2">
      <c r="A93" s="46" t="s">
        <v>43</v>
      </c>
      <c r="B93" s="26" t="s">
        <v>44</v>
      </c>
    </row>
    <row r="94" spans="1:2">
      <c r="A94" s="46" t="s">
        <v>45</v>
      </c>
      <c r="B94" s="26" t="s">
        <v>46</v>
      </c>
    </row>
    <row r="95" spans="1:2">
      <c r="A95" s="46" t="s">
        <v>129</v>
      </c>
      <c r="B95" s="26" t="s">
        <v>130</v>
      </c>
    </row>
    <row r="96" spans="1:2">
      <c r="A96" s="46" t="s">
        <v>47</v>
      </c>
      <c r="B96" s="26" t="s">
        <v>48</v>
      </c>
    </row>
    <row r="97" spans="1:2">
      <c r="A97" s="46" t="s">
        <v>49</v>
      </c>
      <c r="B97" s="26" t="s">
        <v>50</v>
      </c>
    </row>
    <row r="98" spans="1:2">
      <c r="A98" s="46" t="s">
        <v>131</v>
      </c>
      <c r="B98" s="26" t="s">
        <v>16</v>
      </c>
    </row>
    <row r="99" spans="1:2">
      <c r="A99" s="46" t="s">
        <v>51</v>
      </c>
      <c r="B99" s="26" t="s">
        <v>52</v>
      </c>
    </row>
    <row r="100" spans="1:2">
      <c r="A100" s="46" t="s">
        <v>53</v>
      </c>
      <c r="B100" s="26" t="s">
        <v>54</v>
      </c>
    </row>
    <row r="101" spans="1:2">
      <c r="A101" s="46" t="s">
        <v>132</v>
      </c>
      <c r="B101" s="26" t="s">
        <v>133</v>
      </c>
    </row>
    <row r="102" spans="1:2">
      <c r="A102" s="46" t="s">
        <v>55</v>
      </c>
      <c r="B102" s="26" t="s">
        <v>56</v>
      </c>
    </row>
    <row r="103" spans="1:2">
      <c r="A103" s="46" t="s">
        <v>83</v>
      </c>
      <c r="B103" s="26" t="s">
        <v>84</v>
      </c>
    </row>
    <row r="104" spans="1:2">
      <c r="A104" s="46" t="s">
        <v>57</v>
      </c>
      <c r="B104" s="26" t="s">
        <v>58</v>
      </c>
    </row>
    <row r="105" spans="1:2">
      <c r="A105" s="46" t="s">
        <v>59</v>
      </c>
      <c r="B105" s="26" t="s">
        <v>60</v>
      </c>
    </row>
    <row r="106" spans="1:2">
      <c r="A106" s="46" t="s">
        <v>61</v>
      </c>
      <c r="B106" s="26" t="s">
        <v>62</v>
      </c>
    </row>
    <row r="107" spans="1:2">
      <c r="A107" s="46" t="s">
        <v>81</v>
      </c>
      <c r="B107" s="26" t="s">
        <v>82</v>
      </c>
    </row>
    <row r="108" spans="1:2">
      <c r="A108" s="46" t="s">
        <v>79</v>
      </c>
      <c r="B108" s="26" t="s">
        <v>80</v>
      </c>
    </row>
    <row r="109" spans="1:2">
      <c r="A109" s="46" t="s">
        <v>63</v>
      </c>
      <c r="B109" s="26" t="s">
        <v>64</v>
      </c>
    </row>
  </sheetData>
  <phoneticPr fontId="8" type="noConversion"/>
  <hyperlinks>
    <hyperlink ref="B39" r:id="rId1" display="https://bo.timeconsulting.co.th/?mod=project-edit&amp;id=80" xr:uid="{B19CD911-A64D-418B-9542-F72757C1D4C2}"/>
    <hyperlink ref="B38" r:id="rId2" display="https://bo.timeconsulting.co.th/?mod=project-edit&amp;id=81" xr:uid="{03871A6E-E23E-4E1C-A7CF-437AA29D42A5}"/>
    <hyperlink ref="B37" r:id="rId3" display="https://bo.timeconsulting.co.th/?mod=project-edit&amp;id=82" xr:uid="{6E1B02C3-E4BB-480E-96C0-1597137DC51C}"/>
    <hyperlink ref="B36" r:id="rId4" display="https://bo.timeconsulting.co.th/?mod=project-edit&amp;id=83" xr:uid="{04069247-E993-495A-B4A2-9F47DDD90081}"/>
    <hyperlink ref="B35" r:id="rId5" display="https://bo.timeconsulting.co.th/?mod=project-edit&amp;id=84" xr:uid="{5C180E4B-4440-43B5-8BC0-8E120762B4C6}"/>
    <hyperlink ref="B34" r:id="rId6" display="https://bo.timeconsulting.co.th/?mod=project-edit&amp;id=85" xr:uid="{A835C3BE-6D80-4EB6-B1BB-4523E63FBABD}"/>
    <hyperlink ref="B33" r:id="rId7" display="https://bo.timeconsulting.co.th/?mod=project-edit&amp;id=86" xr:uid="{C835BC00-53D2-4FEF-8B98-05D1BB96C955}"/>
    <hyperlink ref="B32" r:id="rId8" display="https://bo.timeconsulting.co.th/?mod=project-edit&amp;id=87" xr:uid="{19FFC04B-5B13-4302-81DA-F1FCD3AE8151}"/>
    <hyperlink ref="B31" r:id="rId9" display="https://bo.timeconsulting.co.th/?mod=project-edit&amp;id=88" xr:uid="{63D6E09C-3BD4-4C08-AD10-9432A62CBFD5}"/>
    <hyperlink ref="B30" r:id="rId10" display="https://bo.timeconsulting.co.th/?mod=project-edit&amp;id=89" xr:uid="{F1CB629D-F387-4B30-9977-D2E53F300739}"/>
    <hyperlink ref="B29" r:id="rId11" display="https://bo.timeconsulting.co.th/?mod=project-edit&amp;id=90" xr:uid="{25DEB364-5295-4389-87CE-B758033D5EEF}"/>
    <hyperlink ref="B28"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Desktop-PC</cp:lastModifiedBy>
  <dcterms:created xsi:type="dcterms:W3CDTF">2006-02-12T14:53:28Z</dcterms:created>
  <dcterms:modified xsi:type="dcterms:W3CDTF">2020-09-15T06:50:11Z</dcterms:modified>
</cp:coreProperties>
</file>