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codeName="DieseArbeitsmappe" checkCompatibility="1" defaultThemeVersion="124226"/>
  <mc:AlternateContent xmlns:mc="http://schemas.openxmlformats.org/markup-compatibility/2006">
    <mc:Choice Requires="x15">
      <x15ac:absPath xmlns:x15ac="http://schemas.microsoft.com/office/spreadsheetml/2010/11/ac" url="C:\Users\Desktop-PC\Downloads\"/>
    </mc:Choice>
  </mc:AlternateContent>
  <xr:revisionPtr revIDLastSave="0" documentId="13_ncr:1_{04D3DB2F-90D8-49EA-A960-75309D79CEB1}" xr6:coauthVersionLast="45" xr6:coauthVersionMax="45" xr10:uidLastSave="{00000000-0000-0000-0000-000000000000}"/>
  <bookViews>
    <workbookView xWindow="28680" yWindow="-120" windowWidth="29040" windowHeight="15840"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DropDownLists!$A$38:$A$230</definedName>
    <definedName name="SAP_Booking_Number">DropDownLists!$D$2:$D$78</definedName>
    <definedName name="Staff_Type">DropDownLists!#REF!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12" i="34" l="1"/>
  <c r="O10" i="34"/>
  <c r="O11" i="34"/>
  <c r="L39" i="34" l="1"/>
  <c r="F5" i="34" l="1"/>
  <c r="F4" i="34"/>
  <c r="F3" i="34"/>
  <c r="E9" i="34" l="1"/>
  <c r="E10" i="34" s="1"/>
  <c r="E11" i="34" s="1"/>
  <c r="E12" i="34" s="1"/>
  <c r="E13" i="34" s="1"/>
  <c r="E14" i="34" s="1"/>
  <c r="E15" i="34" s="1"/>
  <c r="E16" i="34" s="1"/>
  <c r="E17" i="34" s="1"/>
  <c r="E18" i="34" s="1"/>
  <c r="E19" i="34" s="1"/>
  <c r="E20" i="34" s="1"/>
  <c r="E21" i="34" s="1"/>
  <c r="B7" i="34" l="1"/>
  <c r="B9" i="34"/>
  <c r="D9" i="34" s="1"/>
  <c r="L40" i="34"/>
  <c r="A9" i="34" l="1"/>
  <c r="B10" i="34"/>
  <c r="D10" i="34" l="1"/>
  <c r="A10" i="34"/>
  <c r="B11" i="34"/>
  <c r="E22" i="34"/>
  <c r="E23" i="34" s="1"/>
  <c r="E24" i="34" s="1"/>
  <c r="E25" i="34" s="1"/>
  <c r="E26" i="34" s="1"/>
  <c r="E27" i="34" s="1"/>
  <c r="E28" i="34" s="1"/>
  <c r="E29" i="34" s="1"/>
  <c r="E30" i="34" s="1"/>
  <c r="E31" i="34" s="1"/>
  <c r="E32" i="34" s="1"/>
  <c r="E33" i="34" s="1"/>
  <c r="E34" i="34" s="1"/>
  <c r="E35" i="34" s="1"/>
  <c r="E36" i="34" s="1"/>
  <c r="B12" i="34"/>
  <c r="E37" i="34" l="1"/>
  <c r="D11" i="34"/>
  <c r="A11" i="34"/>
  <c r="D12" i="34"/>
  <c r="A12" i="34"/>
  <c r="B13" i="34"/>
  <c r="E38" i="34" l="1"/>
  <c r="B38" i="34"/>
  <c r="B14" i="34"/>
  <c r="D13" i="34"/>
  <c r="A13" i="34"/>
  <c r="D38" i="34" l="1"/>
  <c r="A38" i="34"/>
  <c r="D14" i="34"/>
  <c r="A14" i="34"/>
  <c r="B15" i="34"/>
  <c r="D15" i="34" l="1"/>
  <c r="A15" i="34"/>
  <c r="B16" i="34"/>
  <c r="D16" i="34" s="1"/>
  <c r="A16" i="34" l="1"/>
  <c r="B17" i="34"/>
  <c r="D17" i="34" s="1"/>
  <c r="A17" i="34" l="1"/>
  <c r="B18" i="34"/>
  <c r="D18" i="34" s="1"/>
  <c r="B19" i="34" l="1"/>
  <c r="A18" i="34"/>
  <c r="D19" i="34" l="1"/>
  <c r="A19" i="34"/>
  <c r="B20" i="34"/>
  <c r="D20" i="34" l="1"/>
  <c r="A20" i="34"/>
  <c r="B21" i="34"/>
  <c r="D21" i="34" l="1"/>
  <c r="A21" i="34"/>
  <c r="B22" i="34"/>
  <c r="D22" i="34" l="1"/>
  <c r="A22" i="34"/>
  <c r="B23" i="34"/>
  <c r="D23" i="34" l="1"/>
  <c r="A23" i="34"/>
  <c r="B24" i="34"/>
  <c r="D24" i="34" l="1"/>
  <c r="A24" i="34"/>
  <c r="B25" i="34"/>
  <c r="D25" i="34" l="1"/>
  <c r="A25" i="34"/>
  <c r="B26" i="34"/>
  <c r="B27" i="34" l="1"/>
  <c r="D26" i="34"/>
  <c r="A26" i="34"/>
  <c r="D27" i="34" l="1"/>
  <c r="A27" i="34"/>
  <c r="B28" i="34"/>
  <c r="D28" i="34" l="1"/>
  <c r="A28" i="34"/>
  <c r="B29" i="34"/>
  <c r="D29" i="34" l="1"/>
  <c r="A29" i="34"/>
  <c r="B30" i="34"/>
  <c r="D30" i="34" l="1"/>
  <c r="A30" i="34"/>
  <c r="B31" i="34"/>
  <c r="D31" i="34" l="1"/>
  <c r="A31" i="34"/>
  <c r="B32" i="34"/>
  <c r="B33" i="34" l="1"/>
  <c r="D32" i="34"/>
  <c r="A32" i="34"/>
  <c r="D33" i="34" l="1"/>
  <c r="A33" i="34"/>
  <c r="B34" i="34"/>
  <c r="D34" i="34" l="1"/>
  <c r="A34" i="34"/>
  <c r="B35" i="34"/>
  <c r="B36" i="34" l="1"/>
  <c r="B37" i="34"/>
  <c r="D35" i="34"/>
  <c r="A35" i="34"/>
  <c r="D36" i="34" l="1"/>
  <c r="A36" i="34"/>
  <c r="D37" i="34"/>
  <c r="A37" i="34"/>
</calcChain>
</file>

<file path=xl/sharedStrings.xml><?xml version="1.0" encoding="utf-8"?>
<sst xmlns="http://schemas.openxmlformats.org/spreadsheetml/2006/main" count="336" uniqueCount="277">
  <si>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</si>
  <si>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</si>
  <si>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</si>
  <si>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</si>
  <si>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</si>
  <si>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</si>
  <si>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</si>
  <si>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</si>
  <si>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</si>
  <si>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</si>
  <si>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</si>
  <si>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</si>
  <si>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</si>
  <si>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</si>
  <si>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</si>
  <si>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</si>
  <si>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</si>
  <si>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</si>
  <si>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</si>
  <si>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</si>
  <si>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</si>
  <si>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</si>
  <si>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</si>
  <si>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</si>
  <si>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</si>
  <si>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</si>
  <si>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</si>
  <si>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</si>
  <si>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</si>
  <si>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</si>
  <si>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</si>
  <si>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</si>
  <si>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</si>
  <si>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</si>
  <si>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</si>
  <si>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</si>
  <si>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</si>
  <si>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</si>
  <si>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</si>
  <si>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</si>
  <si>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</si>
  <si>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</si>
  <si>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</si>
  <si>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</si>
  <si>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</si>
  <si>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</si>
  <si>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</si>
  <si>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</si>
  <si>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</si>
  <si>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</si>
  <si>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</si>
  <si>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</si>
  <si>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</si>
  <si>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</si>
  <si>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</si>
  <si>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</si>
  <si>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</si>
  <si>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</si>
  <si>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</si>
  <si>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</si>
  <si>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</si>
  <si>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</si>
  <si>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</si>
  <si>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</si>
  <si>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</si>
  <si>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</si>
  <si>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</si>
  <si>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</si>
  <si>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</si>
  <si>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</si>
  <si>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</si>
  <si>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</si>
  <si>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</si>
  <si>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</si>
  <si>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</si>
  <si>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</si>
  <si>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</si>
  <si>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</si>
  <si>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</si>
  <si>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</si>
  <si>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</si>
  <si>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</si>
  <si>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</si>
  <si>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</si>
  <si>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</si>
  <si>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</si>
  <si>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</si>
  <si>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</si>
  <si>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</si>
  <si>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</si>
  <si>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</si>
  <si>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</si>
  <si>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</si>
  <si>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</si>
  <si>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</si>
  <si>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</si>
  <si>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</si>
  <si>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</si>
  <si>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</si>
  <si>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</si>
  <si>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</si>
  <si>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</si>
  <si>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</si>
  <si>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</si>
  <si>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</si>
  <si>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</si>
  <si>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</si>
  <si>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</si>
  <si>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</si>
  <si>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</si>
  <si>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</si>
  <si>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</si>
  <si>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</si>
  <si>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</si>
  <si>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</si>
  <si>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</si>
  <si>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</si>
  <si>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</si>
  <si>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</si>
  <si>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</si>
  <si>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</si>
  <si>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</si>
  <si>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</si>
  <si>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</si>
  <si>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</si>
  <si>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</si>
  <si>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</si>
  <si>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</si>
  <si>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</si>
  <si>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</si>
  <si>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</si>
  <si>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</si>
  <si>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</si>
  <si>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</si>
  <si>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</si>
  <si>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</si>
  <si>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</si>
  <si>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</si>
  <si>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</si>
  <si>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</si>
  <si>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</si>
  <si>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</si>
  <si>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</si>
  <si>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</si>
  <si>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</si>
  <si>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</si>
  <si>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</si>
  <si>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</si>
  <si>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</si>
  <si>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</si>
  <si>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</si>
  <si>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</si>
  <si>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</si>
  <si>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</si>
  <si>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</si>
  <si>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</si>
  <si>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</si>
  <si>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</si>
  <si>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</si>
  <si>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</si>
  <si>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</si>
  <si>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</si>
  <si>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</si>
  <si>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</si>
  <si>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</si>
  <si>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</si>
  <si>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</si>
  <si>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</si>
  <si>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</si>
  <si>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</si>
  <si>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</si>
  <si>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</si>
  <si>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CATS - Attendance/Absence Types</t>
  </si>
  <si>
    <t>Attend an ce/Absence Type</t>
  </si>
  <si>
    <t>Meaning</t>
  </si>
  <si>
    <t>Business Development</t>
  </si>
  <si>
    <t>Administration, Business Operation,</t>
  </si>
  <si>
    <t>Support</t>
  </si>
  <si>
    <t>Vacation time</t>
  </si>
  <si>
    <t>Sick leave</t>
  </si>
  <si>
    <t>Miscellaneous absence time not falling under the categories stated above.</t>
  </si>
  <si>
    <t>TIME-202049</t>
  </si>
  <si>
    <t>Thaicom Digital Competency</t>
  </si>
  <si>
    <t>TIME-202048</t>
  </si>
  <si>
    <t>S&amp;J Strategy</t>
  </si>
  <si>
    <t>TIME-202047</t>
  </si>
  <si>
    <t>DEFund 2020</t>
  </si>
  <si>
    <t>TIME-202046</t>
  </si>
  <si>
    <t>ETDA Action Plan</t>
  </si>
  <si>
    <t>TIME-202045</t>
  </si>
  <si>
    <t>TIME 5G Hub Thailand</t>
  </si>
  <si>
    <t>TIME-202044</t>
  </si>
  <si>
    <t>TIME People Network</t>
  </si>
  <si>
    <t>TIME-202043</t>
  </si>
  <si>
    <t>DGA Foreign Platform</t>
  </si>
  <si>
    <t>TIME-202042</t>
  </si>
  <si>
    <t>TPBS Digital Competencies</t>
  </si>
  <si>
    <t>TIME-202041</t>
  </si>
  <si>
    <t>TIME Thai Consult Registration Q2/20</t>
  </si>
  <si>
    <t>TIME-202040</t>
  </si>
  <si>
    <t>TIME Consulting Culture</t>
  </si>
  <si>
    <t>TIME-202039</t>
  </si>
  <si>
    <t>TIME CI/CD Guideline</t>
  </si>
  <si>
    <t>TIME-202038</t>
  </si>
  <si>
    <t>GPSC Customer Engagement</t>
  </si>
  <si>
    <t>Mother Day</t>
  </si>
  <si>
    <t>TIME-202050</t>
  </si>
  <si>
    <t>TIME-202051</t>
  </si>
  <si>
    <t>TIME-202052</t>
  </si>
  <si>
    <t>TIME-202053</t>
  </si>
  <si>
    <t>TIME-202054</t>
  </si>
  <si>
    <t>TIME-202055</t>
  </si>
  <si>
    <t>TIME-202056</t>
  </si>
  <si>
    <t>TIME-202057</t>
  </si>
  <si>
    <t>TIME-202058</t>
  </si>
  <si>
    <t>TIME-202059</t>
  </si>
  <si>
    <t>TIME-202060</t>
  </si>
  <si>
    <t>TIME-202061</t>
  </si>
  <si>
    <t>TIME-202062</t>
  </si>
  <si>
    <t>TIME-202063</t>
  </si>
  <si>
    <t>TIME-202064</t>
  </si>
  <si>
    <t>NBTC Spectrum Fee</t>
  </si>
  <si>
    <t>OTCC Digital Master Plan</t>
  </si>
  <si>
    <t>NBTC Fund 5G Satellite</t>
  </si>
  <si>
    <t>BAAC Reorganization</t>
  </si>
  <si>
    <t>Siasun TIME Go-to-Market Strategy</t>
  </si>
  <si>
    <t>SKGF-TELEVISA</t>
  </si>
  <si>
    <t>NBTC OTT Event</t>
  </si>
  <si>
    <t>TEDFund Valuation</t>
  </si>
  <si>
    <t>SAM LRS</t>
  </si>
  <si>
    <t>TPBS Digital DNA</t>
  </si>
  <si>
    <t>NBTC Fund Immersive AR_VR</t>
  </si>
  <si>
    <t>Huawei 5G Leased Line</t>
  </si>
  <si>
    <t>Huawei 5G Vertical Insights</t>
  </si>
  <si>
    <t>ONDE Thailand Digital Outlook Ph3</t>
  </si>
  <si>
    <t>SACICT Digital Master Plan</t>
  </si>
  <si>
    <t>ที่จะบันทึกการทำงานและกิจกรรมใน Project เท่านั้น (Delivery Phase) จำเป็นต้องมี Project Number ด้วย</t>
  </si>
  <si>
    <t>ใช้สำหรับทีม Case ที่จะบันทึกการทำงานและกิจกรรมใน Project (Delivery Phase) จำเป็นต้องมี Project Number ด้วย (ยกเว้นบางกิจกรรมของทีม BD และ BO ที่ใหญ่พอและเป็นการมาทำใน Project ใน Delivery Phase ให้บันทึก 9002) สำหรับพนักงานที่ยังไม่ผ่าน Probation ให้ลงเวลาทำงานใน Project เป็น 9002 หลังจากผ่าน Probation แล้ว จึงสามารถบันทึก 9001 ได้</t>
  </si>
  <si>
    <t>จะบันทึกการทำงานในลักษณะการทำ Proposal หรืองานที่มาเป็น TOR แล้วหรือกำลังทำให้ออกมาเป็น TOR ซึ่งมีลักษณะ Business Development จำเป็นต้องมี Project Number ด้วย</t>
  </si>
  <si>
    <t>ใช้สำหรับทีม BD ที่จะบันทึกการทำงานในลักษณะ Presale คือเป็นการทำให้เกิดธุรกิจ โดยที่ยังไม่มี Project Number เพราะเป็นกิจกรรมใน Presale Phase 
(ทั้งนี้ทีม Consulting ทีม Case สามารถบันทึกการทำงานใน 9003 และ 9004 ได้ สำหรับการทำงาน Presale เช่น การทำ Proposal)</t>
  </si>
  <si>
    <t xml:space="preserve">ใช้สำหรับทีม BO เท่านั้น ที่จะบันทึกการทำงานตามลักษณะงานที่เกี่ยวข้องและการ Support งานของทุกทีม </t>
  </si>
  <si>
    <r>
      <t>Consulting</t>
    </r>
    <r>
      <rPr>
        <sz val="16"/>
        <rFont val="TH SarabunPSK"/>
        <family val="2"/>
      </rPr>
      <t xml:space="preserve"> </t>
    </r>
  </si>
  <si>
    <t xml:space="preserve">Team Case </t>
  </si>
  <si>
    <t>บันทึกกิจกรรมการเข้าอบรม สัมมนา เช่น Internal Training</t>
  </si>
  <si>
    <t xml:space="preserve">เป็นลักษณะงานของ Product Development คือการทำของไว้ขาย (ยังไม่มีลูกค้า) หรือการทำ Topic Development </t>
  </si>
  <si>
    <t>TIME-202065</t>
  </si>
  <si>
    <t>TIME-202066</t>
  </si>
  <si>
    <t>TIME-202067</t>
  </si>
  <si>
    <t>TIME-202068</t>
  </si>
  <si>
    <t>TIME-202069</t>
  </si>
  <si>
    <t>TIME-202070</t>
  </si>
  <si>
    <t>TIME-202071</t>
  </si>
  <si>
    <t>TIME-202072</t>
  </si>
  <si>
    <t>TIME-202073</t>
  </si>
  <si>
    <t>ONDE Foresight</t>
  </si>
  <si>
    <t>TAT Ph2 Digital Trainings</t>
  </si>
  <si>
    <t>NBTC Fund Spectrum Valuation</t>
  </si>
  <si>
    <t>TPBS Next Digital Leader</t>
  </si>
  <si>
    <t>TPBS Innovation Day</t>
  </si>
  <si>
    <t>CPF Digital Solution</t>
  </si>
  <si>
    <t>CPF FreshMart Solition</t>
  </si>
  <si>
    <t>TIME 5G Market Intelligence</t>
  </si>
  <si>
    <t>Runralit</t>
  </si>
  <si>
    <t>Tasuwan</t>
  </si>
  <si>
    <t>TIME 104</t>
  </si>
  <si>
    <t>ONDE</t>
  </si>
  <si>
    <t xml:space="preserve">นัดสัมภาษณ์กรมศุลกากร </t>
  </si>
  <si>
    <t>ช่วยงานที่กอง</t>
  </si>
  <si>
    <t>นัดสัมภาษณ์กรมควบคุมมลพิษ</t>
  </si>
  <si>
    <t>ช่วยงานที่กอง / ประสานหน่วยงานขอข้อมูล</t>
  </si>
  <si>
    <t>ประสานหน่วยงานขอสัมภาษณ์</t>
  </si>
  <si>
    <t>เขียน report ประเด็นเข้าสัมภาษณ์</t>
  </si>
  <si>
    <t>สัมภาษณ์ AIS</t>
  </si>
  <si>
    <t>สัมภาษณ์ สภาพัฒน์</t>
  </si>
  <si>
    <t>ประชุมความคืบหน้าโครงการ</t>
  </si>
  <si>
    <t>เขียน report สรุปการเข้าสัมภาษณ์หน่วยงาน</t>
  </si>
  <si>
    <t>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</si>
</sst>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2"/>
      <name val="MS Sans Serif"/>
      <charset val="222"/>
    </font>
    <font>
      <b/>
      <sz val="10"/>
      <color theme="0"/>
      <name val="Arial"/>
      <family val="2"/>
    </font>
    <font>
      <b/>
      <sz val="12"/>
      <color theme="1"/>
      <name val="MS Sans Serif"/>
    </font>
    <font>
      <sz val="16"/>
      <name val="TH SarabunPSK"/>
      <family val="2"/>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45">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medium">
        <color indexed="64"/>
      </left>
      <right style="medium">
        <color indexed="64"/>
      </right>
      <top style="thin">
        <color indexed="64"/>
      </top>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s>
  <cellStyleXfs count="1">
    <xf numFmtId="0" fontId="0" fillId="0" borderId="0"/>
  </cellStyleXfs>
  <cellXfs count="134">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7" xfId="0" applyFont="1" applyBorder="1" applyAlignment="1" applyProtection="1">
      <alignment horizontal="center" vertical="center"/>
      <protection locked="0"/>
    </xf>
    <xf numFmtId="2" fontId="7" fillId="0" borderId="7" xfId="0" applyNumberFormat="1"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4" fillId="0" borderId="17"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7" fillId="0" borderId="23"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7" fillId="0" borderId="34" xfId="0" applyFont="1" applyBorder="1" applyAlignment="1" applyProtection="1">
      <alignment horizontal="center" vertical="center"/>
      <protection locked="0"/>
    </xf>
    <xf numFmtId="0" fontId="6" fillId="0" borderId="35" xfId="0" applyFont="1" applyBorder="1" applyAlignment="1" applyProtection="1">
      <alignment vertical="center"/>
    </xf>
    <xf numFmtId="0" fontId="6" fillId="0" borderId="36" xfId="0" applyFont="1" applyBorder="1" applyAlignment="1" applyProtection="1">
      <alignment vertical="center"/>
    </xf>
    <xf numFmtId="0" fontId="6" fillId="0" borderId="37"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15" fillId="0" borderId="19" xfId="0" applyFont="1" applyBorder="1" applyAlignment="1">
      <alignment horizontal="left"/>
    </xf>
    <xf numFmtId="0" fontId="0" fillId="0" borderId="32" xfId="0" applyBorder="1"/>
    <xf numFmtId="0" fontId="15" fillId="0" borderId="39" xfId="0" applyFont="1" applyBorder="1" applyAlignment="1">
      <alignment horizontal="left"/>
    </xf>
    <xf numFmtId="0" fontId="1" fillId="0" borderId="0" xfId="0" applyFont="1" applyAlignment="1">
      <alignment horizontal="right"/>
    </xf>
    <xf numFmtId="0" fontId="1" fillId="0" borderId="39" xfId="0" applyFont="1" applyBorder="1" applyAlignment="1">
      <alignment horizontal="left"/>
    </xf>
    <xf numFmtId="0" fontId="0" fillId="0" borderId="39" xfId="0" applyBorder="1" applyAlignment="1">
      <alignment horizontal="left"/>
    </xf>
    <xf numFmtId="0" fontId="0" fillId="0" borderId="0" xfId="0" applyAlignment="1">
      <alignment horizontal="right"/>
    </xf>
    <xf numFmtId="0" fontId="0" fillId="0" borderId="41" xfId="0" applyBorder="1" applyAlignment="1">
      <alignment horizontal="left"/>
    </xf>
    <xf numFmtId="0" fontId="0" fillId="0" borderId="33" xfId="0" applyBorder="1"/>
    <xf numFmtId="0" fontId="1" fillId="0" borderId="41"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1" fillId="0" borderId="39" xfId="0" applyFont="1" applyBorder="1" applyAlignment="1">
      <alignment horizontal="left" vertical="top"/>
    </xf>
    <xf numFmtId="0" fontId="7" fillId="0" borderId="43" xfId="0" applyFont="1" applyBorder="1" applyAlignment="1" applyProtection="1">
      <alignment horizontal="center" vertical="center"/>
      <protection locked="0"/>
    </xf>
    <xf numFmtId="0" fontId="7" fillId="0" borderId="44" xfId="0" applyFont="1" applyBorder="1" applyAlignment="1" applyProtection="1">
      <alignment horizontal="center" vertical="center"/>
      <protection locked="0"/>
    </xf>
    <xf numFmtId="0" fontId="0" fillId="0" borderId="23" xfId="0" applyBorder="1" applyAlignment="1" applyProtection="1">
      <alignment vertical="center"/>
      <protection locked="0"/>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38" xfId="0" applyBorder="1" applyAlignment="1">
      <alignment horizontal="left" vertical="top" wrapText="1"/>
    </xf>
    <xf numFmtId="0" fontId="0" fillId="0" borderId="41" xfId="0" applyBorder="1" applyAlignment="1">
      <alignment horizontal="left" vertical="top"/>
    </xf>
    <xf numFmtId="0" fontId="0" fillId="0" borderId="33" xfId="0" applyBorder="1" applyAlignment="1">
      <alignment horizontal="left" vertical="top"/>
    </xf>
    <xf numFmtId="0" fontId="0" fillId="0" borderId="42" xfId="0" applyBorder="1" applyAlignment="1">
      <alignment horizontal="left" vertical="top"/>
    </xf>
    <xf numFmtId="0" fontId="0" fillId="0" borderId="41" xfId="0" applyBorder="1" applyAlignment="1">
      <alignment horizontal="center" vertical="top" wrapText="1"/>
    </xf>
    <xf numFmtId="0" fontId="0" fillId="0" borderId="33" xfId="0" applyBorder="1" applyAlignment="1">
      <alignment horizontal="center" vertical="top" wrapText="1"/>
    </xf>
    <xf numFmtId="0" fontId="0" fillId="0" borderId="42" xfId="0" applyBorder="1" applyAlignment="1">
      <alignment horizontal="center" vertical="top" wrapText="1"/>
    </xf>
    <xf numFmtId="0" fontId="0" fillId="0" borderId="39" xfId="0" applyBorder="1" applyAlignment="1">
      <alignment horizontal="left" vertical="top" wrapText="1"/>
    </xf>
    <xf numFmtId="0" fontId="0" fillId="0" borderId="0" xfId="0" applyAlignment="1">
      <alignment horizontal="left" vertical="top" wrapText="1"/>
    </xf>
    <xf numFmtId="0" fontId="0" fillId="0" borderId="40" xfId="0" applyBorder="1" applyAlignment="1">
      <alignment horizontal="left" vertical="top" wrapText="1"/>
    </xf>
    <xf numFmtId="0" fontId="0" fillId="0" borderId="41" xfId="0" applyBorder="1" applyAlignment="1">
      <alignment horizontal="left" vertical="top" wrapText="1"/>
    </xf>
    <xf numFmtId="0" fontId="0" fillId="0" borderId="33" xfId="0" applyBorder="1" applyAlignment="1">
      <alignment horizontal="left" vertical="top" wrapText="1"/>
    </xf>
    <xf numFmtId="0" fontId="0" fillId="0" borderId="42" xfId="0" applyBorder="1" applyAlignment="1">
      <alignment horizontal="left" vertical="top" wrapText="1"/>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1" fillId="0" borderId="41" xfId="0" applyFont="1" applyBorder="1" applyAlignment="1">
      <alignment horizontal="right"/>
    </xf>
    <xf numFmtId="0" fontId="1" fillId="0" borderId="33" xfId="0" applyFont="1" applyBorder="1" applyAlignment="1">
      <alignment horizontal="right"/>
    </xf>
    <xf numFmtId="0" fontId="0" fillId="0" borderId="0" xfId="0" applyBorder="1" applyAlignment="1">
      <alignment horizontal="left" vertical="top" wrapText="1"/>
    </xf>
    <xf numFmtId="0" fontId="17" fillId="5" borderId="18" xfId="0" applyFont="1" applyFill="1" applyBorder="1" applyAlignment="1">
      <alignment horizontal="center"/>
    </xf>
    <xf numFmtId="0" fontId="17" fillId="5" borderId="10" xfId="0" applyFont="1" applyFill="1" applyBorder="1" applyAlignment="1">
      <alignment horizontal="center"/>
    </xf>
    <xf numFmtId="0" fontId="17" fillId="5" borderId="32" xfId="0" applyFont="1" applyFill="1" applyBorder="1" applyAlignment="1">
      <alignment horizontal="center"/>
    </xf>
    <xf numFmtId="0" fontId="17" fillId="5" borderId="19" xfId="0" applyFont="1" applyFill="1" applyBorder="1" applyAlignment="1">
      <alignment horizontal="center"/>
    </xf>
    <xf numFmtId="0" fontId="1" fillId="0" borderId="18" xfId="0" applyFont="1" applyFill="1" applyBorder="1" applyAlignment="1">
      <alignment horizontal="center"/>
    </xf>
    <xf numFmtId="0" fontId="1" fillId="0" borderId="10" xfId="0" applyFont="1" applyFill="1" applyBorder="1" applyAlignment="1">
      <alignment horizontal="center"/>
    </xf>
    <xf numFmtId="0" fontId="1" fillId="0" borderId="26" xfId="0" applyFont="1" applyFill="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6" xfId="0" applyFont="1" applyFill="1" applyBorder="1" applyAlignment="1">
      <alignment horizontal="center"/>
    </xf>
    <xf numFmtId="0" fontId="7" fillId="0" borderId="32" xfId="0" applyFont="1" applyBorder="1" applyAlignment="1" applyProtection="1">
      <alignment vertical="center" wrapText="1"/>
      <protection locked="0"/>
    </xf>
    <xf numFmtId="0" fontId="7" fillId="0" borderId="10" xfId="0" applyFont="1" applyBorder="1" applyAlignment="1" applyProtection="1">
      <alignment vertical="center" wrapText="1"/>
      <protection locked="0"/>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xf numFmtId="0" fontId="4" fillId="0" borderId="0" xfId="0" applyFont="1" applyAlignment="1" applyProtection="1">
      <alignment horizontal="left" vertical="center"/>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16" fillId="0" borderId="10" xfId="0" applyFont="1" applyBorder="1" applyAlignment="1" applyProtection="1">
      <alignment vertical="center" wrapText="1"/>
      <protection locked="0"/>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18" fillId="0" borderId="10" xfId="0" applyFont="1" applyBorder="1" applyAlignment="1" applyProtection="1">
      <alignment horizontal="left" vertical="center" wrapText="1"/>
      <protection locked="0"/>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cellXfs>
  <cellStyles count="1">
    <cellStyle name="Normal" xfId="0" builtinId="0"/>
  </cellStyles>
  <dxfs count="21">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18</xdr:row>
      <xdr:rowOff>57150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543050"/>
          <a:ext cx="5962650" cy="1552575"/>
        </a:xfrm>
        <a:prstGeom prst="rect">
          <a:avLst/>
        </a:prstGeom>
        <a:noFill/>
        <a:ln w="15875">
          <a:solidFill>
            <a:srgbClr val="000080"/>
          </a:solidFill>
          <a:miter lim="800000"/>
          <a:headEnd/>
          <a:tailEnd/>
        </a:ln>
      </xdr:spPr>
      <xdr:txBody>
        <a:bodyPr vertOverflow="clip" wrap="square" lIns="36576" tIns="22860" rIns="0" bIns="0" anchor="t" upright="1"/>
        <a:lstStyle/>
        <a:p>
          <a:r>
            <a:rPr lang="th-TH" sz="1100" b="1">
              <a:effectLst/>
              <a:latin typeface="+mn-lt"/>
              <a:ea typeface="+mn-ea"/>
              <a:cs typeface="+mn-cs"/>
            </a:rPr>
            <a:t>ข้อควรรู้</a:t>
          </a:r>
          <a:endParaRPr lang="en-US" sz="1100">
            <a:effectLst/>
            <a:latin typeface="+mn-lt"/>
            <a:ea typeface="+mn-ea"/>
            <a:cs typeface="+mn-cs"/>
          </a:endParaRPr>
        </a:p>
        <a:p>
          <a:pPr lvl="0"/>
          <a:r>
            <a:rPr lang="en-US" sz="1100" baseline="0">
              <a:effectLst/>
              <a:latin typeface="+mn-lt"/>
              <a:ea typeface="+mn-ea"/>
              <a:cs typeface="+mn-cs"/>
            </a:rPr>
            <a:t>      </a:t>
          </a:r>
          <a:r>
            <a:rPr lang="en-US" sz="1100">
              <a:effectLst/>
              <a:latin typeface="+mn-lt"/>
              <a:ea typeface="+mn-ea"/>
              <a:cs typeface="+mn-cs"/>
            </a:rPr>
            <a:t>-</a:t>
          </a:r>
          <a:r>
            <a:rPr lang="en-US" sz="1100" baseline="0">
              <a:effectLst/>
              <a:latin typeface="+mn-lt"/>
              <a:ea typeface="+mn-ea"/>
              <a:cs typeface="+mn-cs"/>
            </a:rPr>
            <a:t> </a:t>
          </a:r>
          <a:r>
            <a:rPr lang="th-TH" sz="1100">
              <a:effectLst/>
              <a:latin typeface="+mn-lt"/>
              <a:ea typeface="+mn-ea"/>
              <a:cs typeface="+mn-cs"/>
            </a:rPr>
            <a:t>กรณีที่ในหนึ่งวันทำหลายโปรเจค สามารถเพิ่มแถวสำหรับวันนั้นได้ โดยที่ช่อง </a:t>
          </a:r>
          <a:r>
            <a:rPr lang="en-US" sz="1100">
              <a:effectLst/>
              <a:latin typeface="+mn-lt"/>
              <a:ea typeface="+mn-ea"/>
              <a:cs typeface="+mn-cs"/>
            </a:rPr>
            <a:t>Project_No </a:t>
          </a:r>
          <a:r>
            <a:rPr lang="th-TH" sz="1100">
              <a:effectLst/>
              <a:latin typeface="+mn-lt"/>
              <a:ea typeface="+mn-ea"/>
              <a:cs typeface="+mn-cs"/>
            </a:rPr>
            <a:t>จะต้องใส่เลขโครงการให้อยู่ในรูปแบบเดิม คือช่องละ </a:t>
          </a:r>
          <a:r>
            <a:rPr lang="en-US" sz="1100">
              <a:effectLst/>
              <a:latin typeface="+mn-lt"/>
              <a:ea typeface="+mn-ea"/>
              <a:cs typeface="+mn-cs"/>
            </a:rPr>
            <a:t>1 </a:t>
          </a:r>
          <a:r>
            <a:rPr lang="th-TH" sz="1100">
              <a:effectLst/>
              <a:latin typeface="+mn-lt"/>
              <a:ea typeface="+mn-ea"/>
              <a:cs typeface="+mn-cs"/>
            </a:rPr>
            <a:t>โครงการ</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สำหรับพนักงานที่ยังไม่ผ่าน </a:t>
          </a:r>
          <a:r>
            <a:rPr lang="en-US" sz="1100">
              <a:effectLst/>
              <a:latin typeface="+mn-lt"/>
              <a:ea typeface="+mn-ea"/>
              <a:cs typeface="+mn-cs"/>
            </a:rPr>
            <a:t>Probation </a:t>
          </a:r>
          <a:r>
            <a:rPr lang="th-TH" sz="1100">
              <a:effectLst/>
              <a:latin typeface="+mn-lt"/>
              <a:ea typeface="+mn-ea"/>
              <a:cs typeface="+mn-cs"/>
            </a:rPr>
            <a:t>ให้ลงเวลาทำงานใน </a:t>
          </a:r>
          <a:r>
            <a:rPr lang="en-US" sz="1100">
              <a:effectLst/>
              <a:latin typeface="+mn-lt"/>
              <a:ea typeface="+mn-ea"/>
              <a:cs typeface="+mn-cs"/>
            </a:rPr>
            <a:t>Project </a:t>
          </a:r>
          <a:r>
            <a:rPr lang="th-TH" sz="1100">
              <a:effectLst/>
              <a:latin typeface="+mn-lt"/>
              <a:ea typeface="+mn-ea"/>
              <a:cs typeface="+mn-cs"/>
            </a:rPr>
            <a:t>เป็น </a:t>
          </a:r>
          <a:r>
            <a:rPr lang="en-US" sz="1100">
              <a:effectLst/>
              <a:latin typeface="+mn-lt"/>
              <a:ea typeface="+mn-ea"/>
              <a:cs typeface="+mn-cs"/>
            </a:rPr>
            <a:t>9002 </a:t>
          </a:r>
          <a:r>
            <a:rPr lang="th-TH" sz="1100">
              <a:effectLst/>
              <a:latin typeface="+mn-lt"/>
              <a:ea typeface="+mn-ea"/>
              <a:cs typeface="+mn-cs"/>
            </a:rPr>
            <a:t>หลังจากผ่าน </a:t>
          </a:r>
          <a:r>
            <a:rPr lang="en-US" sz="1100">
              <a:effectLst/>
              <a:latin typeface="+mn-lt"/>
              <a:ea typeface="+mn-ea"/>
              <a:cs typeface="+mn-cs"/>
            </a:rPr>
            <a:t>Probation </a:t>
          </a:r>
          <a:r>
            <a:rPr lang="th-TH" sz="1100">
              <a:effectLst/>
              <a:latin typeface="+mn-lt"/>
              <a:ea typeface="+mn-ea"/>
              <a:cs typeface="+mn-cs"/>
            </a:rPr>
            <a:t>แล้ว จึงสามารถบันทึก </a:t>
          </a:r>
          <a:r>
            <a:rPr lang="en-US" sz="1100">
              <a:effectLst/>
              <a:latin typeface="+mn-lt"/>
              <a:ea typeface="+mn-ea"/>
              <a:cs typeface="+mn-cs"/>
            </a:rPr>
            <a:t>9001 </a:t>
          </a:r>
          <a:r>
            <a:rPr lang="th-TH" sz="1100">
              <a:effectLst/>
              <a:latin typeface="+mn-lt"/>
              <a:ea typeface="+mn-ea"/>
              <a:cs typeface="+mn-cs"/>
            </a:rPr>
            <a:t>ได้</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กรณีที่บันทึก</a:t>
          </a:r>
          <a:r>
            <a:rPr lang="en-US" sz="1100">
              <a:effectLst/>
              <a:latin typeface="+mn-lt"/>
              <a:ea typeface="+mn-ea"/>
              <a:cs typeface="+mn-cs"/>
            </a:rPr>
            <a:t> TIME Sheet </a:t>
          </a:r>
          <a:r>
            <a:rPr lang="th-TH" sz="1100">
              <a:effectLst/>
              <a:latin typeface="+mn-lt"/>
              <a:ea typeface="+mn-ea"/>
              <a:cs typeface="+mn-cs"/>
            </a:rPr>
            <a:t>ไม่ถูกต้อง สามารถส่งย้อนหลังได้ทุกเดือน</a:t>
          </a:r>
          <a:endParaRPr lang="en-US" sz="1100">
            <a:effectLst/>
            <a:latin typeface="+mn-lt"/>
            <a:ea typeface="+mn-ea"/>
            <a:cs typeface="+mn-cs"/>
          </a:endParaRPr>
        </a:p>
        <a:p>
          <a:pPr algn="l" rtl="0">
            <a:defRPr sz="1000"/>
          </a:pPr>
          <a:endParaRPr lang="en-GB" sz="1200" b="0" i="0" u="none" strike="noStrike" baseline="0">
            <a:solidFill>
              <a:srgbClr val="000000"/>
            </a:solidFill>
            <a:latin typeface="Arial"/>
            <a:cs typeface="Arial"/>
          </a:endParaRPr>
        </a:p>
      </xdr:txBody>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xdr:from>
      <xdr:col>3</xdr:col>
      <xdr:colOff>428625</xdr:colOff>
      <xdr:row>16</xdr:row>
      <xdr:rowOff>123825</xdr:rowOff>
    </xdr:from>
    <xdr:to>
      <xdr:col>3</xdr:col>
      <xdr:colOff>733425</xdr:colOff>
      <xdr:row>18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781300" y="28003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25401</xdr:colOff>
      <xdr:row>0</xdr:row>
      <xdr:rowOff>640848</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bo.timeconsulting.co.th/?mod=project-edit&amp;id=87" TargetMode="External"/><Relationship Id="rId13" Type="http://schemas.openxmlformats.org/officeDocument/2006/relationships/printerSettings" Target="../printerSettings/printerSettings3.bin"/><Relationship Id="rId3" Type="http://schemas.openxmlformats.org/officeDocument/2006/relationships/hyperlink" Target="https://bo.timeconsulting.co.th/?mod=project-edit&amp;id=82" TargetMode="External"/><Relationship Id="rId7" Type="http://schemas.openxmlformats.org/officeDocument/2006/relationships/hyperlink" Target="https://bo.timeconsulting.co.th/?mod=project-edit&amp;id=86" TargetMode="External"/><Relationship Id="rId12" Type="http://schemas.openxmlformats.org/officeDocument/2006/relationships/hyperlink" Target="https://bo.timeconsulting.co.th/?mod=project-edit&amp;id=91" TargetMode="External"/><Relationship Id="rId2" Type="http://schemas.openxmlformats.org/officeDocument/2006/relationships/hyperlink" Target="https://bo.timeconsulting.co.th/?mod=project-edit&amp;id=81" TargetMode="External"/><Relationship Id="rId1" Type="http://schemas.openxmlformats.org/officeDocument/2006/relationships/hyperlink" Target="https://bo.timeconsulting.co.th/?mod=project-edit&amp;id=80" TargetMode="External"/><Relationship Id="rId6" Type="http://schemas.openxmlformats.org/officeDocument/2006/relationships/hyperlink" Target="https://bo.timeconsulting.co.th/?mod=project-edit&amp;id=85" TargetMode="External"/><Relationship Id="rId11" Type="http://schemas.openxmlformats.org/officeDocument/2006/relationships/hyperlink" Target="https://bo.timeconsulting.co.th/?mod=project-edit&amp;id=90" TargetMode="External"/><Relationship Id="rId5" Type="http://schemas.openxmlformats.org/officeDocument/2006/relationships/hyperlink" Target="https://bo.timeconsulting.co.th/?mod=project-edit&amp;id=84" TargetMode="External"/><Relationship Id="rId10" Type="http://schemas.openxmlformats.org/officeDocument/2006/relationships/hyperlink" Target="https://bo.timeconsulting.co.th/?mod=project-edit&amp;id=89" TargetMode="External"/><Relationship Id="rId4" Type="http://schemas.openxmlformats.org/officeDocument/2006/relationships/hyperlink" Target="https://bo.timeconsulting.co.th/?mod=project-edit&amp;id=83" TargetMode="External"/><Relationship Id="rId9" Type="http://schemas.openxmlformats.org/officeDocument/2006/relationships/hyperlink" Target="https://bo.timeconsulting.co.th/?mod=project-edit&amp;id=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workbookViewId="0">
      <selection activeCell="I11" sqref="I11"/>
    </sheetView>
  </sheetViews>
  <sheetFormatPr defaultColWidth="11.42578125" defaultRowHeight="12.75"/>
  <cols>
    <col min="1" max="1" width="3" customWidth="1"/>
    <col min="2" max="2" width="16.85546875" customWidth="1"/>
    <col min="3" max="3" width="15.42578125" customWidth="1"/>
    <col min="9" max="9" width="16.85546875" style="45" customWidth="1"/>
    <col min="10" max="10" width="57.5703125" style="45" customWidth="1"/>
  </cols>
  <sheetData>
    <row r="1" spans="2:10" ht="13.5" customHeight="1" thickBot="1">
      <c r="I1" s="42"/>
      <c r="J1" s="42"/>
    </row>
    <row r="2" spans="2:10" ht="16.5" customHeight="1">
      <c r="B2" s="98" t="s">
        <v>9</v>
      </c>
      <c r="C2" s="99"/>
      <c r="D2" s="99"/>
      <c r="E2" s="99"/>
      <c r="F2" s="99"/>
      <c r="G2" s="99"/>
      <c r="H2" s="100"/>
      <c r="I2" s="42"/>
      <c r="J2" s="42"/>
    </row>
    <row r="3" spans="2:10" ht="13.5" thickBot="1">
      <c r="B3" s="101"/>
      <c r="C3" s="102"/>
      <c r="D3" s="102"/>
      <c r="E3" s="102"/>
      <c r="F3" s="102"/>
      <c r="G3" s="102"/>
      <c r="H3" s="103"/>
      <c r="I3" s="43"/>
      <c r="J3" s="43"/>
    </row>
    <row r="4" spans="2:10">
      <c r="B4" s="104" t="s">
        <v>11</v>
      </c>
      <c r="C4" s="105"/>
      <c r="D4" s="104" t="s">
        <v>262</v>
      </c>
      <c r="E4" s="106"/>
      <c r="F4" s="106"/>
      <c r="G4" s="106"/>
      <c r="H4" s="105"/>
      <c r="I4" s="44"/>
      <c r="J4" s="44"/>
    </row>
    <row r="5" spans="2:10">
      <c r="B5" s="89" t="s">
        <v>65</v>
      </c>
      <c r="C5" s="91"/>
      <c r="D5" s="89" t="s">
        <v>263</v>
      </c>
      <c r="E5" s="90"/>
      <c r="F5" s="90"/>
      <c r="G5" s="90"/>
      <c r="H5" s="91"/>
      <c r="I5" s="44"/>
      <c r="J5" s="44"/>
    </row>
    <row r="6" spans="2:10">
      <c r="B6" s="89" t="s">
        <v>66</v>
      </c>
      <c r="C6" s="91"/>
      <c r="D6" s="89" t="s">
        <v>264</v>
      </c>
      <c r="E6" s="90"/>
      <c r="F6" s="90"/>
      <c r="G6" s="90"/>
      <c r="H6" s="91"/>
      <c r="I6" s="44"/>
      <c r="J6" s="44"/>
    </row>
    <row r="7" spans="2:10" ht="13.5" thickBot="1">
      <c r="I7" s="44"/>
      <c r="J7" s="44"/>
    </row>
    <row r="8" spans="2:10" ht="12.75" customHeight="1">
      <c r="B8" s="92"/>
      <c r="C8" s="93"/>
      <c r="D8" s="93"/>
      <c r="E8" s="93"/>
      <c r="F8" s="93"/>
      <c r="G8" s="93"/>
      <c r="H8" s="94"/>
      <c r="I8" s="44"/>
      <c r="J8" s="44"/>
    </row>
    <row r="9" spans="2:10" ht="13.5" customHeight="1" thickBot="1">
      <c r="B9" s="95"/>
      <c r="C9" s="96"/>
      <c r="D9" s="96"/>
      <c r="E9" s="96"/>
      <c r="F9" s="96"/>
      <c r="G9" s="96"/>
      <c r="H9" s="97"/>
      <c r="I9" s="44"/>
      <c r="J9" s="44"/>
    </row>
    <row r="10" spans="2:10">
      <c r="I10" s="44"/>
      <c r="J10" s="44"/>
    </row>
    <row r="11" spans="2:10">
      <c r="I11" s="44"/>
      <c r="J11" s="44"/>
    </row>
    <row r="12" spans="2:10">
      <c r="I12" s="44"/>
      <c r="J12" s="44"/>
    </row>
    <row r="13" spans="2:10">
      <c r="I13" s="44"/>
      <c r="J13" s="44"/>
    </row>
    <row r="14" spans="2:10">
      <c r="I14" s="44"/>
      <c r="J14" s="44"/>
    </row>
    <row r="15" spans="2:10">
      <c r="I15" s="44"/>
      <c r="J15" s="44"/>
    </row>
    <row r="16" spans="2:10">
      <c r="I16" s="44"/>
      <c r="J16" s="44"/>
    </row>
    <row r="17" spans="2:10">
      <c r="I17" s="44"/>
      <c r="J17" s="44"/>
    </row>
    <row r="18" spans="2:10" ht="15.75" customHeight="1">
      <c r="I18" s="44"/>
      <c r="J18" s="44"/>
    </row>
    <row r="19" spans="2:10">
      <c r="I19" s="44"/>
      <c r="J19" s="44"/>
    </row>
    <row r="20" spans="2:10">
      <c r="I20" s="44"/>
      <c r="J20" s="44"/>
    </row>
    <row r="21" spans="2:10">
      <c r="I21" s="44"/>
      <c r="J21" s="44"/>
    </row>
    <row r="22" spans="2:10">
      <c r="I22" s="44"/>
      <c r="J22" s="44"/>
    </row>
    <row r="23" spans="2:10">
      <c r="I23" s="44"/>
      <c r="J23" s="44"/>
    </row>
    <row r="24" spans="2:10">
      <c r="I24" s="44"/>
      <c r="J24" s="44"/>
    </row>
    <row r="25" spans="2:10">
      <c r="I25" s="44"/>
      <c r="J25" s="44"/>
    </row>
    <row r="26" spans="2:10">
      <c r="I26" s="44"/>
      <c r="J26" s="44"/>
    </row>
    <row r="27" spans="2:10">
      <c r="I27" s="44"/>
      <c r="J27" s="44"/>
    </row>
    <row r="28" spans="2:10">
      <c r="I28" s="44"/>
      <c r="J28" s="44"/>
    </row>
    <row r="29" spans="2:10">
      <c r="I29" s="44"/>
      <c r="J29" s="44"/>
    </row>
    <row r="31" spans="2:10">
      <c r="B31" s="85" t="s">
        <v>172</v>
      </c>
      <c r="C31" s="86"/>
      <c r="D31" s="87"/>
      <c r="E31" s="87"/>
      <c r="F31" s="87"/>
      <c r="G31" s="87"/>
      <c r="H31" s="87"/>
      <c r="I31" s="57"/>
      <c r="J31" s="57"/>
    </row>
    <row r="32" spans="2:10">
      <c r="B32" s="88" t="s">
        <v>173</v>
      </c>
      <c r="C32" s="87"/>
      <c r="D32" s="85" t="s">
        <v>174</v>
      </c>
      <c r="E32" s="86"/>
      <c r="F32" s="86"/>
      <c r="G32" s="86"/>
      <c r="H32" s="86"/>
      <c r="I32" s="57"/>
      <c r="J32" s="57"/>
    </row>
    <row r="33" spans="2:10">
      <c r="B33" s="47">
        <v>9001</v>
      </c>
      <c r="C33" s="48"/>
      <c r="D33" s="65" t="s">
        <v>236</v>
      </c>
      <c r="E33" s="66"/>
      <c r="F33" s="66"/>
      <c r="G33" s="66"/>
      <c r="H33" s="67"/>
      <c r="I33" s="57"/>
      <c r="J33" s="57"/>
    </row>
    <row r="34" spans="2:10" ht="21">
      <c r="B34" s="51" t="s">
        <v>241</v>
      </c>
      <c r="C34" s="50"/>
      <c r="D34" s="74"/>
      <c r="E34" s="84"/>
      <c r="F34" s="84"/>
      <c r="G34" s="84"/>
      <c r="H34" s="76"/>
      <c r="I34" s="58"/>
      <c r="J34" s="59"/>
    </row>
    <row r="35" spans="2:10" ht="0.75" customHeight="1">
      <c r="B35" s="82"/>
      <c r="C35" s="83"/>
      <c r="D35" s="77"/>
      <c r="E35" s="78"/>
      <c r="F35" s="78"/>
      <c r="G35" s="78"/>
      <c r="H35" s="79"/>
      <c r="I35" s="60"/>
      <c r="J35" s="57"/>
    </row>
    <row r="36" spans="2:10">
      <c r="B36" s="49">
        <v>9002</v>
      </c>
      <c r="C36" s="50"/>
      <c r="D36" s="65" t="s">
        <v>237</v>
      </c>
      <c r="E36" s="66"/>
      <c r="F36" s="66"/>
      <c r="G36" s="66"/>
      <c r="H36" s="67"/>
      <c r="I36" s="57"/>
      <c r="J36" s="57"/>
    </row>
    <row r="37" spans="2:10" ht="70.5" customHeight="1">
      <c r="B37" s="61" t="s">
        <v>242</v>
      </c>
      <c r="C37" s="50"/>
      <c r="D37" s="77"/>
      <c r="E37" s="78"/>
      <c r="F37" s="78"/>
      <c r="G37" s="78"/>
      <c r="H37" s="79"/>
      <c r="I37" s="57"/>
      <c r="J37" s="57"/>
    </row>
    <row r="38" spans="2:10">
      <c r="B38" s="47">
        <v>9003</v>
      </c>
      <c r="C38" s="48"/>
      <c r="D38" s="80" t="s">
        <v>238</v>
      </c>
      <c r="E38" s="81"/>
      <c r="F38" s="81"/>
      <c r="G38" s="81"/>
      <c r="H38" s="81"/>
      <c r="I38" s="57"/>
      <c r="J38" s="57"/>
    </row>
    <row r="39" spans="2:10">
      <c r="B39" s="52" t="s">
        <v>175</v>
      </c>
      <c r="D39" s="81"/>
      <c r="E39" s="81"/>
      <c r="F39" s="81"/>
      <c r="G39" s="81"/>
      <c r="H39" s="81"/>
      <c r="I39" s="58"/>
      <c r="J39" s="59"/>
    </row>
    <row r="40" spans="2:10" ht="18.75" customHeight="1">
      <c r="B40" s="82"/>
      <c r="C40" s="83"/>
      <c r="D40" s="81"/>
      <c r="E40" s="81"/>
      <c r="F40" s="81"/>
      <c r="G40" s="81"/>
      <c r="H40" s="81"/>
      <c r="I40" s="60"/>
      <c r="J40" s="57"/>
    </row>
    <row r="41" spans="2:10">
      <c r="B41" s="49">
        <v>9004</v>
      </c>
      <c r="C41" s="53"/>
      <c r="D41" s="65" t="s">
        <v>239</v>
      </c>
      <c r="E41" s="66"/>
      <c r="F41" s="66"/>
      <c r="G41" s="66"/>
      <c r="H41" s="67"/>
      <c r="I41" s="57"/>
      <c r="J41" s="57"/>
    </row>
    <row r="42" spans="2:10">
      <c r="B42" s="51" t="s">
        <v>175</v>
      </c>
      <c r="C42" s="53"/>
      <c r="D42" s="74"/>
      <c r="E42" s="84"/>
      <c r="F42" s="84"/>
      <c r="G42" s="84"/>
      <c r="H42" s="76"/>
      <c r="I42" s="57"/>
      <c r="J42" s="57"/>
    </row>
    <row r="43" spans="2:10" ht="47.25" customHeight="1">
      <c r="B43" s="82"/>
      <c r="C43" s="83"/>
      <c r="D43" s="77"/>
      <c r="E43" s="78"/>
      <c r="F43" s="78"/>
      <c r="G43" s="78"/>
      <c r="H43" s="79"/>
      <c r="I43" s="57"/>
      <c r="J43" s="57"/>
    </row>
    <row r="44" spans="2:10">
      <c r="B44" s="47">
        <v>9005</v>
      </c>
      <c r="C44" s="48"/>
      <c r="D44" s="65" t="s">
        <v>240</v>
      </c>
      <c r="E44" s="66"/>
      <c r="F44" s="66"/>
      <c r="G44" s="66"/>
      <c r="H44" s="67"/>
    </row>
    <row r="45" spans="2:10">
      <c r="B45" s="52" t="s">
        <v>176</v>
      </c>
      <c r="D45" s="74"/>
      <c r="E45" s="75"/>
      <c r="F45" s="75"/>
      <c r="G45" s="75"/>
      <c r="H45" s="76"/>
    </row>
    <row r="46" spans="2:10">
      <c r="B46" s="54" t="s">
        <v>177</v>
      </c>
      <c r="C46" s="55"/>
      <c r="D46" s="77"/>
      <c r="E46" s="78"/>
      <c r="F46" s="78"/>
      <c r="G46" s="78"/>
      <c r="H46" s="79"/>
    </row>
    <row r="47" spans="2:10">
      <c r="B47" s="47">
        <v>9007</v>
      </c>
      <c r="C47" s="48"/>
      <c r="D47" s="65" t="s">
        <v>243</v>
      </c>
      <c r="E47" s="66"/>
      <c r="F47" s="66"/>
      <c r="G47" s="66"/>
      <c r="H47" s="67"/>
    </row>
    <row r="48" spans="2:10">
      <c r="B48" s="54" t="s">
        <v>72</v>
      </c>
      <c r="C48" s="55"/>
      <c r="D48" s="77"/>
      <c r="E48" s="78"/>
      <c r="F48" s="78"/>
      <c r="G48" s="78"/>
      <c r="H48" s="79"/>
    </row>
    <row r="49" spans="2:8">
      <c r="B49" s="47">
        <v>9008</v>
      </c>
      <c r="C49" s="48"/>
      <c r="D49" s="65" t="s">
        <v>244</v>
      </c>
      <c r="E49" s="66"/>
      <c r="F49" s="66"/>
      <c r="G49" s="66"/>
      <c r="H49" s="67"/>
    </row>
    <row r="50" spans="2:8" ht="17.25" customHeight="1">
      <c r="B50" s="54" t="s">
        <v>73</v>
      </c>
      <c r="C50" s="55"/>
      <c r="D50" s="77"/>
      <c r="E50" s="78"/>
      <c r="F50" s="78"/>
      <c r="G50" s="78"/>
      <c r="H50" s="79"/>
    </row>
    <row r="51" spans="2:8">
      <c r="B51" s="47">
        <v>9010</v>
      </c>
      <c r="C51" s="48"/>
      <c r="D51" s="65" t="s">
        <v>178</v>
      </c>
      <c r="E51" s="66"/>
      <c r="F51" s="66"/>
      <c r="G51" s="66"/>
      <c r="H51" s="67"/>
    </row>
    <row r="52" spans="2:8">
      <c r="B52" s="54" t="s">
        <v>74</v>
      </c>
      <c r="C52" s="55"/>
      <c r="D52" s="77"/>
      <c r="E52" s="78"/>
      <c r="F52" s="78"/>
      <c r="G52" s="78"/>
      <c r="H52" s="79"/>
    </row>
    <row r="53" spans="2:8">
      <c r="B53" s="47">
        <v>9013</v>
      </c>
      <c r="C53" s="48"/>
      <c r="D53" s="65" t="s">
        <v>179</v>
      </c>
      <c r="E53" s="66"/>
      <c r="F53" s="66"/>
      <c r="G53" s="66"/>
      <c r="H53" s="67"/>
    </row>
    <row r="54" spans="2:8">
      <c r="B54" s="54" t="s">
        <v>75</v>
      </c>
      <c r="C54" s="55"/>
      <c r="D54" s="77"/>
      <c r="E54" s="78"/>
      <c r="F54" s="78"/>
      <c r="G54" s="78"/>
      <c r="H54" s="79"/>
    </row>
    <row r="55" spans="2:8">
      <c r="B55" s="47">
        <v>9014</v>
      </c>
      <c r="C55" s="48"/>
      <c r="D55" s="65" t="s">
        <v>76</v>
      </c>
      <c r="E55" s="66"/>
      <c r="F55" s="66"/>
      <c r="G55" s="66"/>
      <c r="H55" s="67"/>
    </row>
    <row r="56" spans="2:8">
      <c r="B56" s="56" t="s">
        <v>76</v>
      </c>
      <c r="C56" s="55"/>
      <c r="D56" s="68"/>
      <c r="E56" s="69"/>
      <c r="F56" s="69"/>
      <c r="G56" s="69"/>
      <c r="H56" s="70"/>
    </row>
    <row r="57" spans="2:8">
      <c r="B57" s="47">
        <v>9015</v>
      </c>
      <c r="C57" s="48"/>
      <c r="D57" s="65" t="s">
        <v>180</v>
      </c>
      <c r="E57" s="66"/>
      <c r="F57" s="66"/>
      <c r="G57" s="66"/>
      <c r="H57" s="67"/>
    </row>
    <row r="58" spans="2:8">
      <c r="B58" s="56" t="s">
        <v>77</v>
      </c>
      <c r="C58" s="55"/>
      <c r="D58" s="71"/>
      <c r="E58" s="72"/>
      <c r="F58" s="72"/>
      <c r="G58" s="72"/>
      <c r="H58" s="73"/>
    </row>
  </sheetData>
  <mergeCells count="25">
    <mergeCell ref="D6:H6"/>
    <mergeCell ref="B8:H9"/>
    <mergeCell ref="B2:H3"/>
    <mergeCell ref="B4:C4"/>
    <mergeCell ref="B5:C5"/>
    <mergeCell ref="B6:C6"/>
    <mergeCell ref="D4:H4"/>
    <mergeCell ref="D5:H5"/>
    <mergeCell ref="B31:H31"/>
    <mergeCell ref="B32:C32"/>
    <mergeCell ref="D32:H32"/>
    <mergeCell ref="D33:H35"/>
    <mergeCell ref="B35:C35"/>
    <mergeCell ref="D36:H37"/>
    <mergeCell ref="D38:H40"/>
    <mergeCell ref="B40:C40"/>
    <mergeCell ref="D41:H43"/>
    <mergeCell ref="B43:C43"/>
    <mergeCell ref="D55:H56"/>
    <mergeCell ref="D57:H58"/>
    <mergeCell ref="D44:H46"/>
    <mergeCell ref="D47:H48"/>
    <mergeCell ref="D49:H50"/>
    <mergeCell ref="D51:H52"/>
    <mergeCell ref="D53:H54"/>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40"/>
  <sheetViews>
    <sheetView showGridLines="0" tabSelected="1" topLeftCell="D13" zoomScale="70" zoomScaleNormal="70" workbookViewId="0">
      <selection activeCell="H13" sqref="H13:I13"/>
    </sheetView>
  </sheetViews>
  <sheetFormatPr defaultColWidth="11.42578125" defaultRowHeight="12.75"/>
  <cols>
    <col min="1" max="1" width="2.42578125" style="1" hidden="1" customWidth="1"/>
    <col min="2" max="2" width="3.140625" style="1" hidden="1" customWidth="1"/>
    <col min="3" max="3" width="3.5703125" style="1" hidden="1" customWidth="1"/>
    <col min="4" max="4" width="5.140625" style="1" customWidth="1"/>
    <col min="5" max="5" width="17" style="1" customWidth="1"/>
    <col min="6" max="6" width="21.28515625" style="1" customWidth="1"/>
    <col min="7" max="7" width="19.42578125" style="1" customWidth="1"/>
    <col min="8" max="8" width="73.85546875" style="1" customWidth="1"/>
    <col min="9" max="9" width="26" style="1" customWidth="1"/>
    <col min="10" max="10" width="11.5703125" style="1" customWidth="1"/>
    <col min="11" max="11" width="13" style="1" customWidth="1"/>
    <col min="12" max="16384" width="11.42578125" style="1"/>
  </cols>
  <sheetData>
    <row r="1" spans="1:15" ht="51.75" customHeight="1" thickBot="1">
      <c r="D1" s="128" t="s">
        <v>14</v>
      </c>
      <c r="E1" s="129"/>
      <c r="F1" s="129"/>
      <c r="G1" s="129"/>
      <c r="H1" s="129"/>
      <c r="I1" s="129"/>
      <c r="J1" s="129"/>
      <c r="K1" s="129"/>
      <c r="L1" s="130"/>
    </row>
    <row r="2" spans="1:15" ht="13.5" customHeight="1">
      <c r="D2" s="31"/>
      <c r="E2" s="31"/>
      <c r="F2" s="31"/>
      <c r="G2" s="31"/>
      <c r="H2" s="31"/>
      <c r="I2" s="31"/>
      <c r="J2" s="31"/>
      <c r="K2" s="31"/>
      <c r="L2" s="2"/>
    </row>
    <row r="3" spans="1:15" ht="19.5" customHeight="1">
      <c r="D3" s="23" t="s">
        <v>0</v>
      </c>
      <c r="E3" s="24"/>
      <c r="F3" s="32" t="str">
        <f>'Information-General Settings'!D4</f>
        <v>Runralit</v>
      </c>
      <c r="G3" s="29"/>
      <c r="I3" s="3"/>
      <c r="J3" s="33"/>
      <c r="K3" s="33"/>
      <c r="L3" s="33"/>
    </row>
    <row r="4" spans="1:15" ht="19.5" customHeight="1">
      <c r="D4" s="3" t="s">
        <v>68</v>
      </c>
      <c r="E4" s="25"/>
      <c r="F4" s="32" t="str">
        <f>'Information-General Settings'!D5</f>
        <v>Tasuwan</v>
      </c>
      <c r="G4" s="29"/>
      <c r="I4" s="3"/>
      <c r="J4" s="33"/>
      <c r="K4" s="33"/>
      <c r="L4" s="33"/>
    </row>
    <row r="5" spans="1:15" ht="19.5" customHeight="1">
      <c r="D5" s="132" t="s">
        <v>67</v>
      </c>
      <c r="E5" s="133"/>
      <c r="F5" s="32" t="str">
        <f>'Information-General Settings'!D6</f>
        <v>TIME 104</v>
      </c>
      <c r="G5" s="29"/>
      <c r="I5" s="3"/>
      <c r="J5" s="33"/>
      <c r="K5" s="33"/>
      <c r="L5" s="33"/>
    </row>
    <row r="6" spans="1:15" ht="19.5" customHeight="1" thickBot="1">
      <c r="E6" s="3"/>
      <c r="F6" s="3"/>
      <c r="G6" s="3"/>
      <c r="H6" s="4"/>
      <c r="J6" s="118"/>
      <c r="K6" s="118"/>
      <c r="L6" s="118"/>
    </row>
    <row r="7" spans="1:15" ht="12.75" customHeight="1">
      <c r="B7" s="1">
        <f>MONTH(E9)</f>
        <v>8</v>
      </c>
      <c r="C7" s="109"/>
      <c r="D7" s="111">
        <v>44044</v>
      </c>
      <c r="E7" s="112"/>
      <c r="F7" s="115" t="s">
        <v>6</v>
      </c>
      <c r="G7" s="115" t="s">
        <v>15</v>
      </c>
      <c r="H7" s="123" t="s">
        <v>5</v>
      </c>
      <c r="I7" s="124"/>
      <c r="J7" s="119" t="s">
        <v>3</v>
      </c>
      <c r="K7" s="121" t="s">
        <v>10</v>
      </c>
      <c r="L7" s="119" t="s">
        <v>4</v>
      </c>
    </row>
    <row r="8" spans="1:15" ht="23.25" customHeight="1" thickBot="1">
      <c r="C8" s="110"/>
      <c r="D8" s="113"/>
      <c r="E8" s="114"/>
      <c r="F8" s="116"/>
      <c r="G8" s="117"/>
      <c r="H8" s="125"/>
      <c r="I8" s="126"/>
      <c r="J8" s="120"/>
      <c r="K8" s="122"/>
      <c r="L8" s="120"/>
    </row>
    <row r="9" spans="1:15" ht="29.1" customHeight="1" thickBot="1">
      <c r="A9" s="5" t="str">
        <f t="shared" ref="A9:A37" si="0">IF(OR(C9="f",C9="u",C9="F",C9="U"),"",IF(OR(B9=1,B9=2,B9=3,B9=4,B9=5),1,""))</f>
        <v/>
      </c>
      <c r="B9" s="6">
        <f t="shared" ref="B9:B36" si="1">WEEKDAY(E9,2)</f>
        <v>6</v>
      </c>
      <c r="C9" s="7"/>
      <c r="D9" s="8" t="str">
        <f>IF(B9=1,"Mo",IF(B9=2,"Tue",IF(B9=3,"Wed",IF(B9=4,"Thu",IF(B9=5,"Fri",IF(B9=6,"Sat",IF(B9=7,"Sun","")))))))</f>
        <v>Sat</v>
      </c>
      <c r="E9" s="9">
        <f>+D7</f>
        <v>44044</v>
      </c>
      <c r="F9" s="10"/>
      <c r="G9" s="14"/>
      <c r="J9" s="10"/>
      <c r="K9" s="10"/>
      <c r="L9" s="11"/>
    </row>
    <row r="10" spans="1:15" ht="29.1" customHeight="1" thickBot="1">
      <c r="A10" s="5" t="str">
        <f t="shared" si="0"/>
        <v/>
      </c>
      <c r="B10" s="6">
        <f t="shared" si="1"/>
        <v>7</v>
      </c>
      <c r="C10" s="12"/>
      <c r="D10" s="8" t="str">
        <f>IF(B10=1,"Mo",IF(B10=2,"Tue",IF(B10=3,"Wed",IF(B10=4,"Thu",IF(B10=5,"Fri",IF(B10=6,"Sat",IF(B10=7,"Sun","")))))))</f>
        <v>Sun</v>
      </c>
      <c r="E10" s="13">
        <f>+E9+1</f>
        <v>44045</v>
      </c>
      <c r="F10" s="10"/>
      <c r="G10" s="14"/>
      <c r="H10" s="108"/>
      <c r="I10" s="108"/>
      <c r="J10" s="14"/>
      <c r="K10" s="14"/>
      <c r="L10" s="15"/>
      <c r="N10" s="6" t="s">
        <v>69</v>
      </c>
      <c r="O10" s="2">
        <f>COUNTIF($G$9:$G$38, 9001)</f>
        <v>0</v>
      </c>
    </row>
    <row r="11" spans="1:15" ht="29.1" customHeight="1" thickBot="1">
      <c r="A11" s="5">
        <f t="shared" si="0"/>
        <v>1</v>
      </c>
      <c r="B11" s="6">
        <f t="shared" si="1"/>
        <v>1</v>
      </c>
      <c r="C11" s="12"/>
      <c r="D11" s="8" t="str">
        <f>IF(B11=1,"Mo",IF(B11=2,"Tue",IF(B11=3,"Wed",IF(B11=4,"Thu",IF(B11=5,"Fri",IF(B11=6,"Sat",IF(B11=7,"Sun","")))))))</f>
        <v>Mo</v>
      </c>
      <c r="E11" s="13">
        <f t="shared" ref="E11:E36" si="2">+E10+1</f>
        <v>44046</v>
      </c>
      <c r="F11" s="10" t="s">
        <v>21</v>
      </c>
      <c r="G11" s="14">
        <v>9002</v>
      </c>
      <c r="H11" s="127" t="s">
        <v>270</v>
      </c>
      <c r="I11" s="127"/>
      <c r="J11" s="62" t="s">
        <v>265</v>
      </c>
      <c r="K11" s="64"/>
      <c r="L11" s="63">
        <v>9</v>
      </c>
      <c r="N11" s="6" t="s">
        <v>12</v>
      </c>
      <c r="O11" s="2">
        <f>COUNTIF($G$9:$G$38,9003)+COUNTIF($G$9:$G$38,9004)</f>
        <v>0</v>
      </c>
    </row>
    <row r="12" spans="1:15" ht="29.1" customHeight="1" thickBot="1">
      <c r="A12" s="5">
        <f t="shared" si="0"/>
        <v>1</v>
      </c>
      <c r="B12" s="6">
        <f t="shared" si="1"/>
        <v>2</v>
      </c>
      <c r="C12" s="12"/>
      <c r="D12" s="8" t="str">
        <f t="shared" ref="D12:D37" si="3">IF(B12=1,"Mo",IF(B12=2,"Tue",IF(B12=3,"Wed",IF(B12=4,"Thu",IF(B12=5,"Fri",IF(B12=6,"Sat",IF(B12=7,"Sun","")))))))</f>
        <v>Tue</v>
      </c>
      <c r="E12" s="13">
        <f t="shared" si="2"/>
        <v>44047</v>
      </c>
      <c r="F12" s="10" t="s">
        <v>21</v>
      </c>
      <c r="G12" s="14">
        <v>9002</v>
      </c>
      <c r="H12" s="108" t="s">
        <v>266</v>
      </c>
      <c r="I12" s="108"/>
      <c r="J12" s="62" t="s">
        <v>265</v>
      </c>
      <c r="K12" s="64"/>
      <c r="L12" s="63">
        <v>9</v>
      </c>
      <c r="N12" s="1" t="s">
        <v>13</v>
      </c>
      <c r="O12" s="2">
        <f>COUNTIF($G$9:$G$38, 9005)</f>
        <v>0</v>
      </c>
    </row>
    <row r="13" spans="1:15" ht="29.1" customHeight="1" thickBot="1">
      <c r="A13" s="5">
        <f t="shared" si="0"/>
        <v>1</v>
      </c>
      <c r="B13" s="6">
        <f t="shared" si="1"/>
        <v>3</v>
      </c>
      <c r="C13" s="12"/>
      <c r="D13" s="8" t="str">
        <f t="shared" si="3"/>
        <v>Wed</v>
      </c>
      <c r="E13" s="13">
        <f t="shared" si="2"/>
        <v>44048</v>
      </c>
      <c r="F13" s="10" t="s">
        <v>21</v>
      </c>
      <c r="G13" s="14">
        <v>9002</v>
      </c>
      <c r="H13" s="108" t="s">
        <v>267</v>
      </c>
      <c r="I13" s="108"/>
      <c r="J13" s="62" t="s">
        <v>265</v>
      </c>
      <c r="K13" s="64"/>
      <c r="L13" s="63">
        <v>9</v>
      </c>
    </row>
    <row r="14" spans="1:15" ht="29.1" customHeight="1" thickBot="1">
      <c r="A14" s="5">
        <f t="shared" si="0"/>
        <v>1</v>
      </c>
      <c r="B14" s="6">
        <f t="shared" si="1"/>
        <v>4</v>
      </c>
      <c r="C14" s="12"/>
      <c r="D14" s="8" t="str">
        <f t="shared" si="3"/>
        <v>Thu</v>
      </c>
      <c r="E14" s="13">
        <f t="shared" si="2"/>
        <v>44049</v>
      </c>
      <c r="F14" s="10" t="s">
        <v>21</v>
      </c>
      <c r="G14" s="14">
        <v>9002</v>
      </c>
      <c r="H14" s="108" t="s">
        <v>269</v>
      </c>
      <c r="I14" s="108"/>
      <c r="J14" s="62" t="s">
        <v>265</v>
      </c>
      <c r="K14" s="64"/>
      <c r="L14" s="63">
        <v>8</v>
      </c>
    </row>
    <row r="15" spans="1:15" ht="29.1" customHeight="1" thickBot="1">
      <c r="A15" s="5">
        <f t="shared" si="0"/>
        <v>1</v>
      </c>
      <c r="B15" s="6">
        <f t="shared" si="1"/>
        <v>5</v>
      </c>
      <c r="C15" s="12"/>
      <c r="D15" s="8" t="str">
        <f t="shared" si="3"/>
        <v>Fri</v>
      </c>
      <c r="E15" s="13">
        <f t="shared" si="2"/>
        <v>44050</v>
      </c>
      <c r="F15" s="10" t="s">
        <v>21</v>
      </c>
      <c r="G15" s="14">
        <v>9002</v>
      </c>
      <c r="H15" s="108" t="s">
        <v>268</v>
      </c>
      <c r="I15" s="108"/>
      <c r="J15" s="62" t="s">
        <v>265</v>
      </c>
      <c r="K15" s="64"/>
      <c r="L15" s="63">
        <v>8</v>
      </c>
    </row>
    <row r="16" spans="1:15" ht="29.1" customHeight="1" thickBot="1">
      <c r="A16" s="5" t="str">
        <f t="shared" si="0"/>
        <v/>
      </c>
      <c r="B16" s="6">
        <f t="shared" si="1"/>
        <v>6</v>
      </c>
      <c r="C16" s="12"/>
      <c r="D16" s="8" t="str">
        <f>IF(B16=1,"Mo",IF(B16=2,"Tue",IF(B16=3,"Wed",IF(B16=4,"Thu",IF(B16=5,"Fri",IF(B16=6,"Sat",IF(B16=7,"Sun","")))))))</f>
        <v>Sat</v>
      </c>
      <c r="E16" s="13">
        <f t="shared" si="2"/>
        <v>44051</v>
      </c>
      <c r="F16" s="10"/>
      <c r="G16" s="14"/>
      <c r="H16" s="108"/>
      <c r="I16" s="108"/>
      <c r="J16" s="62"/>
      <c r="K16" s="64"/>
      <c r="L16" s="63"/>
    </row>
    <row r="17" spans="1:12" ht="29.1" customHeight="1" thickBot="1">
      <c r="A17" s="5" t="str">
        <f t="shared" si="0"/>
        <v/>
      </c>
      <c r="B17" s="6">
        <f t="shared" si="1"/>
        <v>7</v>
      </c>
      <c r="C17" s="12"/>
      <c r="D17" s="8" t="str">
        <f>IF(B17=1,"Mo",IF(B17=2,"Tue",IF(B17=3,"Wed",IF(B17=4,"Thu",IF(B17=5,"Fri",IF(B17=6,"Sat",IF(B17=7,"Sun","")))))))</f>
        <v>Sun</v>
      </c>
      <c r="E17" s="13">
        <f t="shared" si="2"/>
        <v>44052</v>
      </c>
      <c r="F17" s="10"/>
      <c r="G17" s="14"/>
      <c r="H17" s="107"/>
      <c r="I17" s="107"/>
      <c r="J17" s="62"/>
      <c r="K17" s="64"/>
      <c r="L17" s="63"/>
    </row>
    <row r="18" spans="1:12" ht="29.1" customHeight="1" thickBot="1">
      <c r="A18" s="5">
        <f t="shared" si="0"/>
        <v>1</v>
      </c>
      <c r="B18" s="6">
        <f t="shared" si="1"/>
        <v>1</v>
      </c>
      <c r="C18" s="12"/>
      <c r="D18" s="8" t="str">
        <f>IF(B18=1,"Mo",IF(B18=2,"Tue",IF(B18=3,"Wed",IF(B18=4,"Thu",IF(B18=5,"Fri",IF(B18=6,"Sat",IF(B18=7,"Sun","")))))))</f>
        <v>Mo</v>
      </c>
      <c r="E18" s="13">
        <f t="shared" si="2"/>
        <v>44053</v>
      </c>
      <c r="F18" s="10" t="s">
        <v>21</v>
      </c>
      <c r="G18" s="14">
        <v>9002</v>
      </c>
      <c r="H18" s="108" t="s">
        <v>269</v>
      </c>
      <c r="I18" s="108"/>
      <c r="J18" s="62" t="s">
        <v>265</v>
      </c>
      <c r="K18" s="64"/>
      <c r="L18" s="63">
        <v>8</v>
      </c>
    </row>
    <row r="19" spans="1:12" ht="29.1" customHeight="1" thickBot="1">
      <c r="A19" s="5">
        <f t="shared" si="0"/>
        <v>1</v>
      </c>
      <c r="B19" s="6">
        <f t="shared" si="1"/>
        <v>2</v>
      </c>
      <c r="C19" s="12"/>
      <c r="D19" s="8" t="str">
        <f t="shared" si="3"/>
        <v>Tue</v>
      </c>
      <c r="E19" s="13">
        <f t="shared" si="2"/>
        <v>44054</v>
      </c>
      <c r="F19" s="10" t="s">
        <v>21</v>
      </c>
      <c r="G19" s="14">
        <v>9002</v>
      </c>
      <c r="H19" s="108" t="s">
        <v>269</v>
      </c>
      <c r="I19" s="108"/>
      <c r="J19" s="62" t="s">
        <v>265</v>
      </c>
      <c r="K19" s="64"/>
      <c r="L19" s="63">
        <v>9</v>
      </c>
    </row>
    <row r="20" spans="1:12" ht="29.1" customHeight="1" thickBot="1">
      <c r="A20" s="5">
        <f t="shared" si="0"/>
        <v>1</v>
      </c>
      <c r="B20" s="6">
        <f t="shared" si="1"/>
        <v>3</v>
      </c>
      <c r="C20" s="12"/>
      <c r="D20" s="8" t="str">
        <f t="shared" si="3"/>
        <v>Wed</v>
      </c>
      <c r="E20" s="13">
        <f t="shared" si="2"/>
        <v>44055</v>
      </c>
      <c r="F20" s="10"/>
      <c r="G20" s="14"/>
      <c r="H20" s="131" t="s">
        <v>205</v>
      </c>
      <c r="I20" s="131"/>
      <c r="J20" s="62"/>
      <c r="K20" s="64"/>
      <c r="L20" s="63"/>
    </row>
    <row r="21" spans="1:12" ht="29.1" customHeight="1" thickBot="1">
      <c r="A21" s="5">
        <f t="shared" si="0"/>
        <v>1</v>
      </c>
      <c r="B21" s="6">
        <f t="shared" si="1"/>
        <v>4</v>
      </c>
      <c r="C21" s="12"/>
      <c r="D21" s="8" t="str">
        <f t="shared" si="3"/>
        <v>Thu</v>
      </c>
      <c r="E21" s="13">
        <f t="shared" si="2"/>
        <v>44056</v>
      </c>
      <c r="F21" s="10" t="s">
        <v>21</v>
      </c>
      <c r="G21" s="14">
        <v>9002</v>
      </c>
      <c r="H21" s="108" t="s">
        <v>271</v>
      </c>
      <c r="I21" s="108"/>
      <c r="J21" s="62" t="s">
        <v>265</v>
      </c>
      <c r="K21" s="64"/>
      <c r="L21" s="63">
        <v>8</v>
      </c>
    </row>
    <row r="22" spans="1:12" ht="29.1" customHeight="1" thickBot="1">
      <c r="A22" s="5">
        <f t="shared" si="0"/>
        <v>1</v>
      </c>
      <c r="B22" s="6">
        <f t="shared" si="1"/>
        <v>5</v>
      </c>
      <c r="C22" s="12"/>
      <c r="D22" s="8" t="str">
        <f t="shared" si="3"/>
        <v>Fri</v>
      </c>
      <c r="E22" s="13">
        <f t="shared" si="2"/>
        <v>44057</v>
      </c>
      <c r="F22" s="10" t="s">
        <v>21</v>
      </c>
      <c r="G22" s="14">
        <v>9002</v>
      </c>
      <c r="H22" s="108" t="s">
        <v>269</v>
      </c>
      <c r="I22" s="108"/>
      <c r="J22" s="62" t="s">
        <v>265</v>
      </c>
      <c r="K22" s="64"/>
      <c r="L22" s="63">
        <v>8</v>
      </c>
    </row>
    <row r="23" spans="1:12" ht="29.1" customHeight="1" thickBot="1">
      <c r="A23" s="5" t="str">
        <f t="shared" si="0"/>
        <v/>
      </c>
      <c r="B23" s="6">
        <f t="shared" si="1"/>
        <v>6</v>
      </c>
      <c r="C23" s="12"/>
      <c r="D23" s="8" t="str">
        <f t="shared" si="3"/>
        <v>Sat</v>
      </c>
      <c r="E23" s="13">
        <f t="shared" si="2"/>
        <v>44058</v>
      </c>
      <c r="F23" s="10"/>
      <c r="G23" s="14"/>
      <c r="H23" s="108"/>
      <c r="I23" s="108"/>
      <c r="J23" s="62"/>
      <c r="K23" s="64"/>
      <c r="L23" s="63"/>
    </row>
    <row r="24" spans="1:12" ht="29.1" customHeight="1" thickBot="1">
      <c r="A24" s="5" t="str">
        <f t="shared" si="0"/>
        <v/>
      </c>
      <c r="B24" s="6">
        <f t="shared" si="1"/>
        <v>7</v>
      </c>
      <c r="C24" s="12"/>
      <c r="D24" s="8" t="str">
        <f t="shared" si="3"/>
        <v>Sun</v>
      </c>
      <c r="E24" s="13">
        <f t="shared" si="2"/>
        <v>44059</v>
      </c>
      <c r="F24" s="10"/>
      <c r="G24" s="14"/>
      <c r="H24" s="108"/>
      <c r="I24" s="108"/>
      <c r="J24" s="62"/>
      <c r="K24" s="64"/>
      <c r="L24" s="63"/>
    </row>
    <row r="25" spans="1:12" ht="29.1" customHeight="1" thickBot="1">
      <c r="A25" s="5">
        <f t="shared" si="0"/>
        <v>1</v>
      </c>
      <c r="B25" s="6">
        <f t="shared" si="1"/>
        <v>1</v>
      </c>
      <c r="C25" s="12"/>
      <c r="D25" s="8" t="str">
        <f t="shared" si="3"/>
        <v>Mo</v>
      </c>
      <c r="E25" s="13">
        <f t="shared" si="2"/>
        <v>44060</v>
      </c>
      <c r="F25" s="10" t="s">
        <v>21</v>
      </c>
      <c r="G25" s="14">
        <v>9002</v>
      </c>
      <c r="H25" s="108" t="s">
        <v>272</v>
      </c>
      <c r="I25" s="108"/>
      <c r="J25" s="62" t="s">
        <v>265</v>
      </c>
      <c r="K25" s="64"/>
      <c r="L25" s="63">
        <v>9</v>
      </c>
    </row>
    <row r="26" spans="1:12" ht="29.1" customHeight="1" thickBot="1">
      <c r="A26" s="5">
        <f t="shared" si="0"/>
        <v>1</v>
      </c>
      <c r="B26" s="6">
        <f t="shared" si="1"/>
        <v>2</v>
      </c>
      <c r="C26" s="12"/>
      <c r="D26" s="8" t="str">
        <f t="shared" si="3"/>
        <v>Tue</v>
      </c>
      <c r="E26" s="13">
        <f t="shared" si="2"/>
        <v>44061</v>
      </c>
      <c r="F26" s="10" t="s">
        <v>21</v>
      </c>
      <c r="G26" s="14">
        <v>9002</v>
      </c>
      <c r="H26" s="108" t="s">
        <v>273</v>
      </c>
      <c r="I26" s="108"/>
      <c r="J26" s="62" t="s">
        <v>265</v>
      </c>
      <c r="K26" s="64"/>
      <c r="L26" s="63">
        <v>9</v>
      </c>
    </row>
    <row r="27" spans="1:12" ht="29.1" customHeight="1" thickBot="1">
      <c r="A27" s="5">
        <f t="shared" si="0"/>
        <v>1</v>
      </c>
      <c r="B27" s="6">
        <f t="shared" si="1"/>
        <v>3</v>
      </c>
      <c r="C27" s="12"/>
      <c r="D27" s="8" t="str">
        <f t="shared" si="3"/>
        <v>Wed</v>
      </c>
      <c r="E27" s="13">
        <f t="shared" si="2"/>
        <v>44062</v>
      </c>
      <c r="F27" s="10" t="s">
        <v>21</v>
      </c>
      <c r="G27" s="14">
        <v>9002</v>
      </c>
      <c r="H27" s="108" t="s">
        <v>269</v>
      </c>
      <c r="I27" s="108"/>
      <c r="J27" s="62" t="s">
        <v>265</v>
      </c>
      <c r="K27" s="64"/>
      <c r="L27" s="63">
        <v>8</v>
      </c>
    </row>
    <row r="28" spans="1:12" ht="29.1" customHeight="1" thickBot="1">
      <c r="A28" s="5">
        <f t="shared" si="0"/>
        <v>1</v>
      </c>
      <c r="B28" s="6">
        <f t="shared" si="1"/>
        <v>4</v>
      </c>
      <c r="C28" s="12"/>
      <c r="D28" s="8" t="str">
        <f t="shared" si="3"/>
        <v>Thu</v>
      </c>
      <c r="E28" s="13">
        <f t="shared" si="2"/>
        <v>44063</v>
      </c>
      <c r="F28" s="10" t="s">
        <v>21</v>
      </c>
      <c r="G28" s="14">
        <v>9002</v>
      </c>
      <c r="H28" s="108" t="s">
        <v>274</v>
      </c>
      <c r="I28" s="108"/>
      <c r="J28" s="62" t="s">
        <v>265</v>
      </c>
      <c r="K28" s="64"/>
      <c r="L28" s="63">
        <v>8</v>
      </c>
    </row>
    <row r="29" spans="1:12" ht="29.1" customHeight="1" thickBot="1">
      <c r="A29" s="5">
        <f t="shared" si="0"/>
        <v>1</v>
      </c>
      <c r="B29" s="6">
        <f t="shared" si="1"/>
        <v>5</v>
      </c>
      <c r="C29" s="12"/>
      <c r="D29" s="8" t="str">
        <f t="shared" si="3"/>
        <v>Fri</v>
      </c>
      <c r="E29" s="13">
        <f t="shared" si="2"/>
        <v>44064</v>
      </c>
      <c r="F29" s="10" t="s">
        <v>21</v>
      </c>
      <c r="G29" s="14">
        <v>9002</v>
      </c>
      <c r="H29" s="108" t="s">
        <v>269</v>
      </c>
      <c r="I29" s="108"/>
      <c r="J29" s="62" t="s">
        <v>265</v>
      </c>
      <c r="K29" s="64"/>
      <c r="L29" s="63">
        <v>9</v>
      </c>
    </row>
    <row r="30" spans="1:12" ht="29.1" customHeight="1" thickBot="1">
      <c r="A30" s="5" t="str">
        <f t="shared" si="0"/>
        <v/>
      </c>
      <c r="B30" s="6">
        <f t="shared" si="1"/>
        <v>6</v>
      </c>
      <c r="C30" s="12"/>
      <c r="D30" s="8" t="str">
        <f t="shared" si="3"/>
        <v>Sat</v>
      </c>
      <c r="E30" s="13">
        <f t="shared" si="2"/>
        <v>44065</v>
      </c>
      <c r="F30" s="10"/>
      <c r="G30" s="14"/>
      <c r="H30" s="108"/>
      <c r="I30" s="108"/>
      <c r="J30" s="62"/>
      <c r="K30" s="64"/>
      <c r="L30" s="63"/>
    </row>
    <row r="31" spans="1:12" ht="29.1" customHeight="1" thickBot="1">
      <c r="A31" s="5" t="str">
        <f t="shared" si="0"/>
        <v/>
      </c>
      <c r="B31" s="6">
        <f t="shared" si="1"/>
        <v>7</v>
      </c>
      <c r="C31" s="12"/>
      <c r="D31" s="8" t="str">
        <f t="shared" si="3"/>
        <v>Sun</v>
      </c>
      <c r="E31" s="13">
        <f t="shared" si="2"/>
        <v>44066</v>
      </c>
      <c r="F31" s="10"/>
      <c r="G31" s="14"/>
      <c r="H31" s="108"/>
      <c r="I31" s="108"/>
      <c r="J31" s="62"/>
      <c r="K31" s="64"/>
      <c r="L31" s="63"/>
    </row>
    <row r="32" spans="1:12" ht="29.1" customHeight="1" thickBot="1">
      <c r="A32" s="5">
        <f t="shared" si="0"/>
        <v>1</v>
      </c>
      <c r="B32" s="6">
        <f t="shared" si="1"/>
        <v>1</v>
      </c>
      <c r="C32" s="12"/>
      <c r="D32" s="8" t="str">
        <f t="shared" si="3"/>
        <v>Mo</v>
      </c>
      <c r="E32" s="13">
        <f t="shared" si="2"/>
        <v>44067</v>
      </c>
      <c r="F32" s="10" t="s">
        <v>21</v>
      </c>
      <c r="G32" s="14">
        <v>9002</v>
      </c>
      <c r="H32" s="108" t="s">
        <v>275</v>
      </c>
      <c r="I32" s="108"/>
      <c r="J32" s="62" t="s">
        <v>265</v>
      </c>
      <c r="K32" s="64"/>
      <c r="L32" s="63">
        <v>9</v>
      </c>
    </row>
    <row r="33" spans="1:12" ht="29.1" customHeight="1" thickBot="1">
      <c r="A33" s="5">
        <f t="shared" si="0"/>
        <v>1</v>
      </c>
      <c r="B33" s="6">
        <f t="shared" si="1"/>
        <v>2</v>
      </c>
      <c r="C33" s="12"/>
      <c r="D33" s="8" t="str">
        <f t="shared" si="3"/>
        <v>Tue</v>
      </c>
      <c r="E33" s="13">
        <f t="shared" si="2"/>
        <v>44068</v>
      </c>
      <c r="F33" s="10" t="s">
        <v>21</v>
      </c>
      <c r="G33" s="14">
        <v>9002</v>
      </c>
      <c r="H33" s="108" t="s">
        <v>275</v>
      </c>
      <c r="I33" s="108"/>
      <c r="J33" s="14" t="s">
        <v>265</v>
      </c>
      <c r="K33" s="14"/>
      <c r="L33" s="15">
        <v>9</v>
      </c>
    </row>
    <row r="34" spans="1:12" ht="29.1" customHeight="1" thickBot="1">
      <c r="A34" s="5">
        <f t="shared" si="0"/>
        <v>1</v>
      </c>
      <c r="B34" s="6">
        <f t="shared" si="1"/>
        <v>3</v>
      </c>
      <c r="C34" s="12"/>
      <c r="D34" s="8" t="str">
        <f t="shared" si="3"/>
        <v>Wed</v>
      </c>
      <c r="E34" s="13">
        <f t="shared" si="2"/>
        <v>44069</v>
      </c>
      <c r="F34" s="10" t="s">
        <v>21</v>
      </c>
      <c r="G34" s="14">
        <v>9002</v>
      </c>
      <c r="H34" s="108" t="s">
        <v>275</v>
      </c>
      <c r="I34" s="108"/>
      <c r="J34" s="14" t="s">
        <v>265</v>
      </c>
      <c r="K34" s="14"/>
      <c r="L34" s="15">
        <v>9</v>
      </c>
    </row>
    <row r="35" spans="1:12" ht="29.1" customHeight="1" thickBot="1">
      <c r="A35" s="5">
        <f t="shared" si="0"/>
        <v>1</v>
      </c>
      <c r="B35" s="6">
        <f t="shared" si="1"/>
        <v>4</v>
      </c>
      <c r="C35" s="12"/>
      <c r="D35" s="8" t="str">
        <f t="shared" si="3"/>
        <v>Thu</v>
      </c>
      <c r="E35" s="13">
        <f t="shared" si="2"/>
        <v>44070</v>
      </c>
      <c r="F35" s="10" t="s">
        <v>21</v>
      </c>
      <c r="G35" s="14">
        <v>9002</v>
      </c>
      <c r="H35" s="108" t="s">
        <v>275</v>
      </c>
      <c r="I35" s="108"/>
      <c r="J35" s="14" t="s">
        <v>265</v>
      </c>
      <c r="K35" s="14"/>
      <c r="L35" s="15">
        <v>9</v>
      </c>
    </row>
    <row r="36" spans="1:12" ht="29.1" customHeight="1" thickBot="1">
      <c r="A36" s="5">
        <f t="shared" si="0"/>
        <v>1</v>
      </c>
      <c r="B36" s="6">
        <f t="shared" si="1"/>
        <v>5</v>
      </c>
      <c r="C36" s="12"/>
      <c r="D36" s="8" t="str">
        <f t="shared" si="3"/>
        <v>Fri</v>
      </c>
      <c r="E36" s="13">
        <f t="shared" si="2"/>
        <v>44071</v>
      </c>
      <c r="F36" s="10" t="s">
        <v>21</v>
      </c>
      <c r="G36" s="14">
        <v>9002</v>
      </c>
      <c r="H36" s="108" t="s">
        <v>275</v>
      </c>
      <c r="I36" s="108"/>
      <c r="J36" s="14" t="s">
        <v>265</v>
      </c>
      <c r="K36" s="14"/>
      <c r="L36" s="15">
        <v>9</v>
      </c>
    </row>
    <row r="37" spans="1:12" ht="29.1" customHeight="1" thickBot="1">
      <c r="A37" s="5" t="str">
        <f t="shared" si="0"/>
        <v/>
      </c>
      <c r="B37" s="6">
        <f>WEEKDAY(E36+1,2)</f>
        <v>6</v>
      </c>
      <c r="C37" s="12"/>
      <c r="D37" s="8" t="str">
        <f t="shared" si="3"/>
        <v>Sat</v>
      </c>
      <c r="E37" s="16">
        <f>IF(MONTH(E36+1)&gt;MONTH(E36),"",E36+1)</f>
        <v>44072</v>
      </c>
      <c r="F37" s="10" t="s">
        <v>21</v>
      </c>
      <c r="G37" s="14">
        <v>9002</v>
      </c>
      <c r="H37" s="108" t="s">
        <v>275</v>
      </c>
      <c r="I37" s="108"/>
      <c r="J37" s="14" t="s">
        <v>276</v>
      </c>
      <c r="K37" s="14"/>
      <c r="L37" s="15">
        <v>3</v>
      </c>
    </row>
    <row r="38" spans="1:12" ht="29.1" customHeight="1" thickBot="1">
      <c r="A38" s="5" t="str">
        <f t="shared" ref="A38" si="4">IF(OR(C38="f",C38="u",C38="F",C38="U"),"",IF(OR(B38=1,B38=2,B38=3,B38=4,B38=5),1,""))</f>
        <v/>
      </c>
      <c r="B38" s="6">
        <f>WEEKDAY(E37+1,2)</f>
        <v>7</v>
      </c>
      <c r="C38" s="12"/>
      <c r="D38" s="8" t="str">
        <f t="shared" ref="D38" si="5">IF(B38=1,"Mo",IF(B38=2,"Tue",IF(B38=3,"Wed",IF(B38=4,"Thu",IF(B38=5,"Fri",IF(B38=6,"Sat",IF(B38=7,"Sun","")))))))</f>
        <v>Sun</v>
      </c>
      <c r="E38" s="16">
        <f>IF(MONTH(E37+1)&gt;MONTH(E37),"",E37+1)</f>
        <v>44073</v>
      </c>
      <c r="F38" s="10"/>
      <c r="G38" s="38"/>
      <c r="H38" s="107"/>
      <c r="I38" s="108"/>
      <c r="J38" s="14"/>
      <c r="K38" s="14"/>
      <c r="L38" s="15"/>
    </row>
    <row r="39" spans="1:12" ht="30" customHeight="1" thickBot="1">
      <c r="D39" s="17"/>
      <c r="E39" s="19"/>
      <c r="F39" s="39"/>
      <c r="G39" s="40"/>
      <c r="H39" s="41"/>
      <c r="I39" s="37" t="s">
        <v>1</v>
      </c>
      <c r="J39" s="21"/>
      <c r="K39" s="18"/>
      <c r="L39" s="22">
        <f>SUM(L9:L38)</f>
        <v>167</v>
      </c>
    </row>
    <row r="40" spans="1:12" ht="30" customHeight="1" thickBot="1">
      <c r="D40" s="17"/>
      <c r="E40" s="18"/>
      <c r="F40" s="30"/>
      <c r="G40" s="30"/>
      <c r="H40" s="30"/>
      <c r="I40" s="20" t="s">
        <v>2</v>
      </c>
      <c r="J40" s="21"/>
      <c r="K40" s="18"/>
      <c r="L40" s="22">
        <f>SUM(L39/8)</f>
        <v>20.875</v>
      </c>
    </row>
  </sheetData>
  <mergeCells count="40">
    <mergeCell ref="D1:L1"/>
    <mergeCell ref="H34:I34"/>
    <mergeCell ref="H35:I35"/>
    <mergeCell ref="H36:I36"/>
    <mergeCell ref="H20:I20"/>
    <mergeCell ref="H12:I12"/>
    <mergeCell ref="H30:I30"/>
    <mergeCell ref="H31:I31"/>
    <mergeCell ref="H22:I22"/>
    <mergeCell ref="H23:I23"/>
    <mergeCell ref="H10:I10"/>
    <mergeCell ref="H33:I33"/>
    <mergeCell ref="H24:I24"/>
    <mergeCell ref="H25:I25"/>
    <mergeCell ref="D5:E5"/>
    <mergeCell ref="J6:L6"/>
    <mergeCell ref="H17:I17"/>
    <mergeCell ref="H18:I18"/>
    <mergeCell ref="J7:J8"/>
    <mergeCell ref="K7:K8"/>
    <mergeCell ref="H7:I8"/>
    <mergeCell ref="H13:I13"/>
    <mergeCell ref="L7:L8"/>
    <mergeCell ref="H11:I11"/>
    <mergeCell ref="H38:I38"/>
    <mergeCell ref="C7:C8"/>
    <mergeCell ref="D7:E8"/>
    <mergeCell ref="F7:F8"/>
    <mergeCell ref="G7:G8"/>
    <mergeCell ref="H21:I21"/>
    <mergeCell ref="H19:I19"/>
    <mergeCell ref="H14:I14"/>
    <mergeCell ref="H15:I15"/>
    <mergeCell ref="H16:I16"/>
    <mergeCell ref="H26:I26"/>
    <mergeCell ref="H32:I32"/>
    <mergeCell ref="H27:I27"/>
    <mergeCell ref="H29:I29"/>
    <mergeCell ref="H28:I28"/>
    <mergeCell ref="H37:I37"/>
  </mergeCells>
  <phoneticPr fontId="0" type="noConversion"/>
  <conditionalFormatting sqref="C9:C37">
    <cfRule type="expression" dxfId="20" priority="2067" stopIfTrue="1">
      <formula>IF($A9=1,B9,)</formula>
    </cfRule>
    <cfRule type="expression" dxfId="19" priority="2068" stopIfTrue="1">
      <formula>IF($A9="",B9,)</formula>
    </cfRule>
  </conditionalFormatting>
  <conditionalFormatting sqref="E9">
    <cfRule type="expression" dxfId="18" priority="2069" stopIfTrue="1">
      <formula>IF($A9="",B9,"")</formula>
    </cfRule>
  </conditionalFormatting>
  <conditionalFormatting sqref="E10:E37">
    <cfRule type="expression" dxfId="17" priority="2070" stopIfTrue="1">
      <formula>IF($A10&lt;&gt;1,B10,"")</formula>
    </cfRule>
  </conditionalFormatting>
  <conditionalFormatting sqref="D9:D37">
    <cfRule type="expression" dxfId="16" priority="2071" stopIfTrue="1">
      <formula>IF($A9="",B9,)</formula>
    </cfRule>
  </conditionalFormatting>
  <conditionalFormatting sqref="G9:G10 G12 G14 G16 G18 G20 G22 G24 G26 G28 G30 G32 G34 G36">
    <cfRule type="expression" dxfId="15" priority="2072" stopIfTrue="1">
      <formula>#REF!="Freelancer"</formula>
    </cfRule>
    <cfRule type="expression" dxfId="14" priority="2073" stopIfTrue="1">
      <formula>#REF!="DTC Int. Staff"</formula>
    </cfRule>
  </conditionalFormatting>
  <conditionalFormatting sqref="G12 G14 G16 G18 G20 G22 G24 G26 G28 G30 G32 G34 G36">
    <cfRule type="expression" dxfId="13" priority="2065" stopIfTrue="1">
      <formula>$F$5="Freelancer"</formula>
    </cfRule>
    <cfRule type="expression" dxfId="12" priority="2066" stopIfTrue="1">
      <formula>$F$5="DTC Int. Staff"</formula>
    </cfRule>
  </conditionalFormatting>
  <conditionalFormatting sqref="G10">
    <cfRule type="expression" dxfId="11" priority="15" stopIfTrue="1">
      <formula>#REF!="Freelancer"</formula>
    </cfRule>
    <cfRule type="expression" dxfId="10" priority="16" stopIfTrue="1">
      <formula>#REF!="DTC Int. Staff"</formula>
    </cfRule>
  </conditionalFormatting>
  <conditionalFormatting sqref="G10">
    <cfRule type="expression" dxfId="9" priority="13" stopIfTrue="1">
      <formula>$F$5="Freelancer"</formula>
    </cfRule>
    <cfRule type="expression" dxfId="8" priority="14" stopIfTrue="1">
      <formula>$F$5="DTC Int. Staff"</formula>
    </cfRule>
  </conditionalFormatting>
  <conditionalFormatting sqref="G11 G13 G15 G17 G19 G21 G23 G25 G27 G29 G31 G33 G35 G37">
    <cfRule type="expression" dxfId="7" priority="11" stopIfTrue="1">
      <formula>#REF!="Freelancer"</formula>
    </cfRule>
    <cfRule type="expression" dxfId="6" priority="12" stopIfTrue="1">
      <formula>#REF!="DTC Int. Staff"</formula>
    </cfRule>
  </conditionalFormatting>
  <conditionalFormatting sqref="G11 G13 G15 G17 G19 G21 G23 G25 G27 G29 G31 G33 G35 G37">
    <cfRule type="expression" dxfId="5" priority="9" stopIfTrue="1">
      <formula>$F$5="Freelancer"</formula>
    </cfRule>
    <cfRule type="expression" dxfId="4" priority="10" stopIfTrue="1">
      <formula>$F$5="DTC Int. Staff"</formula>
    </cfRule>
  </conditionalFormatting>
  <conditionalFormatting sqref="C38">
    <cfRule type="expression" dxfId="3" priority="5" stopIfTrue="1">
      <formula>IF($A38=1,B38,)</formula>
    </cfRule>
    <cfRule type="expression" dxfId="2" priority="6" stopIfTrue="1">
      <formula>IF($A38="",B38,)</formula>
    </cfRule>
  </conditionalFormatting>
  <conditionalFormatting sqref="E38">
    <cfRule type="expression" dxfId="1" priority="7" stopIfTrue="1">
      <formula>IF($A38&lt;&gt;1,B38,"")</formula>
    </cfRule>
  </conditionalFormatting>
  <conditionalFormatting sqref="D38">
    <cfRule type="expression" dxfId="0" priority="8" stopIfTrue="1">
      <formula>IF($A38="",B38,)</formula>
    </cfRule>
  </conditionalFormatting>
  <dataValidations count="2">
    <dataValidation type="list" allowBlank="1" showInputMessage="1" showErrorMessage="1" sqref="G38" xr:uid="{00000000-0002-0000-0100-000000000000}">
      <formula1>Project_Number</formula1>
    </dataValidation>
    <dataValidation type="list" allowBlank="1" showInputMessage="1" showErrorMessage="1" sqref="G9:G37"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49E09AE8-1757-4E7F-A882-253D39FA424F}">
          <x14:formula1>
            <xm:f>DropDownLists!$A$2:$A$107</xm:f>
          </x14:formula1>
          <xm:sqref>F9:F38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107"/>
  <sheetViews>
    <sheetView workbookViewId="0">
      <selection activeCell="A79" sqref="A79"/>
    </sheetView>
  </sheetViews>
  <sheetFormatPr defaultColWidth="11.42578125" defaultRowHeight="12.75"/>
  <cols>
    <col min="1" max="1" width="13.42578125" style="26" bestFit="1" customWidth="1"/>
    <col min="2" max="2" width="29.140625" style="26" bestFit="1" customWidth="1"/>
    <col min="3" max="3" width="3.42578125" style="36" customWidth="1"/>
    <col min="4" max="4" width="13.5703125" bestFit="1" customWidth="1"/>
    <col min="5" max="5" width="30.5703125" bestFit="1" customWidth="1"/>
  </cols>
  <sheetData>
    <row r="1" spans="1:14">
      <c r="A1" s="28" t="s">
        <v>6</v>
      </c>
      <c r="B1" s="28" t="s">
        <v>7</v>
      </c>
      <c r="C1" s="35"/>
      <c r="D1" s="28" t="s">
        <v>15</v>
      </c>
      <c r="E1" s="28" t="s">
        <v>8</v>
      </c>
    </row>
    <row r="2" spans="1:14">
      <c r="A2" s="46" t="s">
        <v>253</v>
      </c>
      <c r="B2" s="26" t="s">
        <v>261</v>
      </c>
      <c r="D2" s="27">
        <v>9001</v>
      </c>
      <c r="E2" s="26" t="s">
        <v>70</v>
      </c>
    </row>
    <row r="3" spans="1:14">
      <c r="A3" s="46" t="s">
        <v>252</v>
      </c>
      <c r="B3" s="26" t="s">
        <v>260</v>
      </c>
      <c r="D3" s="27">
        <v>9002</v>
      </c>
      <c r="E3" s="26" t="s">
        <v>133</v>
      </c>
    </row>
    <row r="4" spans="1:14">
      <c r="A4" s="46" t="s">
        <v>251</v>
      </c>
      <c r="B4" s="26" t="s">
        <v>259</v>
      </c>
      <c r="D4" s="27">
        <v>9003</v>
      </c>
      <c r="E4" s="26" t="s">
        <v>134</v>
      </c>
    </row>
    <row r="5" spans="1:14">
      <c r="A5" s="46" t="s">
        <v>250</v>
      </c>
      <c r="B5" s="26" t="s">
        <v>258</v>
      </c>
      <c r="D5" s="27">
        <v>9004</v>
      </c>
      <c r="E5" s="26" t="s">
        <v>135</v>
      </c>
    </row>
    <row r="6" spans="1:14">
      <c r="A6" s="46" t="s">
        <v>249</v>
      </c>
      <c r="B6" s="26" t="s">
        <v>257</v>
      </c>
      <c r="D6" s="27">
        <v>9005</v>
      </c>
      <c r="E6" s="26" t="s">
        <v>71</v>
      </c>
    </row>
    <row r="7" spans="1:14">
      <c r="A7" s="46" t="s">
        <v>248</v>
      </c>
      <c r="B7" s="26" t="s">
        <v>256</v>
      </c>
      <c r="D7" s="27">
        <v>9007</v>
      </c>
      <c r="E7" s="26" t="s">
        <v>72</v>
      </c>
    </row>
    <row r="8" spans="1:14">
      <c r="A8" s="46" t="s">
        <v>247</v>
      </c>
      <c r="B8" s="26" t="s">
        <v>255</v>
      </c>
      <c r="D8" s="27">
        <v>9008</v>
      </c>
      <c r="E8" s="26" t="s">
        <v>73</v>
      </c>
    </row>
    <row r="9" spans="1:14">
      <c r="A9" s="46" t="s">
        <v>246</v>
      </c>
      <c r="B9" s="26" t="s">
        <v>254</v>
      </c>
      <c r="D9" s="27">
        <v>9010</v>
      </c>
      <c r="E9" s="26" t="s">
        <v>74</v>
      </c>
    </row>
    <row r="10" spans="1:14">
      <c r="A10" s="46" t="s">
        <v>245</v>
      </c>
      <c r="B10" s="26" t="s">
        <v>234</v>
      </c>
      <c r="D10" s="27">
        <v>9013</v>
      </c>
      <c r="E10" s="26" t="s">
        <v>75</v>
      </c>
    </row>
    <row r="11" spans="1:14">
      <c r="A11" s="46" t="s">
        <v>220</v>
      </c>
      <c r="B11" s="26" t="s">
        <v>234</v>
      </c>
      <c r="D11" s="27">
        <v>9014</v>
      </c>
      <c r="E11" s="26" t="s">
        <v>76</v>
      </c>
    </row>
    <row r="12" spans="1:14">
      <c r="A12" s="46" t="s">
        <v>219</v>
      </c>
      <c r="B12" s="26" t="s">
        <v>233</v>
      </c>
      <c r="D12" s="27">
        <v>9015</v>
      </c>
      <c r="E12" s="26" t="s">
        <v>77</v>
      </c>
    </row>
    <row r="13" spans="1:14">
      <c r="A13" s="46" t="s">
        <v>218</v>
      </c>
      <c r="B13" s="26" t="s">
        <v>232</v>
      </c>
    </row>
    <row r="14" spans="1:14">
      <c r="A14" s="46" t="s">
        <v>217</v>
      </c>
      <c r="B14" s="26" t="s">
        <v>231</v>
      </c>
      <c r="N14" s="34"/>
    </row>
    <row r="15" spans="1:14">
      <c r="A15" s="46" t="s">
        <v>216</v>
      </c>
      <c r="B15" s="26" t="s">
        <v>230</v>
      </c>
    </row>
    <row r="16" spans="1:14">
      <c r="A16" s="46" t="s">
        <v>215</v>
      </c>
      <c r="B16" s="26" t="s">
        <v>229</v>
      </c>
    </row>
    <row r="17" spans="1:14">
      <c r="A17" s="46" t="s">
        <v>214</v>
      </c>
      <c r="B17" s="26" t="s">
        <v>227</v>
      </c>
      <c r="D17" s="27"/>
    </row>
    <row r="18" spans="1:14">
      <c r="A18" s="46" t="s">
        <v>213</v>
      </c>
      <c r="B18" s="26" t="s">
        <v>226</v>
      </c>
      <c r="D18" s="27"/>
    </row>
    <row r="19" spans="1:14">
      <c r="A19" s="46" t="s">
        <v>212</v>
      </c>
      <c r="B19" s="26" t="s">
        <v>225</v>
      </c>
      <c r="D19" s="27"/>
    </row>
    <row r="20" spans="1:14">
      <c r="A20" s="46" t="s">
        <v>211</v>
      </c>
      <c r="B20" s="26" t="s">
        <v>224</v>
      </c>
      <c r="D20" s="27"/>
    </row>
    <row r="21" spans="1:14">
      <c r="A21" s="46" t="s">
        <v>210</v>
      </c>
      <c r="B21" s="26" t="s">
        <v>235</v>
      </c>
      <c r="D21" s="27"/>
    </row>
    <row r="22" spans="1:14">
      <c r="A22" s="46" t="s">
        <v>209</v>
      </c>
      <c r="B22" s="26" t="s">
        <v>228</v>
      </c>
      <c r="D22" s="27"/>
    </row>
    <row r="23" spans="1:14">
      <c r="A23" s="46" t="s">
        <v>208</v>
      </c>
      <c r="B23" s="26" t="s">
        <v>223</v>
      </c>
      <c r="D23" s="27"/>
    </row>
    <row r="24" spans="1:14">
      <c r="A24" s="46" t="s">
        <v>207</v>
      </c>
      <c r="B24" s="26" t="s">
        <v>222</v>
      </c>
      <c r="D24" s="27"/>
    </row>
    <row r="25" spans="1:14">
      <c r="A25" s="46" t="s">
        <v>206</v>
      </c>
      <c r="B25" s="26" t="s">
        <v>221</v>
      </c>
      <c r="D25" s="27"/>
    </row>
    <row r="26" spans="1:14">
      <c r="A26" s="46" t="s">
        <v>181</v>
      </c>
      <c r="B26" s="26" t="s">
        <v>182</v>
      </c>
      <c r="D26" s="27"/>
    </row>
    <row r="27" spans="1:14">
      <c r="A27" s="46" t="s">
        <v>183</v>
      </c>
      <c r="B27" s="26" t="s">
        <v>184</v>
      </c>
    </row>
    <row r="28" spans="1:14">
      <c r="A28" s="46" t="s">
        <v>185</v>
      </c>
      <c r="B28" s="26" t="s">
        <v>186</v>
      </c>
    </row>
    <row r="29" spans="1:14">
      <c r="A29" s="46" t="s">
        <v>187</v>
      </c>
      <c r="B29" s="26" t="s">
        <v>188</v>
      </c>
    </row>
    <row r="30" spans="1:14">
      <c r="A30" s="46" t="s">
        <v>189</v>
      </c>
      <c r="B30" s="26" t="s">
        <v>190</v>
      </c>
    </row>
    <row r="31" spans="1:14">
      <c r="A31" s="46" t="s">
        <v>191</v>
      </c>
      <c r="B31" s="26" t="s">
        <v>192</v>
      </c>
    </row>
    <row r="32" spans="1:14">
      <c r="A32" s="46" t="s">
        <v>193</v>
      </c>
      <c r="B32" s="26" t="s">
        <v>194</v>
      </c>
      <c r="N32" s="34"/>
    </row>
    <row r="33" spans="1:2">
      <c r="A33" s="46" t="s">
        <v>195</v>
      </c>
      <c r="B33" s="26" t="s">
        <v>196</v>
      </c>
    </row>
    <row r="34" spans="1:2">
      <c r="A34" s="46" t="s">
        <v>197</v>
      </c>
      <c r="B34" s="26" t="s">
        <v>198</v>
      </c>
    </row>
    <row r="35" spans="1:2">
      <c r="A35" s="46" t="s">
        <v>199</v>
      </c>
      <c r="B35" s="26" t="s">
        <v>200</v>
      </c>
    </row>
    <row r="36" spans="1:2">
      <c r="A36" s="46" t="s">
        <v>201</v>
      </c>
      <c r="B36" s="26" t="s">
        <v>202</v>
      </c>
    </row>
    <row r="37" spans="1:2">
      <c r="A37" s="46" t="s">
        <v>203</v>
      </c>
      <c r="B37" s="26" t="s">
        <v>204</v>
      </c>
    </row>
    <row r="38" spans="1:2">
      <c r="A38" s="46" t="s">
        <v>136</v>
      </c>
      <c r="B38" s="26" t="s">
        <v>137</v>
      </c>
    </row>
    <row r="39" spans="1:2">
      <c r="A39" s="46" t="s">
        <v>138</v>
      </c>
      <c r="B39" s="26" t="s">
        <v>139</v>
      </c>
    </row>
    <row r="40" spans="1:2">
      <c r="A40" s="46" t="s">
        <v>140</v>
      </c>
      <c r="B40" s="26" t="s">
        <v>141</v>
      </c>
    </row>
    <row r="41" spans="1:2">
      <c r="A41" s="46" t="s">
        <v>142</v>
      </c>
      <c r="B41" s="26" t="s">
        <v>143</v>
      </c>
    </row>
    <row r="42" spans="1:2">
      <c r="A42" s="46" t="s">
        <v>144</v>
      </c>
      <c r="B42" s="26" t="s">
        <v>145</v>
      </c>
    </row>
    <row r="43" spans="1:2">
      <c r="A43" s="46" t="s">
        <v>146</v>
      </c>
      <c r="B43" s="26" t="s">
        <v>147</v>
      </c>
    </row>
    <row r="44" spans="1:2">
      <c r="A44" s="46" t="s">
        <v>148</v>
      </c>
      <c r="B44" s="26" t="s">
        <v>149</v>
      </c>
    </row>
    <row r="45" spans="1:2">
      <c r="A45" s="46" t="s">
        <v>150</v>
      </c>
      <c r="B45" s="26" t="s">
        <v>151</v>
      </c>
    </row>
    <row r="46" spans="1:2">
      <c r="A46" s="46" t="s">
        <v>152</v>
      </c>
      <c r="B46" s="26" t="s">
        <v>153</v>
      </c>
    </row>
    <row r="47" spans="1:2">
      <c r="A47" s="46" t="s">
        <v>154</v>
      </c>
      <c r="B47" s="26" t="s">
        <v>155</v>
      </c>
    </row>
    <row r="48" spans="1:2">
      <c r="A48" s="46" t="s">
        <v>156</v>
      </c>
      <c r="B48" s="26" t="s">
        <v>157</v>
      </c>
    </row>
    <row r="49" spans="1:2">
      <c r="A49" s="46" t="s">
        <v>158</v>
      </c>
      <c r="B49" s="26" t="s">
        <v>159</v>
      </c>
    </row>
    <row r="50" spans="1:2">
      <c r="A50" s="46" t="s">
        <v>160</v>
      </c>
      <c r="B50" s="26" t="s">
        <v>161</v>
      </c>
    </row>
    <row r="51" spans="1:2">
      <c r="A51" s="46" t="s">
        <v>162</v>
      </c>
      <c r="B51" s="26" t="s">
        <v>163</v>
      </c>
    </row>
    <row r="52" spans="1:2">
      <c r="A52" s="46" t="s">
        <v>164</v>
      </c>
      <c r="B52" s="26" t="s">
        <v>165</v>
      </c>
    </row>
    <row r="53" spans="1:2">
      <c r="A53" s="46" t="s">
        <v>166</v>
      </c>
      <c r="B53" s="26" t="s">
        <v>167</v>
      </c>
    </row>
    <row r="54" spans="1:2">
      <c r="A54" s="46" t="s">
        <v>168</v>
      </c>
      <c r="B54" s="26" t="s">
        <v>169</v>
      </c>
    </row>
    <row r="55" spans="1:2">
      <c r="A55" s="46" t="s">
        <v>120</v>
      </c>
      <c r="B55" s="26" t="s">
        <v>121</v>
      </c>
    </row>
    <row r="56" spans="1:2">
      <c r="A56" s="46" t="s">
        <v>118</v>
      </c>
      <c r="B56" s="26" t="s">
        <v>119</v>
      </c>
    </row>
    <row r="57" spans="1:2">
      <c r="A57" s="46" t="s">
        <v>116</v>
      </c>
      <c r="B57" s="26" t="s">
        <v>117</v>
      </c>
    </row>
    <row r="58" spans="1:2">
      <c r="A58" s="46" t="s">
        <v>114</v>
      </c>
      <c r="B58" s="26" t="s">
        <v>115</v>
      </c>
    </row>
    <row r="59" spans="1:2">
      <c r="A59" s="46" t="s">
        <v>112</v>
      </c>
      <c r="B59" s="26" t="s">
        <v>113</v>
      </c>
    </row>
    <row r="60" spans="1:2">
      <c r="A60" s="46" t="s">
        <v>110</v>
      </c>
      <c r="B60" s="26" t="s">
        <v>111</v>
      </c>
    </row>
    <row r="61" spans="1:2">
      <c r="A61" s="46" t="s">
        <v>108</v>
      </c>
      <c r="B61" s="26" t="s">
        <v>109</v>
      </c>
    </row>
    <row r="62" spans="1:2">
      <c r="A62" s="46" t="s">
        <v>106</v>
      </c>
      <c r="B62" s="26" t="s">
        <v>107</v>
      </c>
    </row>
    <row r="63" spans="1:2">
      <c r="A63" s="46" t="s">
        <v>104</v>
      </c>
      <c r="B63" s="26" t="s">
        <v>105</v>
      </c>
    </row>
    <row r="64" spans="1:2">
      <c r="A64" s="46" t="s">
        <v>102</v>
      </c>
      <c r="B64" s="26" t="s">
        <v>103</v>
      </c>
    </row>
    <row r="65" spans="1:2">
      <c r="A65" s="46" t="s">
        <v>100</v>
      </c>
      <c r="B65" s="26" t="s">
        <v>101</v>
      </c>
    </row>
    <row r="66" spans="1:2">
      <c r="A66" s="46" t="s">
        <v>98</v>
      </c>
      <c r="B66" s="26" t="s">
        <v>99</v>
      </c>
    </row>
    <row r="67" spans="1:2">
      <c r="A67" s="46" t="s">
        <v>96</v>
      </c>
      <c r="B67" s="26" t="s">
        <v>97</v>
      </c>
    </row>
    <row r="68" spans="1:2">
      <c r="A68" s="46" t="s">
        <v>94</v>
      </c>
      <c r="B68" s="26" t="s">
        <v>95</v>
      </c>
    </row>
    <row r="69" spans="1:2">
      <c r="A69" s="46" t="s">
        <v>92</v>
      </c>
      <c r="B69" s="26" t="s">
        <v>93</v>
      </c>
    </row>
    <row r="70" spans="1:2">
      <c r="A70" s="46" t="s">
        <v>90</v>
      </c>
      <c r="B70" s="26" t="s">
        <v>91</v>
      </c>
    </row>
    <row r="71" spans="1:2">
      <c r="A71" s="46" t="s">
        <v>88</v>
      </c>
      <c r="B71" s="26" t="s">
        <v>89</v>
      </c>
    </row>
    <row r="72" spans="1:2">
      <c r="A72" s="46" t="s">
        <v>86</v>
      </c>
      <c r="B72" s="26" t="s">
        <v>87</v>
      </c>
    </row>
    <row r="73" spans="1:2">
      <c r="A73" s="46" t="s">
        <v>84</v>
      </c>
      <c r="B73" s="26" t="s">
        <v>85</v>
      </c>
    </row>
    <row r="74" spans="1:2">
      <c r="A74" s="46" t="s">
        <v>122</v>
      </c>
      <c r="B74" s="26" t="s">
        <v>123</v>
      </c>
    </row>
    <row r="75" spans="1:2">
      <c r="A75" s="46" t="s">
        <v>17</v>
      </c>
      <c r="B75" s="26" t="s">
        <v>18</v>
      </c>
    </row>
    <row r="76" spans="1:2">
      <c r="A76" s="46" t="s">
        <v>19</v>
      </c>
      <c r="B76" s="26" t="s">
        <v>20</v>
      </c>
    </row>
    <row r="77" spans="1:2">
      <c r="A77" s="46" t="s">
        <v>170</v>
      </c>
      <c r="B77" s="26" t="s">
        <v>171</v>
      </c>
    </row>
    <row r="78" spans="1:2">
      <c r="A78" s="46" t="s">
        <v>124</v>
      </c>
      <c r="B78" s="26" t="s">
        <v>125</v>
      </c>
    </row>
    <row r="79" spans="1:2">
      <c r="A79" s="46" t="s">
        <v>21</v>
      </c>
      <c r="B79" s="26" t="s">
        <v>22</v>
      </c>
    </row>
    <row r="80" spans="1:2">
      <c r="A80" s="46" t="s">
        <v>23</v>
      </c>
      <c r="B80" s="26" t="s">
        <v>24</v>
      </c>
    </row>
    <row r="81" spans="1:2">
      <c r="A81" s="46" t="s">
        <v>25</v>
      </c>
      <c r="B81" s="26" t="s">
        <v>26</v>
      </c>
    </row>
    <row r="82" spans="1:2">
      <c r="A82" s="46" t="s">
        <v>27</v>
      </c>
      <c r="B82" s="26" t="s">
        <v>28</v>
      </c>
    </row>
    <row r="83" spans="1:2">
      <c r="A83" s="46" t="s">
        <v>29</v>
      </c>
      <c r="B83" s="26" t="s">
        <v>30</v>
      </c>
    </row>
    <row r="84" spans="1:2">
      <c r="A84" s="46" t="s">
        <v>31</v>
      </c>
      <c r="B84" s="26" t="s">
        <v>32</v>
      </c>
    </row>
    <row r="85" spans="1:2">
      <c r="A85" s="46" t="s">
        <v>33</v>
      </c>
      <c r="B85" s="26" t="s">
        <v>34</v>
      </c>
    </row>
    <row r="86" spans="1:2">
      <c r="A86" s="46" t="s">
        <v>35</v>
      </c>
      <c r="B86" s="26" t="s">
        <v>36</v>
      </c>
    </row>
    <row r="87" spans="1:2">
      <c r="A87" s="46" t="s">
        <v>126</v>
      </c>
      <c r="B87" s="26" t="s">
        <v>127</v>
      </c>
    </row>
    <row r="88" spans="1:2">
      <c r="A88" s="46" t="s">
        <v>37</v>
      </c>
      <c r="B88" s="26" t="s">
        <v>38</v>
      </c>
    </row>
    <row r="89" spans="1:2">
      <c r="A89" s="46" t="s">
        <v>39</v>
      </c>
      <c r="B89" s="26" t="s">
        <v>40</v>
      </c>
    </row>
    <row r="90" spans="1:2">
      <c r="A90" s="46" t="s">
        <v>41</v>
      </c>
      <c r="B90" s="26" t="s">
        <v>42</v>
      </c>
    </row>
    <row r="91" spans="1:2">
      <c r="A91" s="46" t="s">
        <v>43</v>
      </c>
      <c r="B91" s="26" t="s">
        <v>44</v>
      </c>
    </row>
    <row r="92" spans="1:2">
      <c r="A92" s="46" t="s">
        <v>45</v>
      </c>
      <c r="B92" s="26" t="s">
        <v>46</v>
      </c>
    </row>
    <row r="93" spans="1:2">
      <c r="A93" s="46" t="s">
        <v>128</v>
      </c>
      <c r="B93" s="26" t="s">
        <v>129</v>
      </c>
    </row>
    <row r="94" spans="1:2">
      <c r="A94" s="46" t="s">
        <v>47</v>
      </c>
      <c r="B94" s="26" t="s">
        <v>48</v>
      </c>
    </row>
    <row r="95" spans="1:2">
      <c r="A95" s="46" t="s">
        <v>49</v>
      </c>
      <c r="B95" s="26" t="s">
        <v>50</v>
      </c>
    </row>
    <row r="96" spans="1:2">
      <c r="A96" s="46" t="s">
        <v>130</v>
      </c>
      <c r="B96" s="26" t="s">
        <v>16</v>
      </c>
    </row>
    <row r="97" spans="1:2">
      <c r="A97" s="46" t="s">
        <v>51</v>
      </c>
      <c r="B97" s="26" t="s">
        <v>52</v>
      </c>
    </row>
    <row r="98" spans="1:2">
      <c r="A98" s="46" t="s">
        <v>53</v>
      </c>
      <c r="B98" s="26" t="s">
        <v>54</v>
      </c>
    </row>
    <row r="99" spans="1:2">
      <c r="A99" s="46" t="s">
        <v>131</v>
      </c>
      <c r="B99" s="26" t="s">
        <v>132</v>
      </c>
    </row>
    <row r="100" spans="1:2">
      <c r="A100" s="46" t="s">
        <v>55</v>
      </c>
      <c r="B100" s="26" t="s">
        <v>56</v>
      </c>
    </row>
    <row r="101" spans="1:2">
      <c r="A101" s="46" t="s">
        <v>82</v>
      </c>
      <c r="B101" s="26" t="s">
        <v>83</v>
      </c>
    </row>
    <row r="102" spans="1:2">
      <c r="A102" s="46" t="s">
        <v>57</v>
      </c>
      <c r="B102" s="26" t="s">
        <v>58</v>
      </c>
    </row>
    <row r="103" spans="1:2">
      <c r="A103" s="46" t="s">
        <v>59</v>
      </c>
      <c r="B103" s="26" t="s">
        <v>60</v>
      </c>
    </row>
    <row r="104" spans="1:2">
      <c r="A104" s="46" t="s">
        <v>61</v>
      </c>
      <c r="B104" s="26" t="s">
        <v>62</v>
      </c>
    </row>
    <row r="105" spans="1:2">
      <c r="A105" s="46" t="s">
        <v>80</v>
      </c>
      <c r="B105" s="26" t="s">
        <v>81</v>
      </c>
    </row>
    <row r="106" spans="1:2">
      <c r="A106" s="46" t="s">
        <v>78</v>
      </c>
      <c r="B106" s="26" t="s">
        <v>79</v>
      </c>
    </row>
    <row r="107" spans="1:2">
      <c r="A107" s="46" t="s">
        <v>63</v>
      </c>
      <c r="B107" s="26" t="s">
        <v>64</v>
      </c>
    </row>
  </sheetData>
  <phoneticPr fontId="8" type="noConversion"/>
  <hyperlinks>
    <hyperlink ref="B37" r:id="rId1" display="https://bo.timeconsulting.co.th/?mod=project-edit&amp;id=80" xr:uid="{B19CD911-A64D-418B-9542-F72757C1D4C2}"/>
    <hyperlink ref="B36" r:id="rId2" display="https://bo.timeconsulting.co.th/?mod=project-edit&amp;id=81" xr:uid="{03871A6E-E23E-4E1C-A7CF-437AA29D42A5}"/>
    <hyperlink ref="B35" r:id="rId3" display="https://bo.timeconsulting.co.th/?mod=project-edit&amp;id=82" xr:uid="{6E1B02C3-E4BB-480E-96C0-1597137DC51C}"/>
    <hyperlink ref="B34" r:id="rId4" display="https://bo.timeconsulting.co.th/?mod=project-edit&amp;id=83" xr:uid="{04069247-E993-495A-B4A2-9F47DDD90081}"/>
    <hyperlink ref="B33" r:id="rId5" display="https://bo.timeconsulting.co.th/?mod=project-edit&amp;id=84" xr:uid="{5C180E4B-4440-43B5-8BC0-8E120762B4C6}"/>
    <hyperlink ref="B32" r:id="rId6" display="https://bo.timeconsulting.co.th/?mod=project-edit&amp;id=85" xr:uid="{A835C3BE-6D80-4EB6-B1BB-4523E63FBABD}"/>
    <hyperlink ref="B31" r:id="rId7" display="https://bo.timeconsulting.co.th/?mod=project-edit&amp;id=86" xr:uid="{C835BC00-53D2-4FEF-8B98-05D1BB96C955}"/>
    <hyperlink ref="B30" r:id="rId8" display="https://bo.timeconsulting.co.th/?mod=project-edit&amp;id=87" xr:uid="{19FFC04B-5B13-4302-81DA-F1FCD3AE8151}"/>
    <hyperlink ref="B29" r:id="rId9" display="https://bo.timeconsulting.co.th/?mod=project-edit&amp;id=88" xr:uid="{63D6E09C-3BD4-4C08-AD10-9432A62CBFD5}"/>
    <hyperlink ref="B28" r:id="rId10" display="https://bo.timeconsulting.co.th/?mod=project-edit&amp;id=89" xr:uid="{F1CB629D-F387-4B30-9977-D2E53F300739}"/>
    <hyperlink ref="B27" r:id="rId11" display="https://bo.timeconsulting.co.th/?mod=project-edit&amp;id=90" xr:uid="{25DEB364-5295-4389-87CE-B758033D5EEF}"/>
    <hyperlink ref="B26" r:id="rId12" display="https://bo.timeconsulting.co.th/?mod=project-edit&amp;id=91" xr:uid="{077DA813-256E-4257-B6B2-92F2D057DA23}"/>
  </hyperlinks>
  <pageMargins left="0.75" right="0.75" top="1" bottom="1" header="0.4921259845" footer="0.4921259845"/>
  <pageSetup paperSize="9" orientation="portrait" r:id="rId13"/>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Desktop-PC</cp:lastModifiedBy>
  <dcterms:created xsi:type="dcterms:W3CDTF">2006-02-12T14:53:28Z</dcterms:created>
  <dcterms:modified xsi:type="dcterms:W3CDTF">2020-09-15T06:43:54Z</dcterms:modified>
</cp:coreProperties>
</file>