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2A07B2A8-DF7D-4510-A89A-0927A0C9DFE4}"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34" l="1"/>
  <c r="E29" i="34"/>
  <c r="L41" i="34"/>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31" i="34" s="1"/>
  <c r="E32"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<sst xmlns="http://schemas.openxmlformats.org/spreadsheetml/2006/main" count="311" uniqueCount="270">
  <si>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</si>
  <si>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</si>
  <si>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</si>
  <si>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</si>
  <si>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</si>
  <si>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</si>
  <si>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</si>
  <si>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</si>
  <si>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</si>
  <si>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</si>
  <si>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</si>
  <si>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</si>
  <si>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</si>
  <si>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</si>
  <si>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</si>
  <si>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</si>
  <si>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</si>
  <si>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</si>
  <si>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</si>
  <si>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</si>
  <si>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</si>
  <si>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</si>
  <si>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</si>
  <si>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</si>
  <si>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</si>
  <si>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</si>
  <si>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</si>
  <si>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</si>
  <si>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</si>
  <si>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</si>
  <si>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</si>
  <si>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</si>
  <si>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</si>
  <si>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</si>
  <si>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</si>
  <si>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</si>
  <si>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</si>
  <si>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</si>
  <si>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</si>
  <si>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</si>
  <si>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</si>
  <si>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</si>
  <si>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</si>
  <si>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</si>
  <si>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</si>
  <si>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</si>
  <si>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</si>
  <si>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</si>
  <si>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</si>
  <si>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</si>
  <si>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</si>
  <si>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</si>
  <si>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</si>
  <si>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</si>
  <si>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</si>
  <si>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</si>
  <si>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</si>
  <si>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</si>
  <si>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</si>
  <si>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</si>
  <si>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</si>
  <si>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</si>
  <si>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</si>
  <si>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</si>
  <si>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</si>
  <si>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</si>
  <si>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</si>
  <si>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</si>
  <si>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</si>
  <si>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</si>
  <si>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</si>
  <si>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</si>
  <si>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</si>
  <si>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</si>
  <si>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</si>
  <si>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</si>
  <si>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</si>
  <si>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</si>
  <si>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</si>
  <si>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</si>
  <si>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</si>
  <si>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</si>
  <si>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</si>
  <si>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</si>
  <si>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</si>
  <si>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</si>
  <si>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</si>
  <si>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</si>
  <si>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</si>
  <si>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</si>
  <si>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</si>
  <si>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</si>
  <si>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</si>
  <si>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</si>
  <si>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</si>
  <si>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</si>
  <si>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</si>
  <si>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</si>
  <si>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</si>
  <si>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</si>
  <si>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</si>
  <si>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</si>
  <si>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</si>
  <si>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</si>
  <si>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</si>
  <si>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</si>
  <si>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</si>
  <si>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</si>
  <si>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</si>
  <si>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</si>
  <si>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</si>
  <si>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</si>
  <si>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</si>
  <si>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</si>
  <si>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</si>
  <si>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</si>
  <si>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</si>
  <si>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</si>
  <si>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</si>
  <si>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</si>
  <si>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</si>
  <si>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</si>
  <si>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</si>
  <si>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</si>
  <si>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</si>
  <si>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</si>
  <si>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</si>
  <si>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</si>
  <si>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</si>
  <si>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</si>
  <si>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</si>
  <si>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</si>
  <si>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</si>
  <si>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</si>
  <si>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</si>
  <si>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</si>
  <si>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</si>
  <si>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</si>
  <si>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</si>
  <si>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</si>
  <si>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</si>
  <si>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</si>
  <si>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</si>
  <si>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</si>
  <si>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</si>
  <si>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</si>
  <si>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</si>
  <si>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</si>
  <si>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</si>
  <si>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</si>
  <si>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</si>
  <si>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</si>
  <si>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</si>
  <si>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</si>
  <si>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</si>
  <si>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</si>
  <si>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</si>
  <si>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</si>
  <si>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</si>
  <si>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</si>
  <si>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</si>
  <si>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</si>
  <si>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</si>
  <si>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</si>
  <si>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</si>
  <si>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</si>
  <si>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</si>
  <si>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</si>
  <si>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</si>
  <si>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</si>
  <si>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</si>
  <si>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</si>
  <si>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</si>
  <si>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</si>
  <si>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</si>
  <si>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</si>
  <si>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</si>
  <si>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</si>
  <si>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</si>
  <si>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</si>
  <si>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</si>
  <si>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</si>
  <si>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</si>
  <si>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</si>
  <si>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</si>
  <si>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</si>
  <si>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</si>
  <si>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</si>
  <si>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</si>
  <si>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</si>
  <si>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</si>
  <si>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</si>
  <si>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</si>
  <si>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</si>
  <si>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</si>
  <si>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</si>
  <si>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</si>
  <si>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</si>
  <si>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</si>
  <si>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</si>
  <si>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</si>
  <si>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</si>
  <si>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</si>
  <si>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</si>
  <si>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</si>
  <si>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</si>
  <si>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</si>
  <si>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</si>
  <si>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</si>
  <si>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</si>
  <si>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</si>
  <si>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</si>
  <si>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</si>
  <si>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</si>
  <si>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</si>
  <si>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</si>
  <si>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</si>
  <si>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</si>
  <si>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</si>
  <si>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</si>
  <si>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</si>
  <si>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</si>
  <si>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</si>
  <si>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</si>
  <si>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</si>
  <si>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</si>
  <si>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</si>
  <si>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</si>
  <si>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</si>
  <si>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</si>
  <si>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</si>
  <si>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</si>
  <si>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</si>
  <si>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</si>
  <si>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</si>
  <si>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</si>
  <si>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</si>
  <si>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</si>
  <si>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</si>
  <si>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</si>
  <si>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</si>
  <si>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</si>
  <si>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</si>
  <si>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</si>
  <si>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</si>
  <si>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</si>
  <si>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</si>
  <si>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</si>
  <si>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</si>
  <si>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</si>
  <si>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</si>
  <si>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</si>
  <si>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</si>
  <si>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</si>
  <si>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</si>
  <si>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</si>
  <si>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</si>
  <si>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</si>
  <si>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</si>
  <si>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</si>
  <si>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</si>
  <si>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</si>
  <si>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</si>
  <si>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TIME122</t>
  </si>
  <si>
    <t>Pinyapat</t>
  </si>
  <si>
    <t>Hanyut</t>
  </si>
  <si>
    <t>TIME-202019</t>
  </si>
  <si>
    <t>Digital Assessment and Workshop</t>
  </si>
  <si>
    <t xml:space="preserve"> Digital Assessment and Workshop</t>
  </si>
  <si>
    <t xml:space="preserve"> TPBS Digital Competencies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</si>
</sst>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9" workbookViewId="0">
      <selection activeCell="I9" sqref="I9"/>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264</v>
      </c>
      <c r="E4" s="105"/>
      <c r="F4" s="105"/>
      <c r="G4" s="105"/>
      <c r="H4" s="104"/>
      <c r="I4" s="44"/>
      <c r="J4" s="44"/>
    </row>
    <row r="5" spans="2:10">
      <c r="B5" s="88" t="s">
        <v>65</v>
      </c>
      <c r="C5" s="90"/>
      <c r="D5" s="88" t="s">
        <v>265</v>
      </c>
      <c r="E5" s="89"/>
      <c r="F5" s="89"/>
      <c r="G5" s="89"/>
      <c r="H5" s="90"/>
      <c r="I5" s="44"/>
      <c r="J5" s="44"/>
    </row>
    <row r="6" spans="2:10">
      <c r="B6" s="88" t="s">
        <v>66</v>
      </c>
      <c r="C6" s="90"/>
      <c r="D6" s="88" t="s">
        <v>263</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237</v>
      </c>
      <c r="E33" s="65"/>
      <c r="F33" s="65"/>
      <c r="G33" s="65"/>
      <c r="H33" s="66"/>
      <c r="I33" s="57"/>
      <c r="J33" s="57"/>
    </row>
    <row r="34" spans="2:10" ht="21">
      <c r="B34" s="51" t="s">
        <v>242</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238</v>
      </c>
      <c r="E36" s="65"/>
      <c r="F36" s="65"/>
      <c r="G36" s="65"/>
      <c r="H36" s="66"/>
      <c r="I36" s="57"/>
      <c r="J36" s="57"/>
    </row>
    <row r="37" spans="2:10" ht="70.5" customHeight="1">
      <c r="B37" s="61" t="s">
        <v>243</v>
      </c>
      <c r="C37" s="50"/>
      <c r="D37" s="76"/>
      <c r="E37" s="77"/>
      <c r="F37" s="77"/>
      <c r="G37" s="77"/>
      <c r="H37" s="78"/>
      <c r="I37" s="57"/>
      <c r="J37" s="57"/>
    </row>
    <row r="38" spans="2:10">
      <c r="B38" s="47">
        <v>9003</v>
      </c>
      <c r="C38" s="48"/>
      <c r="D38" s="79" t="s">
        <v>239</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240</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241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244</v>
      </c>
      <c r="E47" s="65"/>
      <c r="F47" s="65"/>
      <c r="G47" s="65"/>
      <c r="H47" s="66"/>
    </row>
    <row r="48" spans="2:10">
      <c r="B48" s="54" t="s">
        <v>73</v>
      </c>
      <c r="C48" s="55"/>
      <c r="D48" s="76"/>
      <c r="E48" s="77"/>
      <c r="F48" s="77"/>
      <c r="G48" s="77"/>
      <c r="H48" s="78"/>
    </row>
    <row r="49" spans="2:8">
      <c r="B49" s="47">
        <v>9008</v>
      </c>
      <c r="C49" s="48"/>
      <c r="D49" s="64" t="s">
        <v>245</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3" zoomScale="70" zoomScaleNormal="70" workbookViewId="0">
      <selection activeCell="E9" sqref="E9:L3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Pinyapat</v>
      </c>
      <c r="G3" s="29"/>
      <c r="I3" s="3"/>
      <c r="J3" s="33"/>
      <c r="K3" s="33"/>
      <c r="L3" s="33"/>
    </row>
    <row r="4" spans="1:15" ht="19.5" customHeight="1">
      <c r="D4" s="3" t="s">
        <v>68</v>
      </c>
      <c r="E4" s="25"/>
      <c r="F4" s="32" t="str">
        <f>'Information-General Settings'!D5</f>
        <v>Hanyut</v>
      </c>
      <c r="G4" s="29"/>
      <c r="I4" s="3"/>
      <c r="J4" s="33"/>
      <c r="K4" s="33"/>
      <c r="L4" s="33"/>
    </row>
    <row r="5" spans="1:15" ht="19.5" customHeight="1">
      <c r="D5" s="134" t="s">
        <v>67</v>
      </c>
      <c r="E5" s="135"/>
      <c r="F5" s="32" t="str">
        <f>'Information-General Settings'!D6</f>
        <v>TIME122</v>
      </c>
      <c r="G5" s="29"/>
      <c r="I5" s="3"/>
      <c r="J5" s="33"/>
      <c r="K5" s="33"/>
      <c r="L5" s="33"/>
    </row>
    <row r="6" spans="1:15" ht="19.5" customHeight="1" thickBot="1">
      <c r="E6" s="3"/>
      <c r="F6" s="3"/>
      <c r="G6" s="3"/>
      <c r="H6" s="4"/>
      <c r="J6" s="119"/>
      <c r="K6" s="119"/>
      <c r="L6" s="119"/>
    </row>
    <row r="7" spans="1:15" ht="12.75" customHeight="1">
      <c r="B7" s="1">
        <f>MONTH(E9)</f>
        <v>8</v>
      </c>
      <c r="C7" s="108"/>
      <c r="D7" s="110">
        <v>44044</v>
      </c>
      <c r="E7" s="111"/>
      <c r="F7" s="114" t="s">
        <v>6</v>
      </c>
      <c r="G7" s="114" t="s">
        <v>15</v>
      </c>
      <c r="H7" s="126" t="s">
        <v>5</v>
      </c>
      <c r="I7" s="127"/>
      <c r="J7" s="122" t="s">
        <v>3</v>
      </c>
      <c r="K7" s="124" t="s">
        <v>10</v>
      </c>
      <c r="L7" s="122" t="s">
        <v>4</v>
      </c>
    </row>
    <row r="8" spans="1:15" ht="23.25" customHeight="1" thickBot="1">
      <c r="C8" s="109"/>
      <c r="D8" s="112"/>
      <c r="E8" s="113"/>
      <c r="F8" s="115"/>
      <c r="G8" s="116"/>
      <c r="H8" s="128"/>
      <c r="I8" s="129"/>
      <c r="J8" s="123"/>
      <c r="K8" s="125"/>
      <c r="L8" s="123"/>
    </row>
    <row r="9" spans="1:15" ht="29.1"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70</v>
      </c>
      <c r="O10" s="2">
        <f>COUNTIF($G$9:$G$39, 9001)</f>
        <v>0</v>
      </c>
    </row>
    <row r="11" spans="1:15" ht="29.1" customHeight="1" thickBot="1">
      <c r="A11" s="5">
        <f t="shared" si="0"/>
        <v>1</v>
      </c>
      <c r="B11" s="6">
        <f t="shared" si="1"/>
        <v>1</v>
      </c>
      <c r="C11" s="12"/>
      <c r="D11" s="8" t="str">
        <f>IF(B11=1,"Mo",IF(B11=2,"Tue",IF(B11=3,"Wed",IF(B11=4,"Thu",IF(B11=5,"Fri",IF(B11=6,"Sat",IF(B11=7,"Sun","")))))))</f>
        <v>Mo</v>
      </c>
      <c r="E11" s="13">
        <f t="shared" ref="E11:E37" si="2">+E10+1</f>
        <v>44046</v>
      </c>
      <c r="F11" s="10"/>
      <c r="G11" s="14"/>
      <c r="H11" s="130"/>
      <c r="I11" s="130"/>
      <c r="J11" s="14"/>
      <c r="K11" s="14"/>
      <c r="L11" s="15"/>
      <c r="N11" s="6" t="s">
        <v>12</v>
      </c>
      <c r="O11" s="2">
        <f>COUNTIF($G$9:$G$39,9003)+COUNTIF($G$9:$G$39,9004)</f>
        <v>0</v>
      </c>
    </row>
    <row r="12" spans="1:15" ht="29.1" customHeight="1" thickBot="1">
      <c r="A12" s="5">
        <f t="shared" si="0"/>
        <v>1</v>
      </c>
      <c r="B12" s="6">
        <f t="shared" si="1"/>
        <v>2</v>
      </c>
      <c r="C12" s="12"/>
      <c r="D12" s="8" t="str">
        <f t="shared" ref="D12:D38" si="3">IF(B12=1,"Mo",IF(B12=2,"Tue",IF(B12=3,"Wed",IF(B12=4,"Thu",IF(B12=5,"Fri",IF(B12=6,"Sat",IF(B12=7,"Sun","")))))))</f>
        <v>Tue</v>
      </c>
      <c r="E12" s="13">
        <f t="shared" si="2"/>
        <v>44047</v>
      </c>
      <c r="F12" s="10"/>
      <c r="G12" s="14"/>
      <c r="H12" s="107"/>
      <c r="I12" s="107"/>
      <c r="J12" s="14"/>
      <c r="K12" s="14"/>
      <c r="L12" s="15"/>
      <c r="N12" s="1" t="s">
        <v>13</v>
      </c>
      <c r="O12" s="2">
        <f>COUNTIF($G$9:$G$39, 9005)</f>
        <v>0</v>
      </c>
    </row>
    <row r="13" spans="1:15" ht="29.1" customHeight="1" thickBot="1">
      <c r="A13" s="5">
        <f t="shared" si="0"/>
        <v>1</v>
      </c>
      <c r="B13" s="6">
        <f t="shared" si="1"/>
        <v>3</v>
      </c>
      <c r="C13" s="12"/>
      <c r="D13" s="8" t="str">
        <f t="shared" si="3"/>
        <v>Wed</v>
      </c>
      <c r="E13" s="13">
        <f t="shared" si="2"/>
        <v>44048</v>
      </c>
      <c r="F13" s="10"/>
      <c r="G13" s="14"/>
      <c r="H13" s="107"/>
      <c r="I13" s="107"/>
      <c r="J13" s="14"/>
      <c r="K13" s="14"/>
      <c r="L13" s="15"/>
    </row>
    <row r="14" spans="1:15" ht="29.1" customHeight="1" thickBot="1">
      <c r="A14" s="5">
        <f t="shared" si="0"/>
        <v>1</v>
      </c>
      <c r="B14" s="6">
        <f t="shared" si="1"/>
        <v>4</v>
      </c>
      <c r="C14" s="12"/>
      <c r="D14" s="8" t="str">
        <f t="shared" si="3"/>
        <v>Thu</v>
      </c>
      <c r="E14" s="13">
        <f t="shared" si="2"/>
        <v>44049</v>
      </c>
      <c r="F14" s="10"/>
      <c r="G14" s="14"/>
      <c r="H14" s="118"/>
      <c r="I14" s="118"/>
      <c r="J14" s="14"/>
      <c r="K14" s="14"/>
      <c r="L14" s="15"/>
    </row>
    <row r="15" spans="1:15" ht="29.1" customHeight="1" thickBot="1">
      <c r="A15" s="5">
        <f t="shared" si="0"/>
        <v>1</v>
      </c>
      <c r="B15" s="6">
        <f t="shared" si="1"/>
        <v>5</v>
      </c>
      <c r="C15" s="12"/>
      <c r="D15" s="8" t="str">
        <f t="shared" si="3"/>
        <v>Fri</v>
      </c>
      <c r="E15" s="13">
        <f t="shared" si="2"/>
        <v>44050</v>
      </c>
      <c r="F15" s="10"/>
      <c r="G15" s="14"/>
      <c r="H15" s="107"/>
      <c r="I15" s="107"/>
      <c r="J15" s="14"/>
      <c r="K15" s="14"/>
      <c r="L15" s="15"/>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6"/>
      <c r="I17" s="106"/>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c r="G18" s="14"/>
      <c r="H18" s="120"/>
      <c r="I18" s="121"/>
      <c r="J18" s="14"/>
      <c r="K18" s="14"/>
      <c r="L18" s="15"/>
    </row>
    <row r="19" spans="1:12" ht="29.1" customHeight="1" thickBot="1">
      <c r="A19" s="5">
        <f t="shared" si="0"/>
        <v>1</v>
      </c>
      <c r="B19" s="6">
        <f t="shared" si="1"/>
        <v>2</v>
      </c>
      <c r="C19" s="12"/>
      <c r="D19" s="8" t="str">
        <f t="shared" si="3"/>
        <v>Tue</v>
      </c>
      <c r="E19" s="13">
        <f t="shared" si="2"/>
        <v>44054</v>
      </c>
      <c r="F19" s="10"/>
      <c r="G19" s="14"/>
      <c r="H19" s="117"/>
      <c r="I19" s="117"/>
      <c r="J19" s="14"/>
      <c r="K19" s="14"/>
      <c r="L19" s="15"/>
    </row>
    <row r="20" spans="1:12" ht="29.1" customHeight="1" thickBot="1">
      <c r="A20" s="5">
        <f t="shared" si="0"/>
        <v>1</v>
      </c>
      <c r="B20" s="6">
        <f t="shared" si="1"/>
        <v>3</v>
      </c>
      <c r="C20" s="12"/>
      <c r="D20" s="8" t="str">
        <f t="shared" si="3"/>
        <v>Wed</v>
      </c>
      <c r="E20" s="13">
        <f t="shared" si="2"/>
        <v>44055</v>
      </c>
      <c r="F20" s="10"/>
      <c r="G20" s="14"/>
      <c r="H20" s="118" t="s">
        <v>206</v>
      </c>
      <c r="I20" s="118"/>
      <c r="J20" s="14"/>
      <c r="K20" s="14"/>
      <c r="L20" s="15"/>
    </row>
    <row r="21" spans="1:12" ht="29.1" customHeight="1" thickBot="1">
      <c r="A21" s="5">
        <f t="shared" si="0"/>
        <v>1</v>
      </c>
      <c r="B21" s="6">
        <f t="shared" si="1"/>
        <v>4</v>
      </c>
      <c r="C21" s="12"/>
      <c r="D21" s="8" t="str">
        <f t="shared" si="3"/>
        <v>Thu</v>
      </c>
      <c r="E21" s="13">
        <f t="shared" si="2"/>
        <v>44056</v>
      </c>
      <c r="F21" s="10"/>
      <c r="G21" s="14"/>
      <c r="H21" s="107"/>
      <c r="I21" s="107"/>
      <c r="J21" s="14"/>
      <c r="K21" s="14"/>
      <c r="L21" s="15"/>
    </row>
    <row r="22" spans="1:12" ht="29.1" customHeight="1" thickBot="1">
      <c r="A22" s="5">
        <f t="shared" si="0"/>
        <v>1</v>
      </c>
      <c r="B22" s="6">
        <f t="shared" si="1"/>
        <v>5</v>
      </c>
      <c r="C22" s="12"/>
      <c r="D22" s="8" t="str">
        <f t="shared" si="3"/>
        <v>Fri</v>
      </c>
      <c r="E22" s="13">
        <f t="shared" si="2"/>
        <v>44057</v>
      </c>
      <c r="F22" s="10"/>
      <c r="G22" s="14"/>
      <c r="H22" s="107"/>
      <c r="I22" s="107"/>
      <c r="J22" s="14"/>
      <c r="K22" s="14"/>
      <c r="L22" s="15"/>
    </row>
    <row r="23" spans="1:12" ht="29.1" customHeight="1" thickBot="1">
      <c r="A23" s="5" t="str">
        <f t="shared" si="0"/>
        <v/>
      </c>
      <c r="B23" s="6">
        <f t="shared" si="1"/>
        <v>6</v>
      </c>
      <c r="C23" s="12"/>
      <c r="D23" s="8" t="str">
        <f t="shared" si="3"/>
        <v>Sat</v>
      </c>
      <c r="E23" s="13">
        <f t="shared" si="2"/>
        <v>44058</v>
      </c>
      <c r="F23" s="10"/>
      <c r="G23" s="14"/>
      <c r="H23" s="107"/>
      <c r="I23" s="107"/>
      <c r="J23" s="14"/>
      <c r="K23" s="14"/>
      <c r="L23" s="15"/>
    </row>
    <row r="24" spans="1:12" ht="29.1" customHeight="1" thickBot="1">
      <c r="A24" s="5" t="str">
        <f t="shared" si="0"/>
        <v/>
      </c>
      <c r="B24" s="6">
        <f t="shared" si="1"/>
        <v>7</v>
      </c>
      <c r="C24" s="12"/>
      <c r="D24" s="8" t="str">
        <f t="shared" si="3"/>
        <v>Sun</v>
      </c>
      <c r="E24" s="13">
        <f t="shared" si="2"/>
        <v>44059</v>
      </c>
      <c r="F24" s="10"/>
      <c r="G24" s="14"/>
      <c r="H24" s="107"/>
      <c r="I24" s="107"/>
      <c r="J24" s="14"/>
      <c r="K24" s="14"/>
      <c r="L24" s="15"/>
    </row>
    <row r="25" spans="1:12" ht="29.1" customHeight="1" thickBot="1">
      <c r="A25" s="5">
        <f t="shared" si="0"/>
        <v>1</v>
      </c>
      <c r="B25" s="6">
        <f t="shared" si="1"/>
        <v>1</v>
      </c>
      <c r="C25" s="12"/>
      <c r="D25" s="8" t="str">
        <f t="shared" si="3"/>
        <v>Mo</v>
      </c>
      <c r="E25" s="13">
        <f t="shared" si="2"/>
        <v>44060</v>
      </c>
      <c r="F25" s="14" t="s">
        <v>266</v>
      </c>
      <c r="G25" s="14">
        <v>9002</v>
      </c>
      <c r="H25" s="107" t="s">
        <v>268</v>
      </c>
      <c r="I25" s="107"/>
      <c r="J25" s="14" t="s">
        <v>69</v>
      </c>
      <c r="K25" s="14"/>
      <c r="L25" s="15">
        <v>8</v>
      </c>
    </row>
    <row r="26" spans="1:12" ht="29.1" customHeight="1" thickBot="1">
      <c r="A26" s="5">
        <f t="shared" si="0"/>
        <v>1</v>
      </c>
      <c r="B26" s="6">
        <f t="shared" si="1"/>
        <v>2</v>
      </c>
      <c r="C26" s="12"/>
      <c r="D26" s="8" t="str">
        <f t="shared" si="3"/>
        <v>Tue</v>
      </c>
      <c r="E26" s="13">
        <f t="shared" si="2"/>
        <v>44061</v>
      </c>
      <c r="F26" s="14" t="s">
        <v>266</v>
      </c>
      <c r="G26" s="14">
        <v>9002</v>
      </c>
      <c r="H26" s="107" t="s">
        <v>268</v>
      </c>
      <c r="I26" s="107"/>
      <c r="J26" s="14" t="s">
        <v>69</v>
      </c>
      <c r="K26" s="14"/>
      <c r="L26" s="15">
        <v>8</v>
      </c>
    </row>
    <row r="27" spans="1:12" ht="29.1" customHeight="1" thickBot="1">
      <c r="A27" s="5">
        <f t="shared" si="0"/>
        <v>1</v>
      </c>
      <c r="B27" s="6">
        <f t="shared" si="1"/>
        <v>3</v>
      </c>
      <c r="C27" s="12"/>
      <c r="D27" s="8" t="str">
        <f t="shared" si="3"/>
        <v>Wed</v>
      </c>
      <c r="E27" s="13">
        <f t="shared" si="2"/>
        <v>44062</v>
      </c>
      <c r="F27" s="14" t="s">
        <v>266</v>
      </c>
      <c r="G27" s="14">
        <v>9002</v>
      </c>
      <c r="H27" s="107" t="s">
        <v>268</v>
      </c>
      <c r="I27" s="107"/>
      <c r="J27" s="14" t="s">
        <v>69</v>
      </c>
      <c r="K27" s="14"/>
      <c r="L27" s="15">
        <v>8</v>
      </c>
    </row>
    <row r="28" spans="1:12" ht="29.1" customHeight="1" thickBot="1">
      <c r="A28" s="5">
        <f t="shared" si="0"/>
        <v>1</v>
      </c>
      <c r="B28" s="6">
        <f t="shared" si="1"/>
        <v>4</v>
      </c>
      <c r="C28" s="12"/>
      <c r="D28" s="8" t="str">
        <f t="shared" si="3"/>
        <v>Thu</v>
      </c>
      <c r="E28" s="13">
        <f t="shared" si="2"/>
        <v>44063</v>
      </c>
      <c r="F28" s="14" t="s">
        <v>266</v>
      </c>
      <c r="G28" s="14">
        <v>9002</v>
      </c>
      <c r="H28" s="107" t="s">
        <v>268</v>
      </c>
      <c r="I28" s="107"/>
      <c r="J28" s="14" t="s">
        <v>69</v>
      </c>
      <c r="K28" s="14"/>
      <c r="L28" s="15">
        <v>8</v>
      </c>
    </row>
    <row r="29" spans="1:12" ht="29.1" customHeight="1" thickBot="1">
      <c r="A29" s="5">
        <f t="shared" si="0"/>
        <v>1</v>
      </c>
      <c r="B29" s="6">
        <f t="shared" si="1"/>
        <v>5</v>
      </c>
      <c r="C29" s="12"/>
      <c r="D29" s="8" t="str">
        <f t="shared" si="3"/>
        <v>Fri</v>
      </c>
      <c r="E29" s="13">
        <f>+E28+1</f>
        <v>44064</v>
      </c>
      <c r="F29" s="14" t="s">
        <v>266</v>
      </c>
      <c r="G29" s="14">
        <v>9002</v>
      </c>
      <c r="H29" s="107" t="s">
        <v>268</v>
      </c>
      <c r="I29" s="107"/>
      <c r="J29" s="14" t="s">
        <v>69</v>
      </c>
      <c r="K29" s="14"/>
      <c r="L29" s="15">
        <v>4</v>
      </c>
    </row>
    <row r="30" spans="1:12" ht="29.1" customHeight="1" thickBot="1">
      <c r="A30" s="5"/>
      <c r="B30" s="6"/>
      <c r="C30" s="12"/>
      <c r="D30" s="8"/>
      <c r="E30" s="13">
        <f>+E29</f>
        <v>44064</v>
      </c>
      <c r="F30" s="63" t="s">
        <v>196</v>
      </c>
      <c r="G30" s="14">
        <v>9002</v>
      </c>
      <c r="H30" s="62" t="s">
        <v>269</v>
      </c>
      <c r="I30" s="62"/>
      <c r="J30" s="14" t="s">
        <v>69</v>
      </c>
      <c r="K30" s="14"/>
      <c r="L30" s="15">
        <v>4</v>
      </c>
    </row>
    <row r="31" spans="1:12" ht="29.1" customHeight="1" thickBot="1">
      <c r="A31" s="5" t="str">
        <f t="shared" si="0"/>
        <v/>
      </c>
      <c r="B31" s="6">
        <f t="shared" si="1"/>
        <v>6</v>
      </c>
      <c r="C31" s="12"/>
      <c r="D31" s="8" t="str">
        <f t="shared" si="3"/>
        <v>Sat</v>
      </c>
      <c r="E31" s="13">
        <f>+E29+1</f>
        <v>44065</v>
      </c>
      <c r="F31" s="10"/>
      <c r="G31" s="14"/>
      <c r="H31" s="107"/>
      <c r="I31" s="107"/>
      <c r="J31" s="14"/>
      <c r="K31" s="14"/>
      <c r="L31" s="15"/>
    </row>
    <row r="32" spans="1:12" ht="29.1" customHeight="1" thickBot="1">
      <c r="A32" s="5" t="str">
        <f t="shared" si="0"/>
        <v/>
      </c>
      <c r="B32" s="6">
        <f t="shared" si="1"/>
        <v>7</v>
      </c>
      <c r="C32" s="12"/>
      <c r="D32" s="8" t="str">
        <f t="shared" si="3"/>
        <v>Sun</v>
      </c>
      <c r="E32" s="13">
        <f t="shared" si="2"/>
        <v>44066</v>
      </c>
      <c r="F32" s="10"/>
      <c r="G32" s="14"/>
      <c r="H32" s="107"/>
      <c r="I32" s="107"/>
      <c r="J32" s="14"/>
      <c r="K32" s="14"/>
      <c r="L32" s="15"/>
    </row>
    <row r="33" spans="1:12" ht="29.1" customHeight="1" thickBot="1">
      <c r="A33" s="5">
        <f t="shared" si="0"/>
        <v>1</v>
      </c>
      <c r="B33" s="6">
        <f t="shared" si="1"/>
        <v>1</v>
      </c>
      <c r="C33" s="12"/>
      <c r="D33" s="8" t="str">
        <f t="shared" si="3"/>
        <v>Mo</v>
      </c>
      <c r="E33" s="13">
        <f t="shared" si="2"/>
        <v>44067</v>
      </c>
      <c r="F33" s="14" t="s">
        <v>266</v>
      </c>
      <c r="G33" s="14">
        <v>9002</v>
      </c>
      <c r="H33" s="107" t="s">
        <v>268</v>
      </c>
      <c r="I33" s="107"/>
      <c r="J33" s="14" t="s">
        <v>69</v>
      </c>
      <c r="K33" s="14"/>
      <c r="L33" s="15">
        <v>8</v>
      </c>
    </row>
    <row r="34" spans="1:12" ht="29.1" customHeight="1" thickBot="1">
      <c r="A34" s="5">
        <f t="shared" si="0"/>
        <v>1</v>
      </c>
      <c r="B34" s="6">
        <f t="shared" si="1"/>
        <v>2</v>
      </c>
      <c r="C34" s="12"/>
      <c r="D34" s="8" t="str">
        <f t="shared" si="3"/>
        <v>Tue</v>
      </c>
      <c r="E34" s="13">
        <f t="shared" si="2"/>
        <v>44068</v>
      </c>
      <c r="F34" s="14" t="s">
        <v>266</v>
      </c>
      <c r="G34" s="14">
        <v>9002</v>
      </c>
      <c r="H34" s="107" t="s">
        <v>268</v>
      </c>
      <c r="I34" s="107"/>
      <c r="J34" s="14" t="s">
        <v>69</v>
      </c>
      <c r="K34" s="14"/>
      <c r="L34" s="15">
        <v>8</v>
      </c>
    </row>
    <row r="35" spans="1:12" ht="29.1" customHeight="1" thickBot="1">
      <c r="A35" s="5">
        <f t="shared" si="0"/>
        <v>1</v>
      </c>
      <c r="B35" s="6">
        <f t="shared" si="1"/>
        <v>3</v>
      </c>
      <c r="C35" s="12"/>
      <c r="D35" s="8" t="str">
        <f t="shared" si="3"/>
        <v>Wed</v>
      </c>
      <c r="E35" s="13">
        <f t="shared" si="2"/>
        <v>44069</v>
      </c>
      <c r="F35" s="14" t="s">
        <v>266</v>
      </c>
      <c r="G35" s="14">
        <v>9002</v>
      </c>
      <c r="H35" s="107" t="s">
        <v>268</v>
      </c>
      <c r="I35" s="107"/>
      <c r="J35" s="14" t="s">
        <v>69</v>
      </c>
      <c r="K35" s="14"/>
      <c r="L35" s="15">
        <v>8</v>
      </c>
    </row>
    <row r="36" spans="1:12" ht="29.1" customHeight="1" thickBot="1">
      <c r="A36" s="5">
        <f t="shared" si="0"/>
        <v>1</v>
      </c>
      <c r="B36" s="6">
        <f t="shared" si="1"/>
        <v>4</v>
      </c>
      <c r="C36" s="12"/>
      <c r="D36" s="8" t="str">
        <f t="shared" si="3"/>
        <v>Thu</v>
      </c>
      <c r="E36" s="13">
        <f t="shared" si="2"/>
        <v>44070</v>
      </c>
      <c r="F36" s="14" t="s">
        <v>266</v>
      </c>
      <c r="G36" s="14">
        <v>9002</v>
      </c>
      <c r="H36" s="107" t="s">
        <v>268</v>
      </c>
      <c r="I36" s="107"/>
      <c r="J36" s="14" t="s">
        <v>69</v>
      </c>
      <c r="K36" s="14"/>
      <c r="L36" s="15">
        <v>8</v>
      </c>
    </row>
    <row r="37" spans="1:12" ht="29.1" customHeight="1" thickBot="1">
      <c r="A37" s="5">
        <f t="shared" si="0"/>
        <v>1</v>
      </c>
      <c r="B37" s="6">
        <f t="shared" si="1"/>
        <v>5</v>
      </c>
      <c r="C37" s="12"/>
      <c r="D37" s="8" t="str">
        <f t="shared" si="3"/>
        <v>Fri</v>
      </c>
      <c r="E37" s="13">
        <f t="shared" si="2"/>
        <v>44071</v>
      </c>
      <c r="F37" s="14" t="s">
        <v>266</v>
      </c>
      <c r="G37" s="14">
        <v>9002</v>
      </c>
      <c r="H37" s="107" t="s">
        <v>268</v>
      </c>
      <c r="I37" s="107"/>
      <c r="J37" s="14" t="s">
        <v>69</v>
      </c>
      <c r="K37" s="14"/>
      <c r="L37" s="15">
        <v>8</v>
      </c>
    </row>
    <row r="38" spans="1:12" ht="29.1" customHeight="1" thickBot="1">
      <c r="A38" s="5" t="str">
        <f t="shared" si="0"/>
        <v/>
      </c>
      <c r="B38" s="6">
        <f>WEEKDAY(E37+1,2)</f>
        <v>6</v>
      </c>
      <c r="C38" s="12"/>
      <c r="D38" s="8" t="str">
        <f t="shared" si="3"/>
        <v>Sat</v>
      </c>
      <c r="E38" s="16">
        <f>IF(MONTH(E37+1)&gt;MONTH(E37),"",E37+1)</f>
        <v>44072</v>
      </c>
      <c r="F38" s="10"/>
      <c r="G38" s="38"/>
      <c r="H38" s="106"/>
      <c r="I38" s="107"/>
      <c r="J38" s="14"/>
      <c r="K38" s="14"/>
      <c r="L38" s="15"/>
    </row>
    <row r="39" spans="1:12" ht="29.1" customHeight="1" thickBot="1">
      <c r="A39" s="5" t="str">
        <f t="shared" ref="A39" si="4">IF(OR(C39="f",C39="u",C39="F",C39="U"),"",IF(OR(B39=1,B39=2,B39=3,B39=4,B39=5),1,""))</f>
        <v/>
      </c>
      <c r="B39" s="6">
        <f>WEEKDAY(E38+1,2)</f>
        <v>7</v>
      </c>
      <c r="C39" s="12"/>
      <c r="D39" s="8" t="str">
        <f t="shared" ref="D39" si="5">IF(B39=1,"Mo",IF(B39=2,"Tue",IF(B39=3,"Wed",IF(B39=4,"Thu",IF(B39=5,"Fri",IF(B39=6,"Sat",IF(B39=7,"Sun","")))))))</f>
        <v>Sun</v>
      </c>
      <c r="E39" s="16">
        <f>IF(MONTH(E38+1)&gt;MONTH(E38),"",E38+1)</f>
        <v>44073</v>
      </c>
      <c r="F39" s="10"/>
      <c r="G39" s="38"/>
      <c r="H39" s="106"/>
      <c r="I39" s="107"/>
      <c r="J39" s="14"/>
      <c r="K39" s="14"/>
      <c r="L39" s="15"/>
    </row>
    <row r="40" spans="1:12" ht="30" customHeight="1" thickBot="1">
      <c r="D40" s="17"/>
      <c r="E40" s="19"/>
      <c r="F40" s="39"/>
      <c r="G40" s="40"/>
      <c r="H40" s="41"/>
      <c r="I40" s="37" t="s">
        <v>1</v>
      </c>
      <c r="J40" s="21"/>
      <c r="K40" s="18"/>
      <c r="L40" s="22">
        <f>SUM(L9:L39)</f>
        <v>80</v>
      </c>
    </row>
    <row r="41" spans="1:12" ht="30" customHeight="1" thickBot="1">
      <c r="D41" s="17"/>
      <c r="E41" s="18"/>
      <c r="F41" s="30"/>
      <c r="G41" s="30"/>
      <c r="H41" s="30"/>
      <c r="I41" s="20" t="s">
        <v>2</v>
      </c>
      <c r="J41" s="21"/>
      <c r="K41" s="18"/>
      <c r="L41" s="22">
        <f>SUM(L40/8)</f>
        <v>10</v>
      </c>
    </row>
  </sheetData>
  <mergeCells count="40">
    <mergeCell ref="D1:L1"/>
    <mergeCell ref="H35:I35"/>
    <mergeCell ref="H36:I36"/>
    <mergeCell ref="H37:I37"/>
    <mergeCell ref="H38:I38"/>
    <mergeCell ref="H20:I20"/>
    <mergeCell ref="H12:I12"/>
    <mergeCell ref="H31:I31"/>
    <mergeCell ref="H32:I32"/>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s>
  <phoneticPr fontId="0" type="noConversion"/>
  <conditionalFormatting sqref="C9:C38">
    <cfRule type="expression" dxfId="60" priority="2111" stopIfTrue="1">
      <formula>IF($A9=1,B9,)</formula>
    </cfRule>
    <cfRule type="expression" dxfId="59" priority="2112" stopIfTrue="1">
      <formula>IF($A9="",B9,)</formula>
    </cfRule>
  </conditionalFormatting>
  <conditionalFormatting sqref="E9">
    <cfRule type="expression" dxfId="58" priority="2113" stopIfTrue="1">
      <formula>IF($A9="",B9,"")</formula>
    </cfRule>
  </conditionalFormatting>
  <conditionalFormatting sqref="E10:E38">
    <cfRule type="expression" dxfId="57" priority="2114" stopIfTrue="1">
      <formula>IF($A10&lt;&gt;1,B10,"")</formula>
    </cfRule>
  </conditionalFormatting>
  <conditionalFormatting sqref="D9:D38">
    <cfRule type="expression" dxfId="56" priority="2115" stopIfTrue="1">
      <formula>IF($A9="",B9,)</formula>
    </cfRule>
  </conditionalFormatting>
  <conditionalFormatting sqref="G9:G10 G12:G37">
    <cfRule type="expression" dxfId="55" priority="2116" stopIfTrue="1">
      <formula>#REF!="Freelancer"</formula>
    </cfRule>
    <cfRule type="expression" dxfId="54" priority="2117" stopIfTrue="1">
      <formula>#REF!="DTC Int. Staff"</formula>
    </cfRule>
  </conditionalFormatting>
  <conditionalFormatting sqref="G12 G15:G19 G22:G37">
    <cfRule type="expression" dxfId="53" priority="2109" stopIfTrue="1">
      <formula>$F$5="Freelancer"</formula>
    </cfRule>
    <cfRule type="expression" dxfId="52" priority="2110" stopIfTrue="1">
      <formula>$F$5="DTC Int. Staff"</formula>
    </cfRule>
  </conditionalFormatting>
  <conditionalFormatting sqref="G10">
    <cfRule type="expression" dxfId="51" priority="59" stopIfTrue="1">
      <formula>#REF!="Freelancer"</formula>
    </cfRule>
    <cfRule type="expression" dxfId="50" priority="60" stopIfTrue="1">
      <formula>#REF!="DTC Int. Staff"</formula>
    </cfRule>
  </conditionalFormatting>
  <conditionalFormatting sqref="G10">
    <cfRule type="expression" dxfId="49" priority="57" stopIfTrue="1">
      <formula>$F$5="Freelancer"</formula>
    </cfRule>
    <cfRule type="expression" dxfId="48" priority="58" stopIfTrue="1">
      <formula>$F$5="DTC Int. Staff"</formula>
    </cfRule>
  </conditionalFormatting>
  <conditionalFormatting sqref="G11">
    <cfRule type="expression" dxfId="47" priority="55" stopIfTrue="1">
      <formula>#REF!="Freelancer"</formula>
    </cfRule>
    <cfRule type="expression" dxfId="46" priority="56" stopIfTrue="1">
      <formula>#REF!="DTC Int. Staff"</formula>
    </cfRule>
  </conditionalFormatting>
  <conditionalFormatting sqref="G11">
    <cfRule type="expression" dxfId="45" priority="53" stopIfTrue="1">
      <formula>$F$5="Freelancer"</formula>
    </cfRule>
    <cfRule type="expression" dxfId="44" priority="54" stopIfTrue="1">
      <formula>$F$5="DTC Int. Staff"</formula>
    </cfRule>
  </conditionalFormatting>
  <conditionalFormatting sqref="C39">
    <cfRule type="expression" dxfId="43" priority="49" stopIfTrue="1">
      <formula>IF($A39=1,B39,)</formula>
    </cfRule>
    <cfRule type="expression" dxfId="42" priority="50" stopIfTrue="1">
      <formula>IF($A39="",B39,)</formula>
    </cfRule>
  </conditionalFormatting>
  <conditionalFormatting sqref="E39">
    <cfRule type="expression" dxfId="41" priority="51" stopIfTrue="1">
      <formula>IF($A39&lt;&gt;1,B39,"")</formula>
    </cfRule>
  </conditionalFormatting>
  <conditionalFormatting sqref="D39">
    <cfRule type="expression" dxfId="40" priority="52" stopIfTrue="1">
      <formula>IF($A39="",B39,)</formula>
    </cfRule>
  </conditionalFormatting>
  <conditionalFormatting sqref="F25">
    <cfRule type="expression" dxfId="39" priority="39" stopIfTrue="1">
      <formula>#REF!="Freelancer"</formula>
    </cfRule>
    <cfRule type="expression" dxfId="38" priority="40" stopIfTrue="1">
      <formula>#REF!="DTC Int. Staff"</formula>
    </cfRule>
  </conditionalFormatting>
  <conditionalFormatting sqref="F25">
    <cfRule type="expression" dxfId="37" priority="37" stopIfTrue="1">
      <formula>$F$5="Freelancer"</formula>
    </cfRule>
    <cfRule type="expression" dxfId="36" priority="38" stopIfTrue="1">
      <formula>$F$5="DTC Int. Staff"</formula>
    </cfRule>
  </conditionalFormatting>
  <conditionalFormatting sqref="F26">
    <cfRule type="expression" dxfId="35" priority="35" stopIfTrue="1">
      <formula>#REF!="Freelancer"</formula>
    </cfRule>
    <cfRule type="expression" dxfId="34" priority="36" stopIfTrue="1">
      <formula>#REF!="DTC Int. Staff"</formula>
    </cfRule>
  </conditionalFormatting>
  <conditionalFormatting sqref="F26">
    <cfRule type="expression" dxfId="33" priority="33" stopIfTrue="1">
      <formula>$F$5="Freelancer"</formula>
    </cfRule>
    <cfRule type="expression" dxfId="32" priority="34" stopIfTrue="1">
      <formula>$F$5="DTC Int. Staff"</formula>
    </cfRule>
  </conditionalFormatting>
  <conditionalFormatting sqref="F27">
    <cfRule type="expression" dxfId="31" priority="31" stopIfTrue="1">
      <formula>#REF!="Freelancer"</formula>
    </cfRule>
    <cfRule type="expression" dxfId="30" priority="32" stopIfTrue="1">
      <formula>#REF!="DTC Int. Staff"</formula>
    </cfRule>
  </conditionalFormatting>
  <conditionalFormatting sqref="F27">
    <cfRule type="expression" dxfId="29" priority="29" stopIfTrue="1">
      <formula>$F$5="Freelancer"</formula>
    </cfRule>
    <cfRule type="expression" dxfId="28" priority="30" stopIfTrue="1">
      <formula>$F$5="DTC Int. Staff"</formula>
    </cfRule>
  </conditionalFormatting>
  <conditionalFormatting sqref="F28">
    <cfRule type="expression" dxfId="27" priority="27" stopIfTrue="1">
      <formula>#REF!="Freelancer"</formula>
    </cfRule>
    <cfRule type="expression" dxfId="26" priority="28" stopIfTrue="1">
      <formula>#REF!="DTC Int. Staff"</formula>
    </cfRule>
  </conditionalFormatting>
  <conditionalFormatting sqref="F28">
    <cfRule type="expression" dxfId="25" priority="25" stopIfTrue="1">
      <formula>$F$5="Freelancer"</formula>
    </cfRule>
    <cfRule type="expression" dxfId="24" priority="26" stopIfTrue="1">
      <formula>$F$5="DTC Int. Staff"</formula>
    </cfRule>
  </conditionalFormatting>
  <conditionalFormatting sqref="F29:F30">
    <cfRule type="expression" dxfId="23" priority="23" stopIfTrue="1">
      <formula>#REF!="Freelancer"</formula>
    </cfRule>
    <cfRule type="expression" dxfId="22" priority="24" stopIfTrue="1">
      <formula>#REF!="DTC Int. Staff"</formula>
    </cfRule>
  </conditionalFormatting>
  <conditionalFormatting sqref="F29:F30">
    <cfRule type="expression" dxfId="21" priority="21" stopIfTrue="1">
      <formula>$F$5="Freelancer"</formula>
    </cfRule>
    <cfRule type="expression" dxfId="20" priority="22" stopIfTrue="1">
      <formula>$F$5="DTC Int. Staff"</formula>
    </cfRule>
  </conditionalFormatting>
  <conditionalFormatting sqref="F33">
    <cfRule type="expression" dxfId="19" priority="19" stopIfTrue="1">
      <formula>#REF!="Freelancer"</formula>
    </cfRule>
    <cfRule type="expression" dxfId="18" priority="20" stopIfTrue="1">
      <formula>#REF!="DTC Int. Staff"</formula>
    </cfRule>
  </conditionalFormatting>
  <conditionalFormatting sqref="F33">
    <cfRule type="expression" dxfId="17" priority="17" stopIfTrue="1">
      <formula>$F$5="Freelancer"</formula>
    </cfRule>
    <cfRule type="expression" dxfId="16" priority="18" stopIfTrue="1">
      <formula>$F$5="DTC Int. Staff"</formula>
    </cfRule>
  </conditionalFormatting>
  <conditionalFormatting sqref="F34">
    <cfRule type="expression" dxfId="15" priority="15" stopIfTrue="1">
      <formula>#REF!="Freelancer"</formula>
    </cfRule>
    <cfRule type="expression" dxfId="14" priority="16" stopIfTrue="1">
      <formula>#REF!="DTC Int. Staff"</formula>
    </cfRule>
  </conditionalFormatting>
  <conditionalFormatting sqref="F34">
    <cfRule type="expression" dxfId="13" priority="13" stopIfTrue="1">
      <formula>$F$5="Freelancer"</formula>
    </cfRule>
    <cfRule type="expression" dxfId="12" priority="14" stopIfTrue="1">
      <formula>$F$5="DTC Int. Staff"</formula>
    </cfRule>
  </conditionalFormatting>
  <conditionalFormatting sqref="F35">
    <cfRule type="expression" dxfId="11" priority="11" stopIfTrue="1">
      <formula>#REF!="Freelancer"</formula>
    </cfRule>
    <cfRule type="expression" dxfId="10" priority="12" stopIfTrue="1">
      <formula>#REF!="DTC Int. Staff"</formula>
    </cfRule>
  </conditionalFormatting>
  <conditionalFormatting sqref="F35">
    <cfRule type="expression" dxfId="9" priority="9" stopIfTrue="1">
      <formula>$F$5="Freelancer"</formula>
    </cfRule>
    <cfRule type="expression" dxfId="8" priority="10" stopIfTrue="1">
      <formula>$F$5="DTC Int. Staff"</formula>
    </cfRule>
  </conditionalFormatting>
  <conditionalFormatting sqref="F36">
    <cfRule type="expression" dxfId="7" priority="7" stopIfTrue="1">
      <formula>#REF!="Freelancer"</formula>
    </cfRule>
    <cfRule type="expression" dxfId="6" priority="8" stopIfTrue="1">
      <formula>#REF!="DTC Int. Staff"</formula>
    </cfRule>
  </conditionalFormatting>
  <conditionalFormatting sqref="F36">
    <cfRule type="expression" dxfId="5" priority="5" stopIfTrue="1">
      <formula>$F$5="Freelancer"</formula>
    </cfRule>
    <cfRule type="expression" dxfId="4" priority="6" stopIfTrue="1">
      <formula>$F$5="DTC Int. Staff"</formula>
    </cfRule>
  </conditionalFormatting>
  <conditionalFormatting sqref="F37">
    <cfRule type="expression" dxfId="3" priority="3" stopIfTrue="1">
      <formula>#REF!="Freelancer"</formula>
    </cfRule>
    <cfRule type="expression" dxfId="2" priority="4" stopIfTrue="1">
      <formula>#REF!="DTC Int. Staff"</formula>
    </cfRule>
  </conditionalFormatting>
  <conditionalFormatting sqref="F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F33:F37 F25:F30 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F9:F24 F31:F32 F38:F39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topLeftCell="A97" workbookViewId="0">
      <selection activeCell="B111" sqref="B111"/>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row r="108" spans="1:2">
      <c r="A108" s="26" t="s">
        <v>266</v>
      </c>
      <c r="B108" s="26" t="s">
        <v>267</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2020-09-15T05:39:19Z</dcterms:modified>
</cp:coreProperties>
</file>