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ropbox\My Work\02 Project 2020\00 Timesheet\"/>
    </mc:Choice>
  </mc:AlternateContent>
  <xr:revisionPtr revIDLastSave="0" documentId="13_ncr:1_{808C8EAD-19C6-4DA2-9865-E12535AE41B8}" xr6:coauthVersionLast="45" xr6:coauthVersionMax="45" xr10:uidLastSave="{00000000-0000-0000-0000-000000000000}"/>
  <bookViews>
    <workbookView xWindow="-28920" yWindow="-478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5" i="34" l="1"/>
  <c r="O16" i="34" l="1"/>
  <c r="O12" i="34"/>
  <c r="O14" i="34"/>
  <c r="F5" i="34" l="1"/>
  <c r="F4" i="34"/>
  <c r="F3" i="34"/>
  <c r="E9" i="34" l="1"/>
  <c r="E12" i="34" s="1"/>
  <c r="E14" i="34" s="1"/>
  <c r="E16" i="34" s="1"/>
  <c r="E17" i="34" s="1"/>
  <c r="E19" i="34" s="1"/>
  <c r="E21" i="34" s="1"/>
  <c r="E24" i="34" s="1"/>
  <c r="E26" i="34" s="1"/>
  <c r="E28" i="34" s="1"/>
  <c r="E30" i="34" s="1"/>
  <c r="E32" i="34" s="1"/>
  <c r="E33" i="34" s="1"/>
  <c r="B7" i="34" l="1"/>
  <c r="B9" i="34"/>
  <c r="D9" i="34" s="1"/>
  <c r="L66" i="34"/>
  <c r="A9" i="34" l="1"/>
  <c r="B12" i="34"/>
  <c r="D12" i="34" l="1"/>
  <c r="A12" i="34"/>
  <c r="B14" i="34"/>
  <c r="E34" i="34"/>
  <c r="E37" i="34" s="1"/>
  <c r="E39" i="34" s="1"/>
  <c r="E41" i="34" s="1"/>
  <c r="E43" i="34" s="1"/>
  <c r="E45" i="34" s="1"/>
  <c r="E46" i="34" s="1"/>
  <c r="E47" i="34" s="1"/>
  <c r="E48" i="34" s="1"/>
  <c r="E51" i="34" s="1"/>
  <c r="E54" i="34" s="1"/>
  <c r="E56" i="34" s="1"/>
  <c r="E57" i="34" s="1"/>
  <c r="E58" i="34" s="1"/>
  <c r="E59" i="34" s="1"/>
  <c r="B16" i="34"/>
  <c r="E62" i="34" l="1"/>
  <c r="D14" i="34"/>
  <c r="A14" i="34"/>
  <c r="D16" i="34"/>
  <c r="A16" i="34"/>
  <c r="B17" i="34"/>
  <c r="E64" i="34" l="1"/>
  <c r="B64" i="34"/>
  <c r="B19" i="34"/>
  <c r="D17" i="34"/>
  <c r="A17" i="34"/>
  <c r="D64" i="34" l="1"/>
  <c r="A64" i="34"/>
  <c r="D19" i="34"/>
  <c r="A19" i="34"/>
  <c r="B21" i="34"/>
  <c r="D21" i="34" l="1"/>
  <c r="A21" i="34"/>
  <c r="B24" i="34"/>
  <c r="D24" i="34" s="1"/>
  <c r="A24" i="34" l="1"/>
  <c r="B26" i="34"/>
  <c r="D26" i="34" s="1"/>
  <c r="A26" i="34" l="1"/>
  <c r="B28" i="34"/>
  <c r="D28" i="34" s="1"/>
  <c r="B30" i="34" l="1"/>
  <c r="A28" i="34"/>
  <c r="D30" i="34" l="1"/>
  <c r="A30" i="34"/>
  <c r="B32" i="34"/>
  <c r="D32" i="34" l="1"/>
  <c r="A32" i="34"/>
  <c r="B33" i="34"/>
  <c r="D33" i="34" l="1"/>
  <c r="A33" i="34"/>
  <c r="B34" i="34"/>
  <c r="D34" i="34" l="1"/>
  <c r="A34" i="34"/>
  <c r="B37" i="34"/>
  <c r="D37" i="34" l="1"/>
  <c r="A37" i="34"/>
  <c r="B39" i="34"/>
  <c r="D39" i="34" l="1"/>
  <c r="A39" i="34"/>
  <c r="B41" i="34"/>
  <c r="D41" i="34" l="1"/>
  <c r="A41" i="34"/>
  <c r="B43" i="34"/>
  <c r="B45" i="34" l="1"/>
  <c r="D43" i="34"/>
  <c r="A43" i="34"/>
  <c r="D45" i="34" l="1"/>
  <c r="A45" i="34"/>
  <c r="B46" i="34"/>
  <c r="D46" i="34" l="1"/>
  <c r="A46" i="34"/>
  <c r="B47" i="34"/>
  <c r="D47" i="34" l="1"/>
  <c r="A47" i="34"/>
  <c r="B48" i="34"/>
  <c r="D48" i="34" l="1"/>
  <c r="A48" i="34"/>
  <c r="B51" i="34"/>
  <c r="D51" i="34" l="1"/>
  <c r="A51" i="34"/>
  <c r="B54" i="34"/>
  <c r="B56" i="34" l="1"/>
  <c r="D54" i="34"/>
  <c r="A54" i="34"/>
  <c r="D56" i="34" l="1"/>
  <c r="A56" i="34"/>
  <c r="B57" i="34"/>
  <c r="D57" i="34" l="1"/>
  <c r="A57" i="34"/>
  <c r="B58" i="34"/>
  <c r="B59" i="34" l="1"/>
  <c r="B62" i="34"/>
  <c r="D58" i="34"/>
  <c r="A58" i="34"/>
  <c r="D59" i="34" l="1"/>
  <c r="A59" i="34"/>
  <c r="D62" i="34"/>
  <c r="A62" i="34"/>
</calcChain>
</file>

<file path=xl/sharedStrings.xml><?xml version="1.0" encoding="utf-8"?>
<sst xmlns="http://schemas.openxmlformats.org/spreadsheetml/2006/main" count="453" uniqueCount="326">
  <si>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</si>
  <si>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</si>
  <si>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</si>
  <si>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</si>
  <si>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</si>
  <si>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</si>
  <si>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</si>
  <si>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</si>
  <si>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</si>
  <si>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</si>
  <si>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</si>
  <si>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</si>
  <si>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</si>
  <si>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</si>
  <si>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</si>
  <si>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</si>
  <si>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</si>
  <si>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</si>
  <si>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</si>
  <si>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</si>
  <si>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</si>
  <si>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</si>
  <si>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</si>
  <si>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</si>
  <si>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</si>
  <si>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</si>
  <si>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</si>
  <si>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</si>
  <si>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</si>
  <si>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</si>
  <si>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</si>
  <si>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</si>
  <si>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</si>
  <si>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</si>
  <si>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</si>
  <si>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</si>
  <si>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</si>
  <si>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</si>
  <si>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</si>
  <si>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</si>
  <si>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</si>
  <si>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</si>
  <si>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</si>
  <si>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</si>
  <si>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</si>
  <si>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</si>
  <si>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</si>
  <si>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</si>
  <si>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</si>
  <si>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</si>
  <si>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</si>
  <si>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</si>
  <si>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</si>
  <si>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</si>
  <si>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</si>
  <si>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</si>
  <si>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</si>
  <si>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</si>
  <si>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</si>
  <si>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</si>
  <si>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</si>
  <si>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</si>
  <si>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</si>
  <si>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</si>
  <si>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</si>
  <si>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</si>
  <si>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</si>
  <si>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</si>
  <si>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</si>
  <si>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</si>
  <si>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</si>
  <si>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</si>
  <si>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</si>
  <si>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</si>
  <si>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</si>
  <si>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</si>
  <si>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</si>
  <si>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</si>
  <si>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</si>
  <si>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</si>
  <si>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</si>
  <si>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</si>
  <si>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</si>
  <si>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</si>
  <si>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</si>
  <si>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</si>
  <si>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</si>
  <si>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</si>
  <si>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</si>
  <si>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</si>
  <si>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</si>
  <si>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</si>
  <si>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</si>
  <si>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</si>
  <si>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</si>
  <si>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</si>
  <si>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</si>
  <si>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</si>
  <si>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</si>
  <si>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</si>
  <si>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</si>
  <si>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</si>
  <si>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</si>
  <si>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</si>
  <si>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</si>
  <si>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</si>
  <si>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</si>
  <si>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</si>
  <si>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</si>
  <si>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</si>
  <si>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</si>
  <si>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</si>
  <si>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</si>
  <si>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</si>
  <si>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</si>
  <si>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</si>
  <si>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</si>
  <si>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</si>
  <si>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</si>
  <si>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</si>
  <si>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</si>
  <si>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</si>
  <si>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</si>
  <si>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</si>
  <si>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</si>
  <si>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</si>
  <si>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</si>
  <si>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</si>
  <si>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</si>
  <si>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</si>
  <si>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</si>
  <si>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</si>
  <si>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</si>
  <si>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</si>
  <si>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</si>
  <si>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</si>
  <si>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</si>
  <si>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</si>
  <si>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</si>
  <si>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</si>
  <si>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</si>
  <si>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</si>
  <si>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</si>
  <si>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</si>
  <si>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</si>
  <si>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</si>
  <si>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</si>
  <si>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</si>
  <si>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</si>
  <si>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</si>
  <si>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</si>
  <si>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</si>
  <si>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</si>
  <si>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</si>
  <si>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</si>
  <si>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</si>
  <si>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</si>
  <si>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</si>
  <si>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</si>
  <si>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</si>
  <si>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</si>
  <si>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</si>
  <si>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</si>
  <si>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</si>
  <si>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</si>
  <si>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</si>
  <si>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</si>
  <si>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</si>
  <si>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</si>
  <si>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</si>
  <si>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</si>
  <si>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</si>
  <si>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</si>
  <si>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</si>
  <si>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</si>
  <si>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</si>
  <si>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</si>
  <si>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</si>
  <si>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</si>
  <si>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</si>
  <si>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</si>
  <si>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</si>
  <si>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</si>
  <si>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</si>
  <si>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</si>
  <si>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</si>
  <si>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</si>
  <si>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</si>
  <si>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</si>
  <si>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</si>
  <si>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</si>
  <si>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</si>
  <si>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</si>
  <si>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</si>
  <si>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</si>
  <si>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</si>
  <si>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</si>
  <si>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</si>
  <si>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</si>
  <si>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</si>
  <si>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</si>
  <si>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</si>
  <si>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</si>
  <si>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</si>
  <si>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</si>
  <si>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</si>
  <si>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</si>
  <si>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</si>
  <si>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</si>
  <si>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</si>
  <si>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</si>
  <si>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</si>
  <si>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</si>
  <si>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</si>
  <si>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</si>
  <si>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</si>
  <si>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</si>
  <si>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</si>
  <si>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</si>
  <si>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</si>
  <si>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</si>
  <si>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</si>
  <si>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</si>
  <si>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</si>
  <si>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</si>
  <si>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</si>
  <si>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</si>
  <si>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</si>
  <si>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</si>
  <si>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</si>
  <si>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</si>
  <si>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</si>
  <si>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</si>
  <si>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</si>
  <si>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</si>
  <si>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</si>
  <si>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</si>
  <si>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</si>
  <si>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</si>
  <si>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</si>
  <si>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</si>
  <si>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</si>
  <si>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</si>
  <si>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</si>
  <si>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</si>
  <si>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</si>
  <si>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</si>
  <si>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</si>
  <si>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</si>
  <si>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</si>
  <si>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</si>
  <si>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</si>
  <si>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</si>
  <si>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</si>
  <si>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</si>
  <si>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</si>
  <si>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</si>
  <si>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</si>
  <si>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</si>
  <si>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</si>
  <si>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</si>
  <si>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</si>
  <si>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</si>
  <si>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Nuttachat</t>
  </si>
  <si>
    <t>Viroonhausava</t>
  </si>
  <si>
    <t>TIME072</t>
  </si>
  <si>
    <t>ONDE Outlook: Worked on Interim Report</t>
  </si>
  <si>
    <t>Tue</t>
  </si>
  <si>
    <t>OIC: Meeting with Regulate Dept. and Audit Dept.</t>
  </si>
  <si>
    <t>OIC</t>
  </si>
  <si>
    <t>ONDE Digital Infra: Revised on The Master Plan</t>
  </si>
  <si>
    <t>Wed</t>
  </si>
  <si>
    <t>OIC: Meeting with Enhance Dept.</t>
  </si>
  <si>
    <t>Mo</t>
  </si>
  <si>
    <t>OIC: Worked on Presentation for 8 &amp; 10 Sept.</t>
  </si>
  <si>
    <t>HOME</t>
  </si>
  <si>
    <t>Sun</t>
  </si>
  <si>
    <t>Thu</t>
  </si>
  <si>
    <t>Others: Worked on ONDE's New Project Draft TORs</t>
  </si>
  <si>
    <t>OIC 1 hrs. Other 1 hrs"</t>
  </si>
  <si>
    <t>Sat</t>
  </si>
  <si>
    <t>ONDE Outlook: Reviewed on Draft Interim Report</t>
  </si>
  <si>
    <t>ONDE: Worked on New Project Draft TOR (Outlook Ph3 &amp; Foresight Ph2)</t>
  </si>
  <si>
    <t>ONDE Outlook 2 hrs. ONDE MP 1 hrs.</t>
  </si>
  <si>
    <t>ONDE Outlook: 1) Meeting with DCT &amp; 2) Reviewed on Draft Interim Report</t>
  </si>
  <si>
    <t>OIC: 1) Meeting with IT Sub-committee &amp; 2) Revised on Focus Group Presentation for 10 Sept.</t>
  </si>
  <si>
    <t>OIC: Worked on Focus Group Presentation for 10 Sept.</t>
  </si>
  <si>
    <t>ONDE Outlook: Worked and Printed the Interim Report</t>
  </si>
  <si>
    <t>WFH</t>
  </si>
  <si>
    <t>Fri</t>
  </si>
  <si>
    <t>Others: Researched and Collected Data for PMO Agenda</t>
  </si>
  <si>
    <t>ONDE Outlook 5 hrs. Other 1 hrs.</t>
  </si>
  <si>
    <t>Others: 1) Researched and Collected Data for PMO Agenda &amp; 2) Worked on New Project Draft TOR (Outlook Ph3 &amp; Foresight Ph2)</t>
  </si>
  <si>
    <t>ONDE</t>
  </si>
  <si>
    <t>OIC: 2nd Work Submission Approval Meeting</t>
  </si>
  <si>
    <t>OIC: Attended Focus Group</t>
  </si>
  <si>
    <t>ONDE Outlook: 1) Project Cost Calculation &amp; 2) Prepared VDO Clip's Draft Story Board</t>
  </si>
  <si>
    <t>ONDE Outlook: 1) Prepared Slides for 17 Sep &amp; 2) Worked on Mock-up of Infographic A5 &amp; 3) Planned on Public Conference in Nov.</t>
  </si>
  <si>
    <t>Others: Worked on PMO Presentation</t>
  </si>
  <si>
    <t>OIC: Worked on Draft TORs of Flagship Projects</t>
  </si>
  <si>
    <t>Others: 1) Worked on PMO Presentation &amp; 2) Attended Meeting with ONDE and P'Howdy</t>
  </si>
  <si>
    <t>ONDE MP 5 hrs. Other 1 hrs.</t>
  </si>
  <si>
    <t>ONDE Digital Infra: Worked on Presentation for 28 Sep</t>
  </si>
  <si>
    <t xml:space="preserve">OIC: 1) Reviewed and Printed 4th Progress Report &amp; 2) Prepared Slides for 17 Sep </t>
  </si>
  <si>
    <t>ONDE Digital Infra: 1) Meeting with P'Puay &amp; 2) Prepared Slides for 28 Sep</t>
  </si>
  <si>
    <t>ONDE Outlook: 1) Prepared Slides for Today Meeting &amp; 2) Attended the 2nd Work Submission Approval Meeting &amp; 3) Revised the Interim Report</t>
  </si>
  <si>
    <t xml:space="preserve">OIC: Prepared Slides for 17 Sep </t>
  </si>
  <si>
    <t>OIC 4 hrs. Other 1 hrs.</t>
  </si>
  <si>
    <t>Annual Leave</t>
  </si>
  <si>
    <t>ONDE Outlook 4 hrs. ONDE MP 2 hrs.</t>
  </si>
  <si>
    <t>ONDE Outlook: Revised the Interim Report</t>
  </si>
  <si>
    <t>ONDE Outlook: Revised and Printed the Rev Interim Report</t>
  </si>
  <si>
    <t>ONDE Outlook: Worked on Compliant Table</t>
  </si>
  <si>
    <t>OIC: Worked on Revised Inception Report and Compliant Table</t>
  </si>
  <si>
    <t>ONDE Digital Infra: 1) Meeting with Ms.Wannaporn (P'Jarb) &amp; 2) Worked on Presentation for 28 Sep</t>
  </si>
  <si>
    <t>ONDE Digital Infra: 1) Meeting with P'Puay &amp; 2) Revised on Presentation for 28 Sep</t>
  </si>
  <si>
    <t>Others: 1) Reviewed MHESI Natioanl Ai Development Master Plan &amp; 2) Cost Estimation for Foresight Ph2 Project &amp; 3) Data List for K'Pu TU</t>
  </si>
  <si>
    <t>OIC: 1) Internal Meeting &amp; 2) Worked on OIC IT Master Plan</t>
  </si>
  <si>
    <t>ONDE MP 4 hrs. OIC 2 hrs. Other 2 hrs.</t>
  </si>
  <si>
    <t>ONDE Digital Infra: 1) Worked on Back-up Slide &amp; 2) Attended DE Infra Committee Meeting</t>
  </si>
  <si>
    <t>ONDE Outlook: Worked on Public Conference Plan</t>
  </si>
  <si>
    <t>OIC: Worked on OIC IT Master Plan</t>
  </si>
  <si>
    <t>OIC: 1) Planned on OIC mini Focus Group 2 Oct. &amp; 2) Worked on OIC IT Master Plan</t>
  </si>
  <si>
    <t>ONDE Outlook: Internal Meeting</t>
  </si>
  <si>
    <t>ONDE Outlook 1 hrs. ONDE MP 1 hrs.</t>
  </si>
  <si>
    <t>OIC: 1) Meeting with IT Dept. &amp; 2) Worked on OIC IT Master Plan &amp;3) Prepared for min Focus Group 2 Oct. &amp; 4) Prepared for Workshop 12-13-14 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</si>
</sst>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0"/>
      <color rgb="FFFF0000"/>
      <name val="Arial"/>
      <family val="2"/>
    </font>
    <font>
      <b/>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2"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7" xfId="0" applyFont="1" applyBorder="1" applyAlignment="1">
      <alignment horizontal="left" vertical="top"/>
    </xf>
    <xf numFmtId="20" fontId="0" fillId="3" borderId="41" xfId="0" applyNumberFormat="1" applyFill="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xf numFmtId="20" fontId="6" fillId="6" borderId="4" xfId="0" applyNumberFormat="1" applyFont="1" applyFill="1" applyBorder="1" applyAlignment="1" applyProtection="1">
      <alignment horizontal="center" vertical="center"/>
    </xf>
    <xf numFmtId="0" fontId="20" fillId="0" borderId="0" xfId="0" applyFont="1" applyAlignment="1" applyProtection="1">
      <alignment vertical="center"/>
      <protection locked="0"/>
    </xf>
    <xf numFmtId="0" fontId="7" fillId="0" borderId="45" xfId="0" applyFont="1" applyBorder="1" applyAlignment="1" applyProtection="1">
      <alignment horizontal="center" vertical="center"/>
      <protection locked="0"/>
    </xf>
    <xf numFmtId="14" fontId="6" fillId="0" borderId="22" xfId="0" applyNumberFormat="1" applyFont="1" applyFill="1" applyBorder="1" applyAlignment="1" applyProtection="1">
      <alignment horizontal="center" vertic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32"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2" xfId="0" applyBorder="1" applyAlignment="1">
      <alignment horizontal="center" vertical="top" wrapText="1"/>
    </xf>
    <xf numFmtId="0" fontId="0" fillId="0" borderId="40" xfId="0" applyBorder="1" applyAlignment="1">
      <alignment horizontal="center" vertical="top" wrapText="1"/>
    </xf>
    <xf numFmtId="0" fontId="0" fillId="0" borderId="37" xfId="0" applyBorder="1" applyAlignment="1">
      <alignment horizontal="left" vertical="top" wrapText="1"/>
    </xf>
    <xf numFmtId="0" fontId="0" fillId="0" borderId="0" xfId="0"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9"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Border="1" applyAlignment="1">
      <alignment horizontal="center"/>
    </xf>
    <xf numFmtId="0" fontId="1" fillId="0" borderId="9" xfId="0" applyFont="1" applyBorder="1" applyAlignment="1">
      <alignment horizontal="center"/>
    </xf>
    <xf numFmtId="0" fontId="1" fillId="0" borderId="25" xfId="0" applyFont="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17" xfId="0" applyFont="1" applyFill="1" applyBorder="1" applyAlignment="1">
      <alignment horizontal="center"/>
    </xf>
    <xf numFmtId="0" fontId="1" fillId="0" borderId="25" xfId="0" applyFont="1" applyFill="1" applyBorder="1" applyAlignment="1">
      <alignment horizontal="center"/>
    </xf>
    <xf numFmtId="0" fontId="1" fillId="0" borderId="23" xfId="0" applyFont="1" applyBorder="1" applyAlignment="1">
      <alignment horizontal="center"/>
    </xf>
    <xf numFmtId="0" fontId="1" fillId="0" borderId="5" xfId="0" applyFont="1" applyBorder="1" applyAlignment="1">
      <alignment horizontal="center"/>
    </xf>
    <xf numFmtId="0" fontId="1" fillId="0" borderId="24" xfId="0" applyFont="1" applyBorder="1" applyAlignment="1">
      <alignment horizont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16"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46"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21" fillId="0" borderId="9" xfId="0" applyFont="1" applyBorder="1" applyAlignment="1" applyProtection="1">
      <alignment vertical="center" wrapText="1"/>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cellXfs>
  <cellStyles count="1">
    <cellStyle name="Normal" xfId="0" builtinId="0"/>
  </cellStyles>
  <dxfs count="9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100" t="s">
        <v>9</v>
      </c>
      <c r="C2" s="101"/>
      <c r="D2" s="101"/>
      <c r="E2" s="101"/>
      <c r="F2" s="101"/>
      <c r="G2" s="101"/>
      <c r="H2" s="102"/>
      <c r="I2" s="40"/>
      <c r="J2" s="40"/>
    </row>
    <row r="3" spans="2:10" ht="13.5" thickBot="1">
      <c r="B3" s="103"/>
      <c r="C3" s="104"/>
      <c r="D3" s="104"/>
      <c r="E3" s="104"/>
      <c r="F3" s="104"/>
      <c r="G3" s="104"/>
      <c r="H3" s="105"/>
      <c r="I3" s="41"/>
      <c r="J3" s="41"/>
    </row>
    <row r="4" spans="2:10">
      <c r="B4" s="106" t="s">
        <v>11</v>
      </c>
      <c r="C4" s="107"/>
      <c r="D4" s="110" t="s">
        <v>263</v>
      </c>
      <c r="E4" s="111"/>
      <c r="F4" s="111"/>
      <c r="G4" s="111"/>
      <c r="H4" s="112"/>
      <c r="I4" s="42"/>
      <c r="J4" s="42"/>
    </row>
    <row r="5" spans="2:10">
      <c r="B5" s="108" t="s">
        <v>65</v>
      </c>
      <c r="C5" s="109"/>
      <c r="D5" s="91" t="s">
        <v>264</v>
      </c>
      <c r="E5" s="92"/>
      <c r="F5" s="92"/>
      <c r="G5" s="92"/>
      <c r="H5" s="93"/>
      <c r="I5" s="42"/>
      <c r="J5" s="42"/>
    </row>
    <row r="6" spans="2:10">
      <c r="B6" s="108" t="s">
        <v>66</v>
      </c>
      <c r="C6" s="109"/>
      <c r="D6" s="91" t="s">
        <v>265</v>
      </c>
      <c r="E6" s="92"/>
      <c r="F6" s="92"/>
      <c r="G6" s="92"/>
      <c r="H6" s="93"/>
      <c r="I6" s="42"/>
      <c r="J6" s="42"/>
    </row>
    <row r="7" spans="2:10" ht="13.5" thickBot="1">
      <c r="I7" s="42"/>
      <c r="J7" s="42"/>
    </row>
    <row r="8" spans="2:10" ht="12.75" customHeight="1">
      <c r="B8" s="94"/>
      <c r="C8" s="95"/>
      <c r="D8" s="95"/>
      <c r="E8" s="95"/>
      <c r="F8" s="95"/>
      <c r="G8" s="95"/>
      <c r="H8" s="96"/>
      <c r="I8" s="42"/>
      <c r="J8" s="42"/>
    </row>
    <row r="9" spans="2:10" ht="13.5" customHeight="1" thickBot="1">
      <c r="B9" s="97"/>
      <c r="C9" s="98"/>
      <c r="D9" s="98"/>
      <c r="E9" s="98"/>
      <c r="F9" s="98"/>
      <c r="G9" s="98"/>
      <c r="H9" s="9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7" t="s">
        <v>173</v>
      </c>
      <c r="C31" s="88"/>
      <c r="D31" s="89"/>
      <c r="E31" s="89"/>
      <c r="F31" s="89"/>
      <c r="G31" s="89"/>
      <c r="H31" s="89"/>
      <c r="I31" s="55"/>
      <c r="J31" s="55"/>
    </row>
    <row r="32" spans="2:10">
      <c r="B32" s="90" t="s">
        <v>174</v>
      </c>
      <c r="C32" s="89"/>
      <c r="D32" s="87" t="s">
        <v>175</v>
      </c>
      <c r="E32" s="88"/>
      <c r="F32" s="88"/>
      <c r="G32" s="88"/>
      <c r="H32" s="88"/>
      <c r="I32" s="55"/>
      <c r="J32" s="55"/>
    </row>
    <row r="33" spans="2:10">
      <c r="B33" s="45">
        <v>9001</v>
      </c>
      <c r="C33" s="46"/>
      <c r="D33" s="67" t="s">
        <v>236</v>
      </c>
      <c r="E33" s="68"/>
      <c r="F33" s="68"/>
      <c r="G33" s="68"/>
      <c r="H33" s="69"/>
      <c r="I33" s="55"/>
      <c r="J33" s="55"/>
    </row>
    <row r="34" spans="2:10" ht="21">
      <c r="B34" s="49" t="s">
        <v>241</v>
      </c>
      <c r="C34" s="48"/>
      <c r="D34" s="76"/>
      <c r="E34" s="86"/>
      <c r="F34" s="86"/>
      <c r="G34" s="86"/>
      <c r="H34" s="78"/>
      <c r="I34" s="56"/>
      <c r="J34" s="57"/>
    </row>
    <row r="35" spans="2:10" ht="0.75" customHeight="1">
      <c r="B35" s="84"/>
      <c r="C35" s="85"/>
      <c r="D35" s="79"/>
      <c r="E35" s="80"/>
      <c r="F35" s="80"/>
      <c r="G35" s="80"/>
      <c r="H35" s="81"/>
      <c r="I35" s="58"/>
      <c r="J35" s="55"/>
    </row>
    <row r="36" spans="2:10">
      <c r="B36" s="47">
        <v>9002</v>
      </c>
      <c r="C36" s="48"/>
      <c r="D36" s="67" t="s">
        <v>237</v>
      </c>
      <c r="E36" s="68"/>
      <c r="F36" s="68"/>
      <c r="G36" s="68"/>
      <c r="H36" s="69"/>
      <c r="I36" s="55"/>
      <c r="J36" s="55"/>
    </row>
    <row r="37" spans="2:10" ht="70.5" customHeight="1">
      <c r="B37" s="59" t="s">
        <v>242</v>
      </c>
      <c r="C37" s="48"/>
      <c r="D37" s="79"/>
      <c r="E37" s="80"/>
      <c r="F37" s="80"/>
      <c r="G37" s="80"/>
      <c r="H37" s="81"/>
      <c r="I37" s="55"/>
      <c r="J37" s="55"/>
    </row>
    <row r="38" spans="2:10">
      <c r="B38" s="45">
        <v>9003</v>
      </c>
      <c r="C38" s="46"/>
      <c r="D38" s="82" t="s">
        <v>238</v>
      </c>
      <c r="E38" s="83"/>
      <c r="F38" s="83"/>
      <c r="G38" s="83"/>
      <c r="H38" s="83"/>
      <c r="I38" s="55"/>
      <c r="J38" s="55"/>
    </row>
    <row r="39" spans="2:10">
      <c r="B39" s="50" t="s">
        <v>176</v>
      </c>
      <c r="D39" s="83"/>
      <c r="E39" s="83"/>
      <c r="F39" s="83"/>
      <c r="G39" s="83"/>
      <c r="H39" s="83"/>
      <c r="I39" s="56"/>
      <c r="J39" s="57"/>
    </row>
    <row r="40" spans="2:10" ht="18.75" customHeight="1">
      <c r="B40" s="84"/>
      <c r="C40" s="85"/>
      <c r="D40" s="83"/>
      <c r="E40" s="83"/>
      <c r="F40" s="83"/>
      <c r="G40" s="83"/>
      <c r="H40" s="83"/>
      <c r="I40" s="58"/>
      <c r="J40" s="55"/>
    </row>
    <row r="41" spans="2:10">
      <c r="B41" s="47">
        <v>9004</v>
      </c>
      <c r="C41" s="51"/>
      <c r="D41" s="67" t="s">
        <v>239</v>
      </c>
      <c r="E41" s="68"/>
      <c r="F41" s="68"/>
      <c r="G41" s="68"/>
      <c r="H41" s="69"/>
      <c r="I41" s="55"/>
      <c r="J41" s="55"/>
    </row>
    <row r="42" spans="2:10">
      <c r="B42" s="49" t="s">
        <v>176</v>
      </c>
      <c r="C42" s="51"/>
      <c r="D42" s="76"/>
      <c r="E42" s="86"/>
      <c r="F42" s="86"/>
      <c r="G42" s="86"/>
      <c r="H42" s="78"/>
      <c r="I42" s="55"/>
      <c r="J42" s="55"/>
    </row>
    <row r="43" spans="2:10" ht="47.25" customHeight="1">
      <c r="B43" s="84"/>
      <c r="C43" s="85"/>
      <c r="D43" s="79"/>
      <c r="E43" s="80"/>
      <c r="F43" s="80"/>
      <c r="G43" s="80"/>
      <c r="H43" s="81"/>
      <c r="I43" s="55"/>
      <c r="J43" s="55"/>
    </row>
    <row r="44" spans="2:10">
      <c r="B44" s="45">
        <v>9005</v>
      </c>
      <c r="C44" s="46"/>
      <c r="D44" s="67" t="s">
        <v>240</v>
      </c>
      <c r="E44" s="68"/>
      <c r="F44" s="68"/>
      <c r="G44" s="68"/>
      <c r="H44" s="69"/>
    </row>
    <row r="45" spans="2:10">
      <c r="B45" s="50" t="s">
        <v>177</v>
      </c>
      <c r="D45" s="76"/>
      <c r="E45" s="77"/>
      <c r="F45" s="77"/>
      <c r="G45" s="77"/>
      <c r="H45" s="78"/>
    </row>
    <row r="46" spans="2:10">
      <c r="B46" s="52" t="s">
        <v>178</v>
      </c>
      <c r="C46" s="53"/>
      <c r="D46" s="79"/>
      <c r="E46" s="80"/>
      <c r="F46" s="80"/>
      <c r="G46" s="80"/>
      <c r="H46" s="81"/>
    </row>
    <row r="47" spans="2:10">
      <c r="B47" s="45">
        <v>9007</v>
      </c>
      <c r="C47" s="46"/>
      <c r="D47" s="67" t="s">
        <v>243</v>
      </c>
      <c r="E47" s="68"/>
      <c r="F47" s="68"/>
      <c r="G47" s="68"/>
      <c r="H47" s="69"/>
    </row>
    <row r="48" spans="2:10">
      <c r="B48" s="52" t="s">
        <v>73</v>
      </c>
      <c r="C48" s="53"/>
      <c r="D48" s="79"/>
      <c r="E48" s="80"/>
      <c r="F48" s="80"/>
      <c r="G48" s="80"/>
      <c r="H48" s="81"/>
    </row>
    <row r="49" spans="2:8">
      <c r="B49" s="45">
        <v>9008</v>
      </c>
      <c r="C49" s="46"/>
      <c r="D49" s="67" t="s">
        <v>244</v>
      </c>
      <c r="E49" s="68"/>
      <c r="F49" s="68"/>
      <c r="G49" s="68"/>
      <c r="H49" s="69"/>
    </row>
    <row r="50" spans="2:8" ht="17.25" customHeight="1">
      <c r="B50" s="52" t="s">
        <v>74</v>
      </c>
      <c r="C50" s="53"/>
      <c r="D50" s="79"/>
      <c r="E50" s="80"/>
      <c r="F50" s="80"/>
      <c r="G50" s="80"/>
      <c r="H50" s="81"/>
    </row>
    <row r="51" spans="2:8">
      <c r="B51" s="45">
        <v>9010</v>
      </c>
      <c r="C51" s="46"/>
      <c r="D51" s="67" t="s">
        <v>179</v>
      </c>
      <c r="E51" s="68"/>
      <c r="F51" s="68"/>
      <c r="G51" s="68"/>
      <c r="H51" s="69"/>
    </row>
    <row r="52" spans="2:8">
      <c r="B52" s="52" t="s">
        <v>75</v>
      </c>
      <c r="C52" s="53"/>
      <c r="D52" s="79"/>
      <c r="E52" s="80"/>
      <c r="F52" s="80"/>
      <c r="G52" s="80"/>
      <c r="H52" s="81"/>
    </row>
    <row r="53" spans="2:8">
      <c r="B53" s="45">
        <v>9013</v>
      </c>
      <c r="C53" s="46"/>
      <c r="D53" s="67" t="s">
        <v>180</v>
      </c>
      <c r="E53" s="68"/>
      <c r="F53" s="68"/>
      <c r="G53" s="68"/>
      <c r="H53" s="69"/>
    </row>
    <row r="54" spans="2:8">
      <c r="B54" s="52" t="s">
        <v>76</v>
      </c>
      <c r="C54" s="53"/>
      <c r="D54" s="79"/>
      <c r="E54" s="80"/>
      <c r="F54" s="80"/>
      <c r="G54" s="80"/>
      <c r="H54" s="81"/>
    </row>
    <row r="55" spans="2:8">
      <c r="B55" s="45">
        <v>9014</v>
      </c>
      <c r="C55" s="46"/>
      <c r="D55" s="67" t="s">
        <v>77</v>
      </c>
      <c r="E55" s="68"/>
      <c r="F55" s="68"/>
      <c r="G55" s="68"/>
      <c r="H55" s="69"/>
    </row>
    <row r="56" spans="2:8">
      <c r="B56" s="54" t="s">
        <v>77</v>
      </c>
      <c r="C56" s="53"/>
      <c r="D56" s="70"/>
      <c r="E56" s="71"/>
      <c r="F56" s="71"/>
      <c r="G56" s="71"/>
      <c r="H56" s="72"/>
    </row>
    <row r="57" spans="2:8">
      <c r="B57" s="45">
        <v>9015</v>
      </c>
      <c r="C57" s="46"/>
      <c r="D57" s="67" t="s">
        <v>181</v>
      </c>
      <c r="E57" s="68"/>
      <c r="F57" s="68"/>
      <c r="G57" s="68"/>
      <c r="H57" s="69"/>
    </row>
    <row r="58" spans="2:8">
      <c r="B58" s="54" t="s">
        <v>78</v>
      </c>
      <c r="C58" s="53"/>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6"/>
  <sheetViews>
    <sheetView showGridLines="0" tabSelected="1" topLeftCell="D16" zoomScale="85" zoomScaleNormal="85" workbookViewId="0">
      <selection activeCell="H59" sqref="H59:I5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2" width="11.42578125" style="1"/>
    <col min="13" max="13" width="28" style="1" customWidth="1"/>
    <col min="14" max="16384" width="11.42578125" style="1"/>
  </cols>
  <sheetData>
    <row r="1" spans="1:15" ht="51.75" customHeight="1" thickBot="1">
      <c r="D1" s="128" t="s">
        <v>14</v>
      </c>
      <c r="E1" s="129"/>
      <c r="F1" s="129"/>
      <c r="G1" s="129"/>
      <c r="H1" s="129"/>
      <c r="I1" s="129"/>
      <c r="J1" s="129"/>
      <c r="K1" s="129"/>
      <c r="L1" s="130"/>
    </row>
    <row r="2" spans="1:15" ht="13.5" customHeight="1">
      <c r="D2" s="30"/>
      <c r="E2" s="30"/>
      <c r="F2" s="30"/>
      <c r="G2" s="30"/>
      <c r="H2" s="30"/>
      <c r="I2" s="30"/>
      <c r="J2" s="30"/>
      <c r="K2" s="30"/>
      <c r="L2" s="2"/>
    </row>
    <row r="3" spans="1:15" ht="19.5" customHeight="1">
      <c r="D3" s="22" t="s">
        <v>0</v>
      </c>
      <c r="E3" s="23"/>
      <c r="F3" s="31" t="str">
        <f>'Information-General Settings'!D4</f>
        <v>Nuttachat</v>
      </c>
      <c r="G3" s="28"/>
      <c r="I3" s="3"/>
      <c r="J3" s="32"/>
      <c r="K3" s="32"/>
      <c r="L3" s="32"/>
    </row>
    <row r="4" spans="1:15" ht="19.5" customHeight="1">
      <c r="D4" s="3" t="s">
        <v>68</v>
      </c>
      <c r="E4" s="24"/>
      <c r="F4" s="31" t="str">
        <f>'Information-General Settings'!D5</f>
        <v>Viroonhausava</v>
      </c>
      <c r="G4" s="28"/>
      <c r="I4" s="3"/>
      <c r="J4" s="32"/>
      <c r="K4" s="32"/>
      <c r="L4" s="32"/>
    </row>
    <row r="5" spans="1:15" ht="19.5" customHeight="1">
      <c r="D5" s="131" t="s">
        <v>67</v>
      </c>
      <c r="E5" s="132"/>
      <c r="F5" s="31" t="str">
        <f>'Information-General Settings'!D6</f>
        <v>TIME072</v>
      </c>
      <c r="G5" s="28"/>
      <c r="I5" s="3"/>
      <c r="J5" s="32"/>
      <c r="K5" s="32"/>
      <c r="L5" s="32"/>
    </row>
    <row r="6" spans="1:15" ht="19.5" customHeight="1" thickBot="1">
      <c r="E6" s="3"/>
      <c r="F6" s="3"/>
      <c r="G6" s="3"/>
      <c r="H6" s="4"/>
      <c r="J6" s="133"/>
      <c r="K6" s="133"/>
      <c r="L6" s="133"/>
    </row>
    <row r="7" spans="1:15" ht="12.75" customHeight="1">
      <c r="B7" s="1">
        <f>MONTH(E9)</f>
        <v>9</v>
      </c>
      <c r="C7" s="118"/>
      <c r="D7" s="120">
        <v>44075</v>
      </c>
      <c r="E7" s="121"/>
      <c r="F7" s="124" t="s">
        <v>6</v>
      </c>
      <c r="G7" s="124" t="s">
        <v>15</v>
      </c>
      <c r="H7" s="138" t="s">
        <v>5</v>
      </c>
      <c r="I7" s="139"/>
      <c r="J7" s="134" t="s">
        <v>3</v>
      </c>
      <c r="K7" s="136" t="s">
        <v>10</v>
      </c>
      <c r="L7" s="134" t="s">
        <v>4</v>
      </c>
    </row>
    <row r="8" spans="1:15" ht="23.25" customHeight="1" thickBot="1">
      <c r="C8" s="119"/>
      <c r="D8" s="122"/>
      <c r="E8" s="123"/>
      <c r="F8" s="125"/>
      <c r="G8" s="126"/>
      <c r="H8" s="140"/>
      <c r="I8" s="141"/>
      <c r="J8" s="135"/>
      <c r="K8" s="137"/>
      <c r="L8" s="135"/>
    </row>
    <row r="9" spans="1:15" ht="29.1" customHeight="1" thickBot="1">
      <c r="A9" s="5">
        <f t="shared" ref="A9:A62" si="0">IF(OR(C9="f",C9="u",C9="F",C9="U"),"",IF(OR(B9=1,B9=2,B9=3,B9=4,B9=5),1,""))</f>
        <v>1</v>
      </c>
      <c r="B9" s="6">
        <f t="shared" ref="B9:B59" si="1">WEEKDAY(E9,2)</f>
        <v>2</v>
      </c>
      <c r="C9" s="7"/>
      <c r="D9" s="8" t="str">
        <f>IF(B9=1,"Mo",IF(B9=2,"Tue",IF(B9=3,"Wed",IF(B9=4,"Thu",IF(B9=5,"Fri",IF(B9=6,"Sat",IF(B9=7,"Sun","")))))))</f>
        <v>Tue</v>
      </c>
      <c r="E9" s="66">
        <f>+D7</f>
        <v>44075</v>
      </c>
      <c r="F9" s="65" t="s">
        <v>21</v>
      </c>
      <c r="G9" s="13">
        <v>9001</v>
      </c>
      <c r="H9" s="115" t="s">
        <v>266</v>
      </c>
      <c r="I9" s="115"/>
      <c r="J9" s="9" t="s">
        <v>69</v>
      </c>
      <c r="K9" s="9"/>
      <c r="L9" s="10">
        <v>6</v>
      </c>
    </row>
    <row r="10" spans="1:15" ht="29.1" customHeight="1" thickBot="1">
      <c r="A10" s="5"/>
      <c r="B10" s="6"/>
      <c r="C10" s="60"/>
      <c r="D10" s="63" t="s">
        <v>267</v>
      </c>
      <c r="E10" s="66">
        <v>44075</v>
      </c>
      <c r="F10" s="65" t="s">
        <v>23</v>
      </c>
      <c r="G10" s="13">
        <v>9001</v>
      </c>
      <c r="H10" s="115" t="s">
        <v>268</v>
      </c>
      <c r="I10" s="115"/>
      <c r="J10" s="61" t="s">
        <v>269</v>
      </c>
      <c r="K10" s="61"/>
      <c r="L10" s="62">
        <v>6</v>
      </c>
    </row>
    <row r="11" spans="1:15" ht="29.1" customHeight="1" thickBot="1">
      <c r="A11" s="5"/>
      <c r="B11" s="6"/>
      <c r="C11" s="60"/>
      <c r="D11" s="63" t="s">
        <v>267</v>
      </c>
      <c r="E11" s="66">
        <v>44075</v>
      </c>
      <c r="F11" s="65" t="s">
        <v>59</v>
      </c>
      <c r="G11" s="13">
        <v>9001</v>
      </c>
      <c r="H11" s="115" t="s">
        <v>270</v>
      </c>
      <c r="I11" s="115"/>
      <c r="J11" s="61" t="s">
        <v>69</v>
      </c>
      <c r="K11" s="61"/>
      <c r="L11" s="62">
        <v>2</v>
      </c>
    </row>
    <row r="12" spans="1:15" ht="29.1" customHeight="1" thickBot="1">
      <c r="A12" s="5">
        <f t="shared" si="0"/>
        <v>1</v>
      </c>
      <c r="B12" s="6">
        <f t="shared" si="1"/>
        <v>3</v>
      </c>
      <c r="C12" s="11"/>
      <c r="D12" s="8" t="str">
        <f>IF(B12=1,"Mo",IF(B12=2,"Tue",IF(B12=3,"Wed",IF(B12=4,"Thu",IF(B12=5,"Fri",IF(B12=6,"Sat",IF(B12=7,"Sun","")))))))</f>
        <v>Wed</v>
      </c>
      <c r="E12" s="12">
        <f>+E9+1</f>
        <v>44076</v>
      </c>
      <c r="F12" s="9" t="s">
        <v>23</v>
      </c>
      <c r="G12" s="13">
        <v>9001</v>
      </c>
      <c r="H12" s="115" t="s">
        <v>272</v>
      </c>
      <c r="I12" s="115"/>
      <c r="J12" s="61" t="s">
        <v>269</v>
      </c>
      <c r="K12" s="13"/>
      <c r="L12" s="14">
        <v>3</v>
      </c>
      <c r="N12" s="6" t="s">
        <v>70</v>
      </c>
      <c r="O12" s="2">
        <f>COUNTIF($G$9:$G$64, 9001)</f>
        <v>40</v>
      </c>
    </row>
    <row r="13" spans="1:15" ht="29.1" customHeight="1" thickBot="1">
      <c r="A13" s="5"/>
      <c r="B13" s="6"/>
      <c r="C13" s="11"/>
      <c r="D13" s="63" t="s">
        <v>271</v>
      </c>
      <c r="E13" s="12">
        <v>44076</v>
      </c>
      <c r="F13" s="9" t="s">
        <v>21</v>
      </c>
      <c r="G13" s="13">
        <v>9001</v>
      </c>
      <c r="H13" s="115" t="s">
        <v>266</v>
      </c>
      <c r="I13" s="115"/>
      <c r="J13" s="13" t="s">
        <v>69</v>
      </c>
      <c r="K13" s="13"/>
      <c r="L13" s="14">
        <v>11</v>
      </c>
      <c r="N13" s="6"/>
      <c r="O13" s="2"/>
    </row>
    <row r="14" spans="1:15" ht="28.5" customHeight="1" thickBot="1">
      <c r="A14" s="5">
        <f t="shared" si="0"/>
        <v>1</v>
      </c>
      <c r="B14" s="6">
        <f t="shared" si="1"/>
        <v>4</v>
      </c>
      <c r="C14" s="11"/>
      <c r="D14" s="8" t="str">
        <f>IF(B14=1,"Mo",IF(B14=2,"Tue",IF(B14=3,"Wed",IF(B14=4,"Thu",IF(B14=5,"Fri",IF(B14=6,"Sat",IF(B14=7,"Sun","")))))))</f>
        <v>Thu</v>
      </c>
      <c r="E14" s="12">
        <f>+E12+1</f>
        <v>44077</v>
      </c>
      <c r="F14" s="9" t="s">
        <v>21</v>
      </c>
      <c r="G14" s="13">
        <v>9001</v>
      </c>
      <c r="H14" s="115" t="s">
        <v>266</v>
      </c>
      <c r="I14" s="115"/>
      <c r="J14" s="13" t="s">
        <v>69</v>
      </c>
      <c r="K14" s="13"/>
      <c r="L14" s="14">
        <v>10</v>
      </c>
      <c r="M14" s="64"/>
      <c r="N14" s="6" t="s">
        <v>12</v>
      </c>
      <c r="O14" s="2">
        <f>COUNTIF($G$9:$G$64,9003)+COUNTIF($G$9:$G$64,9004)</f>
        <v>8</v>
      </c>
    </row>
    <row r="15" spans="1:15" ht="28.5" customHeight="1" thickBot="1">
      <c r="A15" s="5"/>
      <c r="B15" s="6"/>
      <c r="C15" s="11"/>
      <c r="D15" s="8" t="s">
        <v>277</v>
      </c>
      <c r="E15" s="12">
        <v>44077</v>
      </c>
      <c r="F15" s="9"/>
      <c r="G15" s="13">
        <v>9003</v>
      </c>
      <c r="H15" s="115" t="s">
        <v>278</v>
      </c>
      <c r="I15" s="115"/>
      <c r="J15" s="13" t="s">
        <v>69</v>
      </c>
      <c r="K15" s="13"/>
      <c r="L15" s="14">
        <v>2</v>
      </c>
      <c r="M15" s="64" t="s">
        <v>279</v>
      </c>
      <c r="N15" s="6"/>
      <c r="O15" s="2"/>
    </row>
    <row r="16" spans="1:15" ht="29.1" customHeight="1" thickBot="1">
      <c r="A16" s="5">
        <f t="shared" si="0"/>
        <v>1</v>
      </c>
      <c r="B16" s="6">
        <f t="shared" si="1"/>
        <v>5</v>
      </c>
      <c r="C16" s="11"/>
      <c r="D16" s="8" t="str">
        <f t="shared" ref="D16:D62" si="2">IF(B16=1,"Mo",IF(B16=2,"Tue",IF(B16=3,"Wed",IF(B16=4,"Thu",IF(B16=5,"Fri",IF(B16=6,"Sat",IF(B16=7,"Sun","")))))))</f>
        <v>Fri</v>
      </c>
      <c r="E16" s="12">
        <f>+E14+1</f>
        <v>44078</v>
      </c>
      <c r="F16" s="9"/>
      <c r="G16" s="13"/>
      <c r="H16" s="117" t="s">
        <v>262</v>
      </c>
      <c r="I16" s="117"/>
      <c r="J16" s="13"/>
      <c r="K16" s="13"/>
      <c r="L16" s="14"/>
      <c r="N16" s="1" t="s">
        <v>13</v>
      </c>
      <c r="O16" s="2">
        <f>COUNTIF($G$9:$G$64, 9005)</f>
        <v>0</v>
      </c>
    </row>
    <row r="17" spans="1:13" ht="29.1" customHeight="1" thickBot="1">
      <c r="A17" s="5" t="str">
        <f t="shared" si="0"/>
        <v/>
      </c>
      <c r="B17" s="6">
        <f t="shared" si="1"/>
        <v>6</v>
      </c>
      <c r="C17" s="11"/>
      <c r="D17" s="8" t="str">
        <f t="shared" si="2"/>
        <v>Sat</v>
      </c>
      <c r="E17" s="12">
        <f t="shared" ref="E17:E59" si="3">+E16+1</f>
        <v>44079</v>
      </c>
      <c r="F17" s="9" t="s">
        <v>23</v>
      </c>
      <c r="G17" s="13">
        <v>9001</v>
      </c>
      <c r="H17" s="115" t="s">
        <v>274</v>
      </c>
      <c r="I17" s="115"/>
      <c r="J17" s="13" t="s">
        <v>275</v>
      </c>
      <c r="K17" s="13"/>
      <c r="L17" s="14">
        <v>6</v>
      </c>
    </row>
    <row r="18" spans="1:13" ht="29.1" customHeight="1" thickBot="1">
      <c r="A18" s="5"/>
      <c r="B18" s="6"/>
      <c r="C18" s="11"/>
      <c r="D18" s="63" t="s">
        <v>280</v>
      </c>
      <c r="E18" s="12">
        <v>44079</v>
      </c>
      <c r="F18" s="9" t="s">
        <v>21</v>
      </c>
      <c r="G18" s="13">
        <v>9001</v>
      </c>
      <c r="H18" s="115" t="s">
        <v>281</v>
      </c>
      <c r="I18" s="115"/>
      <c r="J18" s="13" t="s">
        <v>275</v>
      </c>
      <c r="K18" s="13"/>
      <c r="L18" s="14">
        <v>2</v>
      </c>
    </row>
    <row r="19" spans="1:13" ht="29.1" customHeight="1" thickBot="1">
      <c r="A19" s="5" t="str">
        <f t="shared" si="0"/>
        <v/>
      </c>
      <c r="B19" s="6">
        <f t="shared" si="1"/>
        <v>7</v>
      </c>
      <c r="C19" s="11"/>
      <c r="D19" s="8" t="str">
        <f t="shared" si="2"/>
        <v>Sun</v>
      </c>
      <c r="E19" s="12">
        <f>+E17+1</f>
        <v>44080</v>
      </c>
      <c r="F19" s="9" t="s">
        <v>23</v>
      </c>
      <c r="G19" s="13">
        <v>9001</v>
      </c>
      <c r="H19" s="115" t="s">
        <v>281</v>
      </c>
      <c r="I19" s="115"/>
      <c r="J19" s="13" t="s">
        <v>275</v>
      </c>
      <c r="K19" s="13"/>
      <c r="L19" s="14">
        <v>4</v>
      </c>
    </row>
    <row r="20" spans="1:13" ht="29.1" customHeight="1" thickBot="1">
      <c r="A20" s="5"/>
      <c r="B20" s="6"/>
      <c r="C20" s="11"/>
      <c r="D20" s="63" t="s">
        <v>276</v>
      </c>
      <c r="E20" s="12">
        <v>44080</v>
      </c>
      <c r="F20" s="9" t="s">
        <v>220</v>
      </c>
      <c r="G20" s="13">
        <v>9003</v>
      </c>
      <c r="H20" s="115" t="s">
        <v>282</v>
      </c>
      <c r="I20" s="115"/>
      <c r="J20" s="13" t="s">
        <v>275</v>
      </c>
      <c r="K20" s="13"/>
      <c r="L20" s="14">
        <v>2</v>
      </c>
    </row>
    <row r="21" spans="1:13" ht="29.1" customHeight="1" thickBot="1">
      <c r="A21" s="5">
        <f t="shared" si="0"/>
        <v>1</v>
      </c>
      <c r="B21" s="6">
        <f t="shared" si="1"/>
        <v>1</v>
      </c>
      <c r="C21" s="11"/>
      <c r="D21" s="8" t="str">
        <f t="shared" si="2"/>
        <v>Mo</v>
      </c>
      <c r="E21" s="12">
        <f>+E19+1</f>
        <v>44081</v>
      </c>
      <c r="F21" s="9"/>
      <c r="G21" s="13"/>
      <c r="H21" s="117" t="s">
        <v>262</v>
      </c>
      <c r="I21" s="117"/>
      <c r="J21" s="13"/>
      <c r="K21" s="13"/>
      <c r="L21" s="14"/>
    </row>
    <row r="22" spans="1:13" ht="29.1" customHeight="1" thickBot="1">
      <c r="A22" s="5"/>
      <c r="B22" s="6"/>
      <c r="C22" s="11"/>
      <c r="D22" s="63" t="s">
        <v>273</v>
      </c>
      <c r="E22" s="12">
        <v>44081</v>
      </c>
      <c r="F22" s="9" t="s">
        <v>23</v>
      </c>
      <c r="G22" s="13">
        <v>9001</v>
      </c>
      <c r="H22" s="113" t="s">
        <v>274</v>
      </c>
      <c r="I22" s="114"/>
      <c r="J22" s="13" t="s">
        <v>275</v>
      </c>
      <c r="K22" s="13"/>
      <c r="L22" s="14">
        <v>3</v>
      </c>
    </row>
    <row r="23" spans="1:13" ht="29.1" customHeight="1" thickBot="1">
      <c r="A23" s="5"/>
      <c r="B23" s="6"/>
      <c r="C23" s="11"/>
      <c r="D23" s="63" t="s">
        <v>273</v>
      </c>
      <c r="E23" s="12">
        <v>44081</v>
      </c>
      <c r="F23" s="9" t="s">
        <v>21</v>
      </c>
      <c r="G23" s="13">
        <v>9001</v>
      </c>
      <c r="H23" s="115" t="s">
        <v>281</v>
      </c>
      <c r="I23" s="115"/>
      <c r="J23" s="13" t="s">
        <v>275</v>
      </c>
      <c r="K23" s="13"/>
      <c r="L23" s="14">
        <v>3</v>
      </c>
      <c r="M23" s="64" t="s">
        <v>283</v>
      </c>
    </row>
    <row r="24" spans="1:13" ht="29.1" customHeight="1" thickBot="1">
      <c r="A24" s="5">
        <f t="shared" si="0"/>
        <v>1</v>
      </c>
      <c r="B24" s="6">
        <f t="shared" si="1"/>
        <v>2</v>
      </c>
      <c r="C24" s="11"/>
      <c r="D24" s="8" t="str">
        <f>IF(B24=1,"Mo",IF(B24=2,"Tue",IF(B24=3,"Wed",IF(B24=4,"Thu",IF(B24=5,"Fri",IF(B24=6,"Sat",IF(B24=7,"Sun","")))))))</f>
        <v>Tue</v>
      </c>
      <c r="E24" s="12">
        <f>+E21+1</f>
        <v>44082</v>
      </c>
      <c r="F24" s="9" t="s">
        <v>21</v>
      </c>
      <c r="G24" s="13">
        <v>9001</v>
      </c>
      <c r="H24" s="115" t="s">
        <v>284</v>
      </c>
      <c r="I24" s="115"/>
      <c r="J24" s="13" t="s">
        <v>69</v>
      </c>
      <c r="K24" s="13"/>
      <c r="L24" s="14">
        <v>4</v>
      </c>
    </row>
    <row r="25" spans="1:13" ht="29.1" customHeight="1" thickBot="1">
      <c r="A25" s="5"/>
      <c r="B25" s="6"/>
      <c r="C25" s="11"/>
      <c r="D25" s="63" t="s">
        <v>267</v>
      </c>
      <c r="E25" s="12">
        <v>44082</v>
      </c>
      <c r="F25" s="9" t="s">
        <v>23</v>
      </c>
      <c r="G25" s="13">
        <v>9001</v>
      </c>
      <c r="H25" s="115" t="s">
        <v>285</v>
      </c>
      <c r="I25" s="115"/>
      <c r="J25" s="13" t="s">
        <v>69</v>
      </c>
      <c r="K25" s="13"/>
      <c r="L25" s="14">
        <v>6</v>
      </c>
    </row>
    <row r="26" spans="1:13" ht="29.1" customHeight="1" thickBot="1">
      <c r="A26" s="5">
        <f t="shared" si="0"/>
        <v>1</v>
      </c>
      <c r="B26" s="6">
        <f t="shared" si="1"/>
        <v>3</v>
      </c>
      <c r="C26" s="11"/>
      <c r="D26" s="8" t="str">
        <f>IF(B26=1,"Mo",IF(B26=2,"Tue",IF(B26=3,"Wed",IF(B26=4,"Thu",IF(B26=5,"Fri",IF(B26=6,"Sat",IF(B26=7,"Sun","")))))))</f>
        <v>Wed</v>
      </c>
      <c r="E26" s="12">
        <f>+E24+1</f>
        <v>44083</v>
      </c>
      <c r="F26" s="9" t="s">
        <v>23</v>
      </c>
      <c r="G26" s="13">
        <v>9001</v>
      </c>
      <c r="H26" s="115" t="s">
        <v>286</v>
      </c>
      <c r="I26" s="115"/>
      <c r="J26" s="13" t="s">
        <v>69</v>
      </c>
      <c r="K26" s="13"/>
      <c r="L26" s="14">
        <v>10</v>
      </c>
    </row>
    <row r="27" spans="1:13" ht="29.1" customHeight="1" thickBot="1">
      <c r="A27" s="5"/>
      <c r="B27" s="6"/>
      <c r="C27" s="11"/>
      <c r="D27" s="63" t="s">
        <v>271</v>
      </c>
      <c r="E27" s="12">
        <v>44083</v>
      </c>
      <c r="F27" s="9" t="s">
        <v>21</v>
      </c>
      <c r="G27" s="13">
        <v>9001</v>
      </c>
      <c r="H27" s="115" t="s">
        <v>266</v>
      </c>
      <c r="I27" s="115"/>
      <c r="J27" s="13" t="s">
        <v>275</v>
      </c>
      <c r="K27" s="13"/>
      <c r="L27" s="14">
        <v>6</v>
      </c>
    </row>
    <row r="28" spans="1:13" ht="29.1" customHeight="1" thickBot="1">
      <c r="A28" s="5">
        <f t="shared" si="0"/>
        <v>1</v>
      </c>
      <c r="B28" s="6">
        <f t="shared" si="1"/>
        <v>4</v>
      </c>
      <c r="C28" s="11"/>
      <c r="D28" s="8" t="str">
        <f>IF(B28=1,"Mo",IF(B28=2,"Tue",IF(B28=3,"Wed",IF(B28=4,"Thu",IF(B28=5,"Fri",IF(B28=6,"Sat",IF(B28=7,"Sun","")))))))</f>
        <v>Thu</v>
      </c>
      <c r="E28" s="12">
        <f>+E26+1</f>
        <v>44084</v>
      </c>
      <c r="F28" s="9" t="s">
        <v>23</v>
      </c>
      <c r="G28" s="13">
        <v>9001</v>
      </c>
      <c r="H28" s="115" t="s">
        <v>295</v>
      </c>
      <c r="I28" s="115"/>
      <c r="J28" s="13" t="s">
        <v>269</v>
      </c>
      <c r="K28" s="13"/>
      <c r="L28" s="14">
        <v>6</v>
      </c>
    </row>
    <row r="29" spans="1:13" ht="29.1" customHeight="1" thickBot="1">
      <c r="A29" s="5"/>
      <c r="B29" s="6"/>
      <c r="C29" s="11"/>
      <c r="D29" s="63" t="s">
        <v>277</v>
      </c>
      <c r="E29" s="12">
        <v>44084</v>
      </c>
      <c r="F29" s="9" t="s">
        <v>21</v>
      </c>
      <c r="G29" s="13">
        <v>9001</v>
      </c>
      <c r="H29" s="115" t="s">
        <v>287</v>
      </c>
      <c r="I29" s="115"/>
      <c r="J29" s="13" t="s">
        <v>69</v>
      </c>
      <c r="K29" s="13"/>
      <c r="L29" s="14">
        <v>8</v>
      </c>
    </row>
    <row r="30" spans="1:13" ht="29.1" customHeight="1" thickBot="1">
      <c r="A30" s="5">
        <f t="shared" si="0"/>
        <v>1</v>
      </c>
      <c r="B30" s="6">
        <f t="shared" si="1"/>
        <v>5</v>
      </c>
      <c r="C30" s="11"/>
      <c r="D30" s="8" t="str">
        <f t="shared" si="2"/>
        <v>Fri</v>
      </c>
      <c r="E30" s="12">
        <f>+E28+1</f>
        <v>44085</v>
      </c>
      <c r="F30" s="9" t="s">
        <v>21</v>
      </c>
      <c r="G30" s="13">
        <v>9001</v>
      </c>
      <c r="H30" s="115" t="s">
        <v>296</v>
      </c>
      <c r="I30" s="115"/>
      <c r="J30" s="13" t="s">
        <v>275</v>
      </c>
      <c r="K30" s="13"/>
      <c r="L30" s="14">
        <v>3</v>
      </c>
      <c r="M30" s="64" t="s">
        <v>288</v>
      </c>
    </row>
    <row r="31" spans="1:13" ht="29.1" customHeight="1" thickBot="1">
      <c r="A31" s="5"/>
      <c r="B31" s="6"/>
      <c r="C31" s="11"/>
      <c r="D31" s="63" t="s">
        <v>289</v>
      </c>
      <c r="E31" s="12">
        <v>44085</v>
      </c>
      <c r="F31" s="9" t="s">
        <v>220</v>
      </c>
      <c r="G31" s="13">
        <v>9003</v>
      </c>
      <c r="H31" s="115" t="s">
        <v>282</v>
      </c>
      <c r="I31" s="115"/>
      <c r="J31" s="13" t="s">
        <v>275</v>
      </c>
      <c r="K31" s="13"/>
      <c r="L31" s="14">
        <v>3</v>
      </c>
      <c r="M31" s="64" t="s">
        <v>288</v>
      </c>
    </row>
    <row r="32" spans="1:13" ht="29.1" customHeight="1" thickBot="1">
      <c r="A32" s="5" t="str">
        <f t="shared" si="0"/>
        <v/>
      </c>
      <c r="B32" s="6">
        <f t="shared" si="1"/>
        <v>6</v>
      </c>
      <c r="C32" s="11"/>
      <c r="D32" s="8" t="str">
        <f t="shared" si="2"/>
        <v>Sat</v>
      </c>
      <c r="E32" s="12">
        <f>+E30+1</f>
        <v>44086</v>
      </c>
      <c r="F32" s="9"/>
      <c r="G32" s="13"/>
      <c r="H32" s="116"/>
      <c r="I32" s="116"/>
      <c r="J32" s="13"/>
      <c r="K32" s="13"/>
      <c r="L32" s="14"/>
    </row>
    <row r="33" spans="1:13" ht="29.1" customHeight="1" thickBot="1">
      <c r="A33" s="5" t="str">
        <f t="shared" si="0"/>
        <v/>
      </c>
      <c r="B33" s="6">
        <f t="shared" si="1"/>
        <v>7</v>
      </c>
      <c r="C33" s="11"/>
      <c r="D33" s="8" t="str">
        <f t="shared" si="2"/>
        <v>Sun</v>
      </c>
      <c r="E33" s="12">
        <f t="shared" si="3"/>
        <v>44087</v>
      </c>
      <c r="F33" s="9"/>
      <c r="G33" s="13">
        <v>9004</v>
      </c>
      <c r="H33" s="115" t="s">
        <v>290</v>
      </c>
      <c r="I33" s="115"/>
      <c r="J33" s="13" t="s">
        <v>275</v>
      </c>
      <c r="K33" s="13"/>
      <c r="L33" s="14">
        <v>2</v>
      </c>
    </row>
    <row r="34" spans="1:13" ht="29.1" customHeight="1" thickBot="1">
      <c r="A34" s="5">
        <f t="shared" si="0"/>
        <v>1</v>
      </c>
      <c r="B34" s="6">
        <f t="shared" si="1"/>
        <v>1</v>
      </c>
      <c r="C34" s="11"/>
      <c r="D34" s="8" t="str">
        <f t="shared" si="2"/>
        <v>Mo</v>
      </c>
      <c r="E34" s="12">
        <f t="shared" si="3"/>
        <v>44088</v>
      </c>
      <c r="F34" s="9" t="s">
        <v>21</v>
      </c>
      <c r="G34" s="13">
        <v>9001</v>
      </c>
      <c r="H34" s="115" t="s">
        <v>297</v>
      </c>
      <c r="I34" s="115"/>
      <c r="J34" s="13" t="s">
        <v>69</v>
      </c>
      <c r="K34" s="13"/>
      <c r="L34" s="14">
        <v>6</v>
      </c>
      <c r="M34" s="64" t="s">
        <v>291</v>
      </c>
    </row>
    <row r="35" spans="1:13" ht="29.1" customHeight="1" thickBot="1">
      <c r="A35" s="5"/>
      <c r="B35" s="6"/>
      <c r="C35" s="11"/>
      <c r="D35" s="8" t="s">
        <v>273</v>
      </c>
      <c r="E35" s="12">
        <v>44088</v>
      </c>
      <c r="F35" s="9"/>
      <c r="G35" s="13">
        <v>9004</v>
      </c>
      <c r="H35" s="115" t="s">
        <v>298</v>
      </c>
      <c r="I35" s="115"/>
      <c r="J35" s="13" t="s">
        <v>69</v>
      </c>
      <c r="K35" s="13"/>
      <c r="L35" s="14">
        <v>3</v>
      </c>
      <c r="M35" s="64"/>
    </row>
    <row r="36" spans="1:13" ht="29.1" customHeight="1" thickBot="1">
      <c r="A36" s="5"/>
      <c r="B36" s="6"/>
      <c r="C36" s="11"/>
      <c r="D36" s="63" t="s">
        <v>273</v>
      </c>
      <c r="E36" s="12">
        <v>44088</v>
      </c>
      <c r="F36" s="9" t="s">
        <v>220</v>
      </c>
      <c r="G36" s="13">
        <v>9003</v>
      </c>
      <c r="H36" s="115" t="s">
        <v>292</v>
      </c>
      <c r="I36" s="115"/>
      <c r="J36" s="13" t="s">
        <v>69</v>
      </c>
      <c r="K36" s="13"/>
      <c r="L36" s="14">
        <v>2</v>
      </c>
    </row>
    <row r="37" spans="1:13" ht="29.1" customHeight="1" thickBot="1">
      <c r="A37" s="5">
        <f t="shared" si="0"/>
        <v>1</v>
      </c>
      <c r="B37" s="6">
        <f t="shared" si="1"/>
        <v>2</v>
      </c>
      <c r="C37" s="11"/>
      <c r="D37" s="8" t="str">
        <f t="shared" si="2"/>
        <v>Tue</v>
      </c>
      <c r="E37" s="12">
        <f>+E34+1</f>
        <v>44089</v>
      </c>
      <c r="F37" s="9"/>
      <c r="G37" s="13">
        <v>9004</v>
      </c>
      <c r="H37" s="115" t="s">
        <v>300</v>
      </c>
      <c r="I37" s="115"/>
      <c r="J37" s="13" t="s">
        <v>69</v>
      </c>
      <c r="K37" s="13"/>
      <c r="L37" s="14">
        <v>6</v>
      </c>
    </row>
    <row r="38" spans="1:13" ht="29.1" customHeight="1" thickBot="1">
      <c r="A38" s="5"/>
      <c r="B38" s="6"/>
      <c r="C38" s="11"/>
      <c r="D38" s="63" t="s">
        <v>267</v>
      </c>
      <c r="E38" s="12">
        <v>44089</v>
      </c>
      <c r="F38" s="9" t="s">
        <v>23</v>
      </c>
      <c r="G38" s="13">
        <v>9001</v>
      </c>
      <c r="H38" s="113" t="s">
        <v>299</v>
      </c>
      <c r="I38" s="114"/>
      <c r="J38" s="13" t="s">
        <v>269</v>
      </c>
      <c r="K38" s="13"/>
      <c r="L38" s="14">
        <v>4</v>
      </c>
    </row>
    <row r="39" spans="1:13" ht="28.5" customHeight="1" thickBot="1">
      <c r="A39" s="5">
        <f t="shared" si="0"/>
        <v>1</v>
      </c>
      <c r="B39" s="6">
        <f t="shared" si="1"/>
        <v>3</v>
      </c>
      <c r="C39" s="11"/>
      <c r="D39" s="8" t="str">
        <f t="shared" si="2"/>
        <v>Wed</v>
      </c>
      <c r="E39" s="12">
        <f>+E37+1</f>
        <v>44090</v>
      </c>
      <c r="F39" s="65" t="s">
        <v>59</v>
      </c>
      <c r="G39" s="13">
        <v>9001</v>
      </c>
      <c r="H39" s="115" t="s">
        <v>304</v>
      </c>
      <c r="I39" s="115"/>
      <c r="J39" s="13" t="s">
        <v>293</v>
      </c>
      <c r="K39" s="13"/>
      <c r="L39" s="14">
        <v>6</v>
      </c>
      <c r="M39" s="64" t="s">
        <v>301</v>
      </c>
    </row>
    <row r="40" spans="1:13" ht="28.5" customHeight="1" thickBot="1">
      <c r="A40" s="5"/>
      <c r="B40" s="6"/>
      <c r="C40" s="11"/>
      <c r="D40" s="63" t="s">
        <v>271</v>
      </c>
      <c r="E40" s="12">
        <v>44090</v>
      </c>
      <c r="F40" s="9" t="s">
        <v>23</v>
      </c>
      <c r="G40" s="13">
        <v>9001</v>
      </c>
      <c r="H40" s="113" t="s">
        <v>303</v>
      </c>
      <c r="I40" s="114"/>
      <c r="J40" s="13" t="s">
        <v>69</v>
      </c>
      <c r="K40" s="13"/>
      <c r="L40" s="14">
        <v>4</v>
      </c>
    </row>
    <row r="41" spans="1:13" ht="29.1" customHeight="1" thickBot="1">
      <c r="A41" s="5">
        <f t="shared" si="0"/>
        <v>1</v>
      </c>
      <c r="B41" s="6">
        <f t="shared" si="1"/>
        <v>4</v>
      </c>
      <c r="C41" s="11"/>
      <c r="D41" s="8" t="str">
        <f t="shared" si="2"/>
        <v>Thu</v>
      </c>
      <c r="E41" s="12">
        <f>+E39+1</f>
        <v>44091</v>
      </c>
      <c r="F41" s="9" t="s">
        <v>21</v>
      </c>
      <c r="G41" s="13">
        <v>9001</v>
      </c>
      <c r="H41" s="115" t="s">
        <v>305</v>
      </c>
      <c r="I41" s="115"/>
      <c r="J41" s="13" t="s">
        <v>293</v>
      </c>
      <c r="K41" s="13"/>
      <c r="L41" s="14">
        <v>6</v>
      </c>
      <c r="M41" s="64"/>
    </row>
    <row r="42" spans="1:13" ht="29.1" customHeight="1" thickBot="1">
      <c r="A42" s="5"/>
      <c r="B42" s="6"/>
      <c r="C42" s="11"/>
      <c r="D42" s="63" t="s">
        <v>277</v>
      </c>
      <c r="E42" s="12">
        <v>44091</v>
      </c>
      <c r="F42" s="9" t="s">
        <v>23</v>
      </c>
      <c r="G42" s="13">
        <v>9001</v>
      </c>
      <c r="H42" s="113" t="s">
        <v>306</v>
      </c>
      <c r="I42" s="114"/>
      <c r="J42" s="13" t="s">
        <v>69</v>
      </c>
      <c r="K42" s="13"/>
      <c r="L42" s="14">
        <v>5</v>
      </c>
      <c r="M42" s="64" t="s">
        <v>307</v>
      </c>
    </row>
    <row r="43" spans="1:13" ht="29.1" customHeight="1" thickBot="1">
      <c r="A43" s="5">
        <f t="shared" si="0"/>
        <v>1</v>
      </c>
      <c r="B43" s="6">
        <f t="shared" si="1"/>
        <v>5</v>
      </c>
      <c r="C43" s="11"/>
      <c r="D43" s="8" t="str">
        <f t="shared" si="2"/>
        <v>Fri</v>
      </c>
      <c r="E43" s="12">
        <f>+E41+1</f>
        <v>44092</v>
      </c>
      <c r="F43" s="9" t="s">
        <v>23</v>
      </c>
      <c r="G43" s="13">
        <v>9001</v>
      </c>
      <c r="H43" s="113" t="s">
        <v>294</v>
      </c>
      <c r="I43" s="114"/>
      <c r="J43" s="13" t="s">
        <v>269</v>
      </c>
      <c r="K43" s="13"/>
      <c r="L43" s="14">
        <v>4</v>
      </c>
    </row>
    <row r="44" spans="1:13" ht="29.1" customHeight="1" thickBot="1">
      <c r="A44" s="5"/>
      <c r="B44" s="6"/>
      <c r="C44" s="11"/>
      <c r="D44" s="63" t="s">
        <v>289</v>
      </c>
      <c r="E44" s="12">
        <v>44092</v>
      </c>
      <c r="F44" s="9" t="s">
        <v>21</v>
      </c>
      <c r="G44" s="13">
        <v>9001</v>
      </c>
      <c r="H44" s="115" t="s">
        <v>310</v>
      </c>
      <c r="I44" s="115"/>
      <c r="J44" s="13" t="s">
        <v>69</v>
      </c>
      <c r="K44" s="13"/>
      <c r="L44" s="14">
        <v>6</v>
      </c>
      <c r="M44" s="64" t="s">
        <v>309</v>
      </c>
    </row>
    <row r="45" spans="1:13" ht="29.1" customHeight="1" thickBot="1">
      <c r="A45" s="5" t="str">
        <f t="shared" si="0"/>
        <v/>
      </c>
      <c r="B45" s="6">
        <f t="shared" si="1"/>
        <v>6</v>
      </c>
      <c r="C45" s="11"/>
      <c r="D45" s="8" t="str">
        <f t="shared" si="2"/>
        <v>Sat</v>
      </c>
      <c r="E45" s="12">
        <f>+E43+1</f>
        <v>44093</v>
      </c>
      <c r="F45" s="9"/>
      <c r="G45" s="13"/>
      <c r="H45" s="115"/>
      <c r="I45" s="115"/>
      <c r="J45" s="13"/>
      <c r="K45" s="13"/>
      <c r="L45" s="14"/>
    </row>
    <row r="46" spans="1:13" ht="29.1" customHeight="1" thickBot="1">
      <c r="A46" s="5" t="str">
        <f t="shared" si="0"/>
        <v/>
      </c>
      <c r="B46" s="6">
        <f t="shared" si="1"/>
        <v>7</v>
      </c>
      <c r="C46" s="11"/>
      <c r="D46" s="8" t="str">
        <f t="shared" si="2"/>
        <v>Sun</v>
      </c>
      <c r="E46" s="12">
        <f t="shared" si="3"/>
        <v>44094</v>
      </c>
      <c r="F46" s="9"/>
      <c r="G46" s="13"/>
      <c r="H46" s="115"/>
      <c r="I46" s="115"/>
      <c r="J46" s="13"/>
      <c r="K46" s="13"/>
      <c r="L46" s="14"/>
    </row>
    <row r="47" spans="1:13" ht="29.1" customHeight="1" thickBot="1">
      <c r="A47" s="5">
        <f t="shared" si="0"/>
        <v>1</v>
      </c>
      <c r="B47" s="6">
        <f t="shared" si="1"/>
        <v>1</v>
      </c>
      <c r="C47" s="11"/>
      <c r="D47" s="8" t="str">
        <f t="shared" si="2"/>
        <v>Mo</v>
      </c>
      <c r="E47" s="12">
        <f t="shared" si="3"/>
        <v>44095</v>
      </c>
      <c r="F47" s="9"/>
      <c r="G47" s="13">
        <v>9015</v>
      </c>
      <c r="H47" s="127" t="s">
        <v>308</v>
      </c>
      <c r="I47" s="127"/>
      <c r="J47" s="13"/>
      <c r="K47" s="13"/>
      <c r="L47" s="14"/>
    </row>
    <row r="48" spans="1:13" ht="29.1" customHeight="1" thickBot="1">
      <c r="A48" s="5">
        <f t="shared" si="0"/>
        <v>1</v>
      </c>
      <c r="B48" s="6">
        <f t="shared" si="1"/>
        <v>2</v>
      </c>
      <c r="C48" s="11"/>
      <c r="D48" s="8" t="str">
        <f t="shared" si="2"/>
        <v>Tue</v>
      </c>
      <c r="E48" s="12">
        <f t="shared" si="3"/>
        <v>44096</v>
      </c>
      <c r="F48" s="65" t="s">
        <v>59</v>
      </c>
      <c r="G48" s="13">
        <v>9001</v>
      </c>
      <c r="H48" s="115" t="s">
        <v>302</v>
      </c>
      <c r="I48" s="115"/>
      <c r="J48" s="13" t="s">
        <v>69</v>
      </c>
      <c r="K48" s="13"/>
      <c r="L48" s="14">
        <v>4</v>
      </c>
      <c r="M48" s="6"/>
    </row>
    <row r="49" spans="1:13" ht="29.1" customHeight="1" thickBot="1">
      <c r="A49" s="5"/>
      <c r="B49" s="6"/>
      <c r="C49" s="11"/>
      <c r="D49" s="63" t="s">
        <v>267</v>
      </c>
      <c r="E49" s="12">
        <v>44096</v>
      </c>
      <c r="F49" s="9" t="s">
        <v>21</v>
      </c>
      <c r="G49" s="13">
        <v>9001</v>
      </c>
      <c r="H49" s="115" t="s">
        <v>311</v>
      </c>
      <c r="I49" s="115"/>
      <c r="J49" s="13" t="s">
        <v>69</v>
      </c>
      <c r="K49" s="13"/>
      <c r="L49" s="14">
        <v>8</v>
      </c>
      <c r="M49" s="6"/>
    </row>
    <row r="50" spans="1:13" ht="29.1" customHeight="1" thickBot="1">
      <c r="A50" s="5"/>
      <c r="B50" s="6"/>
      <c r="C50" s="11"/>
      <c r="D50" s="63" t="s">
        <v>267</v>
      </c>
      <c r="E50" s="12">
        <v>44096</v>
      </c>
      <c r="F50" s="9" t="s">
        <v>23</v>
      </c>
      <c r="G50" s="13">
        <v>9001</v>
      </c>
      <c r="H50" s="113" t="s">
        <v>313</v>
      </c>
      <c r="I50" s="114"/>
      <c r="J50" s="13" t="s">
        <v>69</v>
      </c>
      <c r="K50" s="13"/>
      <c r="L50" s="14">
        <v>2</v>
      </c>
      <c r="M50" s="6"/>
    </row>
    <row r="51" spans="1:13" ht="29.1" customHeight="1" thickBot="1">
      <c r="A51" s="5">
        <f t="shared" si="0"/>
        <v>1</v>
      </c>
      <c r="B51" s="6">
        <f t="shared" si="1"/>
        <v>3</v>
      </c>
      <c r="C51" s="11"/>
      <c r="D51" s="8" t="str">
        <f t="shared" si="2"/>
        <v>Wed</v>
      </c>
      <c r="E51" s="12">
        <f>+E48+1</f>
        <v>44097</v>
      </c>
      <c r="F51" s="9" t="s">
        <v>21</v>
      </c>
      <c r="G51" s="13">
        <v>9001</v>
      </c>
      <c r="H51" s="115" t="s">
        <v>312</v>
      </c>
      <c r="I51" s="115"/>
      <c r="J51" s="13" t="s">
        <v>69</v>
      </c>
      <c r="K51" s="13"/>
      <c r="L51" s="14">
        <v>2</v>
      </c>
    </row>
    <row r="52" spans="1:13" ht="29.1" customHeight="1" thickBot="1">
      <c r="A52" s="5"/>
      <c r="B52" s="6"/>
      <c r="C52" s="11"/>
      <c r="D52" s="63" t="s">
        <v>271</v>
      </c>
      <c r="E52" s="12">
        <v>44097</v>
      </c>
      <c r="F52" s="65" t="s">
        <v>59</v>
      </c>
      <c r="G52" s="13">
        <v>9001</v>
      </c>
      <c r="H52" s="115" t="s">
        <v>314</v>
      </c>
      <c r="I52" s="115"/>
      <c r="J52" s="13" t="s">
        <v>293</v>
      </c>
      <c r="K52" s="13"/>
      <c r="L52" s="14">
        <v>6</v>
      </c>
    </row>
    <row r="53" spans="1:13" ht="29.1" customHeight="1" thickBot="1">
      <c r="A53" s="5"/>
      <c r="B53" s="6"/>
      <c r="C53" s="11"/>
      <c r="D53" s="63" t="s">
        <v>271</v>
      </c>
      <c r="E53" s="12">
        <v>44097</v>
      </c>
      <c r="F53" s="9" t="s">
        <v>23</v>
      </c>
      <c r="G53" s="13">
        <v>9001</v>
      </c>
      <c r="H53" s="113" t="s">
        <v>313</v>
      </c>
      <c r="I53" s="114"/>
      <c r="J53" s="13" t="s">
        <v>69</v>
      </c>
      <c r="K53" s="13"/>
      <c r="L53" s="14">
        <v>2</v>
      </c>
    </row>
    <row r="54" spans="1:13" ht="29.1" customHeight="1" thickBot="1">
      <c r="A54" s="5">
        <f t="shared" si="0"/>
        <v>1</v>
      </c>
      <c r="B54" s="6">
        <f t="shared" si="1"/>
        <v>4</v>
      </c>
      <c r="C54" s="11"/>
      <c r="D54" s="8" t="str">
        <f t="shared" si="2"/>
        <v>Thu</v>
      </c>
      <c r="E54" s="12">
        <f>+E51+1</f>
        <v>44098</v>
      </c>
      <c r="F54" s="9"/>
      <c r="G54" s="13">
        <v>9004</v>
      </c>
      <c r="H54" s="115" t="s">
        <v>316</v>
      </c>
      <c r="I54" s="115"/>
      <c r="J54" s="13" t="s">
        <v>69</v>
      </c>
      <c r="K54" s="13"/>
      <c r="L54" s="14">
        <v>4</v>
      </c>
    </row>
    <row r="55" spans="1:13" ht="29.1" customHeight="1" thickBot="1">
      <c r="A55" s="5"/>
      <c r="B55" s="6"/>
      <c r="C55" s="11"/>
      <c r="D55" s="63" t="s">
        <v>277</v>
      </c>
      <c r="E55" s="12">
        <v>44098</v>
      </c>
      <c r="F55" s="65" t="s">
        <v>59</v>
      </c>
      <c r="G55" s="13">
        <v>9001</v>
      </c>
      <c r="H55" s="115" t="s">
        <v>315</v>
      </c>
      <c r="I55" s="115"/>
      <c r="J55" s="13" t="s">
        <v>293</v>
      </c>
      <c r="K55" s="13"/>
      <c r="L55" s="14">
        <v>8</v>
      </c>
      <c r="M55" s="64" t="s">
        <v>318</v>
      </c>
    </row>
    <row r="56" spans="1:13" ht="29.1" customHeight="1" thickBot="1">
      <c r="A56" s="5">
        <f t="shared" si="0"/>
        <v>1</v>
      </c>
      <c r="B56" s="6">
        <f t="shared" si="1"/>
        <v>5</v>
      </c>
      <c r="C56" s="11"/>
      <c r="D56" s="8" t="str">
        <f t="shared" si="2"/>
        <v>Fri</v>
      </c>
      <c r="E56" s="12">
        <f>+E54+1</f>
        <v>44099</v>
      </c>
      <c r="F56" s="9" t="s">
        <v>23</v>
      </c>
      <c r="G56" s="13">
        <v>9001</v>
      </c>
      <c r="H56" s="113" t="s">
        <v>317</v>
      </c>
      <c r="I56" s="114"/>
      <c r="J56" s="13" t="s">
        <v>69</v>
      </c>
      <c r="K56" s="13"/>
      <c r="L56" s="14">
        <v>12</v>
      </c>
    </row>
    <row r="57" spans="1:13" ht="29.1" customHeight="1" thickBot="1">
      <c r="A57" s="5" t="str">
        <f t="shared" si="0"/>
        <v/>
      </c>
      <c r="B57" s="6">
        <f t="shared" si="1"/>
        <v>6</v>
      </c>
      <c r="C57" s="11"/>
      <c r="D57" s="8" t="str">
        <f t="shared" si="2"/>
        <v>Sat</v>
      </c>
      <c r="E57" s="12">
        <f t="shared" si="3"/>
        <v>44100</v>
      </c>
      <c r="F57" s="9"/>
      <c r="G57" s="13"/>
      <c r="H57" s="115"/>
      <c r="I57" s="115"/>
      <c r="J57" s="13"/>
      <c r="K57" s="13"/>
      <c r="L57" s="14"/>
    </row>
    <row r="58" spans="1:13" ht="29.1" customHeight="1" thickBot="1">
      <c r="A58" s="5" t="str">
        <f t="shared" si="0"/>
        <v/>
      </c>
      <c r="B58" s="6">
        <f t="shared" si="1"/>
        <v>7</v>
      </c>
      <c r="C58" s="11"/>
      <c r="D58" s="8" t="str">
        <f t="shared" si="2"/>
        <v>Sun</v>
      </c>
      <c r="E58" s="12">
        <f t="shared" si="3"/>
        <v>44101</v>
      </c>
      <c r="F58" s="9"/>
      <c r="G58" s="13"/>
      <c r="H58" s="115"/>
      <c r="I58" s="115"/>
      <c r="J58" s="13"/>
      <c r="K58" s="13"/>
      <c r="L58" s="14"/>
    </row>
    <row r="59" spans="1:13" ht="29.1" customHeight="1" thickBot="1">
      <c r="A59" s="5">
        <f t="shared" si="0"/>
        <v>1</v>
      </c>
      <c r="B59" s="6">
        <f t="shared" si="1"/>
        <v>1</v>
      </c>
      <c r="C59" s="11"/>
      <c r="D59" s="8" t="str">
        <f t="shared" si="2"/>
        <v>Mo</v>
      </c>
      <c r="E59" s="12">
        <f t="shared" si="3"/>
        <v>44102</v>
      </c>
      <c r="F59" s="65" t="s">
        <v>59</v>
      </c>
      <c r="G59" s="13">
        <v>9001</v>
      </c>
      <c r="H59" s="115" t="s">
        <v>319</v>
      </c>
      <c r="I59" s="115"/>
      <c r="J59" s="13" t="s">
        <v>293</v>
      </c>
      <c r="K59" s="13"/>
      <c r="L59" s="14">
        <v>8</v>
      </c>
    </row>
    <row r="60" spans="1:13" ht="29.1" customHeight="1" thickBot="1">
      <c r="A60" s="5"/>
      <c r="B60" s="6"/>
      <c r="C60" s="11"/>
      <c r="D60" s="63" t="s">
        <v>273</v>
      </c>
      <c r="E60" s="15">
        <v>44102</v>
      </c>
      <c r="F60" s="9" t="s">
        <v>21</v>
      </c>
      <c r="G60" s="13">
        <v>9001</v>
      </c>
      <c r="H60" s="115" t="s">
        <v>320</v>
      </c>
      <c r="I60" s="115"/>
      <c r="J60" s="13" t="s">
        <v>69</v>
      </c>
      <c r="K60" s="13"/>
      <c r="L60" s="14">
        <v>2</v>
      </c>
    </row>
    <row r="61" spans="1:13" ht="29.1" customHeight="1" thickBot="1">
      <c r="A61" s="5"/>
      <c r="B61" s="6"/>
      <c r="C61" s="11"/>
      <c r="D61" s="63" t="s">
        <v>273</v>
      </c>
      <c r="E61" s="15">
        <v>44102</v>
      </c>
      <c r="F61" s="9" t="s">
        <v>23</v>
      </c>
      <c r="G61" s="13">
        <v>9001</v>
      </c>
      <c r="H61" s="113" t="s">
        <v>321</v>
      </c>
      <c r="I61" s="114"/>
      <c r="J61" s="13" t="s">
        <v>69</v>
      </c>
      <c r="K61" s="13"/>
      <c r="L61" s="14">
        <v>2</v>
      </c>
    </row>
    <row r="62" spans="1:13" ht="29.1" customHeight="1" thickBot="1">
      <c r="A62" s="5">
        <f t="shared" si="0"/>
        <v>1</v>
      </c>
      <c r="B62" s="6">
        <f>WEEKDAY(E59+1,2)</f>
        <v>2</v>
      </c>
      <c r="C62" s="11"/>
      <c r="D62" s="8" t="str">
        <f t="shared" si="2"/>
        <v>Tue</v>
      </c>
      <c r="E62" s="15">
        <f>IF(MONTH(E59+1)&gt;MONTH(E59),"",E59+1)</f>
        <v>44103</v>
      </c>
      <c r="F62" s="9" t="s">
        <v>23</v>
      </c>
      <c r="G62" s="13">
        <v>9001</v>
      </c>
      <c r="H62" s="113" t="s">
        <v>322</v>
      </c>
      <c r="I62" s="114"/>
      <c r="J62" s="13" t="s">
        <v>69</v>
      </c>
      <c r="K62" s="13"/>
      <c r="L62" s="14">
        <v>14</v>
      </c>
    </row>
    <row r="63" spans="1:13" ht="29.1" customHeight="1" thickBot="1">
      <c r="A63" s="5"/>
      <c r="B63" s="6"/>
      <c r="C63" s="11"/>
      <c r="D63" s="63" t="s">
        <v>267</v>
      </c>
      <c r="E63" s="15">
        <v>44103</v>
      </c>
      <c r="F63" s="9" t="s">
        <v>21</v>
      </c>
      <c r="G63" s="13">
        <v>9001</v>
      </c>
      <c r="H63" s="115" t="s">
        <v>323</v>
      </c>
      <c r="I63" s="115"/>
      <c r="J63" s="13" t="s">
        <v>69</v>
      </c>
      <c r="K63" s="13"/>
      <c r="L63" s="14">
        <v>2</v>
      </c>
      <c r="M63" s="64" t="s">
        <v>324</v>
      </c>
    </row>
    <row r="64" spans="1:13" ht="29.1" customHeight="1" thickBot="1">
      <c r="A64" s="5">
        <f t="shared" ref="A64" si="4">IF(OR(C64="f",C64="u",C64="F",C64="U"),"",IF(OR(B64=1,B64=2,B64=3,B64=4,B64=5),1,""))</f>
        <v>1</v>
      </c>
      <c r="B64" s="6">
        <f>WEEKDAY(E62+1,2)</f>
        <v>3</v>
      </c>
      <c r="C64" s="11"/>
      <c r="D64" s="8" t="str">
        <f t="shared" ref="D64" si="5">IF(B64=1,"Mo",IF(B64=2,"Tue",IF(B64=3,"Wed",IF(B64=4,"Thu",IF(B64=5,"Fri",IF(B64=6,"Sat",IF(B64=7,"Sun","")))))))</f>
        <v>Wed</v>
      </c>
      <c r="E64" s="15">
        <f>IF(MONTH(E62+1)&gt;MONTH(E62),"",E62+1)</f>
        <v>44104</v>
      </c>
      <c r="F64" s="9" t="s">
        <v>23</v>
      </c>
      <c r="G64" s="13">
        <v>9001</v>
      </c>
      <c r="H64" s="113" t="s">
        <v>325</v>
      </c>
      <c r="I64" s="114"/>
      <c r="J64" s="13" t="s">
        <v>269</v>
      </c>
      <c r="K64" s="13"/>
      <c r="L64" s="14">
        <v>12</v>
      </c>
    </row>
    <row r="65" spans="4:12" ht="30" customHeight="1" thickBot="1">
      <c r="D65" s="16"/>
      <c r="E65" s="18"/>
      <c r="F65" s="37"/>
      <c r="G65" s="38"/>
      <c r="H65" s="39"/>
      <c r="I65" s="36" t="s">
        <v>1</v>
      </c>
      <c r="J65" s="20"/>
      <c r="K65" s="17"/>
      <c r="L65" s="21">
        <f>SUM(L9:L64)</f>
        <v>248</v>
      </c>
    </row>
    <row r="66" spans="4:12" ht="30" customHeight="1" thickBot="1">
      <c r="D66" s="16"/>
      <c r="E66" s="17"/>
      <c r="F66" s="29"/>
      <c r="G66" s="29"/>
      <c r="H66" s="29"/>
      <c r="I66" s="19" t="s">
        <v>2</v>
      </c>
      <c r="J66" s="20"/>
      <c r="K66" s="17"/>
      <c r="L66" s="21">
        <f>SUM(L65/8)</f>
        <v>31</v>
      </c>
    </row>
  </sheetData>
  <mergeCells count="67">
    <mergeCell ref="D1:L1"/>
    <mergeCell ref="H57:I57"/>
    <mergeCell ref="H12:I12"/>
    <mergeCell ref="D5:E5"/>
    <mergeCell ref="J6:L6"/>
    <mergeCell ref="J7:J8"/>
    <mergeCell ref="K7:K8"/>
    <mergeCell ref="H7:I8"/>
    <mergeCell ref="L7:L8"/>
    <mergeCell ref="H14:I14"/>
    <mergeCell ref="H9:I9"/>
    <mergeCell ref="H11:I11"/>
    <mergeCell ref="H10:I10"/>
    <mergeCell ref="H29:I29"/>
    <mergeCell ref="H37:I37"/>
    <mergeCell ref="H38:I38"/>
    <mergeCell ref="H63:I63"/>
    <mergeCell ref="H61:I61"/>
    <mergeCell ref="H62:I62"/>
    <mergeCell ref="H50:I50"/>
    <mergeCell ref="H56:I56"/>
    <mergeCell ref="H52:I52"/>
    <mergeCell ref="H51:I51"/>
    <mergeCell ref="H60:I60"/>
    <mergeCell ref="H54:I54"/>
    <mergeCell ref="H35:I35"/>
    <mergeCell ref="H43:I43"/>
    <mergeCell ref="H39:I39"/>
    <mergeCell ref="H41:I41"/>
    <mergeCell ref="H47:I47"/>
    <mergeCell ref="H46:I46"/>
    <mergeCell ref="H40:I40"/>
    <mergeCell ref="H42:I42"/>
    <mergeCell ref="H44:I44"/>
    <mergeCell ref="H49:I49"/>
    <mergeCell ref="H59:I59"/>
    <mergeCell ref="C7:C8"/>
    <mergeCell ref="D7:E8"/>
    <mergeCell ref="F7:F8"/>
    <mergeCell ref="G7:G8"/>
    <mergeCell ref="H33:I33"/>
    <mergeCell ref="H30:I30"/>
    <mergeCell ref="H19:I19"/>
    <mergeCell ref="H21:I21"/>
    <mergeCell ref="H24:I24"/>
    <mergeCell ref="H36:I36"/>
    <mergeCell ref="H48:I48"/>
    <mergeCell ref="H34:I34"/>
    <mergeCell ref="H13:I13"/>
    <mergeCell ref="H55:I55"/>
    <mergeCell ref="H53:I53"/>
    <mergeCell ref="H64:I64"/>
    <mergeCell ref="H20:I20"/>
    <mergeCell ref="H15:I15"/>
    <mergeCell ref="H18:I18"/>
    <mergeCell ref="H32:I32"/>
    <mergeCell ref="H16:I16"/>
    <mergeCell ref="H26:I26"/>
    <mergeCell ref="H28:I28"/>
    <mergeCell ref="H17:I17"/>
    <mergeCell ref="H22:I22"/>
    <mergeCell ref="H23:I23"/>
    <mergeCell ref="H25:I25"/>
    <mergeCell ref="H27:I27"/>
    <mergeCell ref="H31:I31"/>
    <mergeCell ref="H45:I45"/>
    <mergeCell ref="H58:I58"/>
  </mergeCells>
  <phoneticPr fontId="0" type="noConversion"/>
  <conditionalFormatting sqref="C9:C64">
    <cfRule type="expression" dxfId="96" priority="2175" stopIfTrue="1">
      <formula>IF($A9=1,B9,)</formula>
    </cfRule>
    <cfRule type="expression" dxfId="95" priority="2176" stopIfTrue="1">
      <formula>IF($A9="",B9,)</formula>
    </cfRule>
  </conditionalFormatting>
  <conditionalFormatting sqref="E9:E11">
    <cfRule type="expression" dxfId="94" priority="2177" stopIfTrue="1">
      <formula>IF($A9="",B9,"")</formula>
    </cfRule>
  </conditionalFormatting>
  <conditionalFormatting sqref="E12:E49 E51:E60 E62:E64">
    <cfRule type="expression" dxfId="93" priority="2178" stopIfTrue="1">
      <formula>IF($A12&lt;&gt;1,B12,"")</formula>
    </cfRule>
  </conditionalFormatting>
  <conditionalFormatting sqref="D9:D49 D51:D60 D62:D64">
    <cfRule type="expression" dxfId="92" priority="2179" stopIfTrue="1">
      <formula>IF($A9="",B9,)</formula>
    </cfRule>
  </conditionalFormatting>
  <conditionalFormatting sqref="G16 G9:G11 G21 G32:G33 G45:G47 G51 G57:G58">
    <cfRule type="expression" dxfId="91" priority="2180" stopIfTrue="1">
      <formula>#REF!="Freelancer"</formula>
    </cfRule>
    <cfRule type="expression" dxfId="90" priority="2181" stopIfTrue="1">
      <formula>#REF!="DTC Int. Staff"</formula>
    </cfRule>
  </conditionalFormatting>
  <conditionalFormatting sqref="G47 G16 G21 G51">
    <cfRule type="expression" dxfId="89" priority="2173" stopIfTrue="1">
      <formula>$F$5="Freelancer"</formula>
    </cfRule>
    <cfRule type="expression" dxfId="88" priority="2174" stopIfTrue="1">
      <formula>$F$5="DTC Int. Staff"</formula>
    </cfRule>
  </conditionalFormatting>
  <conditionalFormatting sqref="G12">
    <cfRule type="expression" dxfId="87" priority="107" stopIfTrue="1">
      <formula>#REF!="Freelancer"</formula>
    </cfRule>
    <cfRule type="expression" dxfId="86" priority="108" stopIfTrue="1">
      <formula>#REF!="DTC Int. Staff"</formula>
    </cfRule>
  </conditionalFormatting>
  <conditionalFormatting sqref="G13">
    <cfRule type="expression" dxfId="85" priority="105" stopIfTrue="1">
      <formula>#REF!="Freelancer"</formula>
    </cfRule>
    <cfRule type="expression" dxfId="84" priority="106" stopIfTrue="1">
      <formula>#REF!="DTC Int. Staff"</formula>
    </cfRule>
  </conditionalFormatting>
  <conditionalFormatting sqref="G14">
    <cfRule type="expression" dxfId="83" priority="103" stopIfTrue="1">
      <formula>#REF!="Freelancer"</formula>
    </cfRule>
    <cfRule type="expression" dxfId="82" priority="104" stopIfTrue="1">
      <formula>#REF!="DTC Int. Staff"</formula>
    </cfRule>
  </conditionalFormatting>
  <conditionalFormatting sqref="G17 G19">
    <cfRule type="expression" dxfId="81" priority="101" stopIfTrue="1">
      <formula>#REF!="Freelancer"</formula>
    </cfRule>
    <cfRule type="expression" dxfId="80" priority="102" stopIfTrue="1">
      <formula>#REF!="DTC Int. Staff"</formula>
    </cfRule>
  </conditionalFormatting>
  <conditionalFormatting sqref="G15">
    <cfRule type="expression" dxfId="79" priority="99" stopIfTrue="1">
      <formula>#REF!="Freelancer"</formula>
    </cfRule>
    <cfRule type="expression" dxfId="78" priority="100" stopIfTrue="1">
      <formula>#REF!="DTC Int. Staff"</formula>
    </cfRule>
  </conditionalFormatting>
  <conditionalFormatting sqref="G18">
    <cfRule type="expression" dxfId="77" priority="97" stopIfTrue="1">
      <formula>#REF!="Freelancer"</formula>
    </cfRule>
    <cfRule type="expression" dxfId="76" priority="98" stopIfTrue="1">
      <formula>#REF!="DTC Int. Staff"</formula>
    </cfRule>
  </conditionalFormatting>
  <conditionalFormatting sqref="G22">
    <cfRule type="expression" dxfId="75" priority="95" stopIfTrue="1">
      <formula>#REF!="Freelancer"</formula>
    </cfRule>
    <cfRule type="expression" dxfId="74" priority="96" stopIfTrue="1">
      <formula>#REF!="DTC Int. Staff"</formula>
    </cfRule>
  </conditionalFormatting>
  <conditionalFormatting sqref="G20">
    <cfRule type="expression" dxfId="73" priority="91" stopIfTrue="1">
      <formula>#REF!="Freelancer"</formula>
    </cfRule>
    <cfRule type="expression" dxfId="72" priority="92" stopIfTrue="1">
      <formula>#REF!="DTC Int. Staff"</formula>
    </cfRule>
  </conditionalFormatting>
  <conditionalFormatting sqref="G23">
    <cfRule type="expression" dxfId="71" priority="89" stopIfTrue="1">
      <formula>#REF!="Freelancer"</formula>
    </cfRule>
    <cfRule type="expression" dxfId="70" priority="90" stopIfTrue="1">
      <formula>#REF!="DTC Int. Staff"</formula>
    </cfRule>
  </conditionalFormatting>
  <conditionalFormatting sqref="G24">
    <cfRule type="expression" dxfId="69" priority="87" stopIfTrue="1">
      <formula>#REF!="Freelancer"</formula>
    </cfRule>
    <cfRule type="expression" dxfId="68" priority="88" stopIfTrue="1">
      <formula>#REF!="DTC Int. Staff"</formula>
    </cfRule>
  </conditionalFormatting>
  <conditionalFormatting sqref="G25">
    <cfRule type="expression" dxfId="67" priority="85" stopIfTrue="1">
      <formula>#REF!="Freelancer"</formula>
    </cfRule>
    <cfRule type="expression" dxfId="66" priority="86" stopIfTrue="1">
      <formula>#REF!="DTC Int. Staff"</formula>
    </cfRule>
  </conditionalFormatting>
  <conditionalFormatting sqref="G30">
    <cfRule type="expression" dxfId="65" priority="71" stopIfTrue="1">
      <formula>#REF!="Freelancer"</formula>
    </cfRule>
    <cfRule type="expression" dxfId="64" priority="72" stopIfTrue="1">
      <formula>#REF!="DTC Int. Staff"</formula>
    </cfRule>
  </conditionalFormatting>
  <conditionalFormatting sqref="G26">
    <cfRule type="expression" dxfId="63" priority="79" stopIfTrue="1">
      <formula>#REF!="Freelancer"</formula>
    </cfRule>
    <cfRule type="expression" dxfId="62" priority="80" stopIfTrue="1">
      <formula>#REF!="DTC Int. Staff"</formula>
    </cfRule>
  </conditionalFormatting>
  <conditionalFormatting sqref="G27">
    <cfRule type="expression" dxfId="61" priority="77" stopIfTrue="1">
      <formula>#REF!="Freelancer"</formula>
    </cfRule>
    <cfRule type="expression" dxfId="60" priority="78" stopIfTrue="1">
      <formula>#REF!="DTC Int. Staff"</formula>
    </cfRule>
  </conditionalFormatting>
  <conditionalFormatting sqref="G29">
    <cfRule type="expression" dxfId="59" priority="75" stopIfTrue="1">
      <formula>#REF!="Freelancer"</formula>
    </cfRule>
    <cfRule type="expression" dxfId="58" priority="76" stopIfTrue="1">
      <formula>#REF!="DTC Int. Staff"</formula>
    </cfRule>
  </conditionalFormatting>
  <conditionalFormatting sqref="G28">
    <cfRule type="expression" dxfId="57" priority="73" stopIfTrue="1">
      <formula>#REF!="Freelancer"</formula>
    </cfRule>
    <cfRule type="expression" dxfId="56" priority="74" stopIfTrue="1">
      <formula>#REF!="DTC Int. Staff"</formula>
    </cfRule>
  </conditionalFormatting>
  <conditionalFormatting sqref="G31">
    <cfRule type="expression" dxfId="55" priority="67" stopIfTrue="1">
      <formula>#REF!="Freelancer"</formula>
    </cfRule>
    <cfRule type="expression" dxfId="54" priority="68" stopIfTrue="1">
      <formula>#REF!="DTC Int. Staff"</formula>
    </cfRule>
  </conditionalFormatting>
  <conditionalFormatting sqref="G34:G35">
    <cfRule type="expression" dxfId="53" priority="65" stopIfTrue="1">
      <formula>#REF!="Freelancer"</formula>
    </cfRule>
    <cfRule type="expression" dxfId="52" priority="66" stopIfTrue="1">
      <formula>#REF!="DTC Int. Staff"</formula>
    </cfRule>
  </conditionalFormatting>
  <conditionalFormatting sqref="G39">
    <cfRule type="expression" dxfId="51" priority="57" stopIfTrue="1">
      <formula>#REF!="Freelancer"</formula>
    </cfRule>
    <cfRule type="expression" dxfId="50" priority="58" stopIfTrue="1">
      <formula>#REF!="DTC Int. Staff"</formula>
    </cfRule>
  </conditionalFormatting>
  <conditionalFormatting sqref="G41">
    <cfRule type="expression" dxfId="49" priority="55" stopIfTrue="1">
      <formula>#REF!="Freelancer"</formula>
    </cfRule>
    <cfRule type="expression" dxfId="48" priority="56" stopIfTrue="1">
      <formula>#REF!="DTC Int. Staff"</formula>
    </cfRule>
  </conditionalFormatting>
  <conditionalFormatting sqref="G43">
    <cfRule type="expression" dxfId="47" priority="53" stopIfTrue="1">
      <formula>#REF!="Freelancer"</formula>
    </cfRule>
    <cfRule type="expression" dxfId="46" priority="54" stopIfTrue="1">
      <formula>#REF!="DTC Int. Staff"</formula>
    </cfRule>
  </conditionalFormatting>
  <conditionalFormatting sqref="G36">
    <cfRule type="expression" dxfId="45" priority="51" stopIfTrue="1">
      <formula>#REF!="Freelancer"</formula>
    </cfRule>
    <cfRule type="expression" dxfId="44" priority="52" stopIfTrue="1">
      <formula>#REF!="DTC Int. Staff"</formula>
    </cfRule>
  </conditionalFormatting>
  <conditionalFormatting sqref="G37">
    <cfRule type="expression" dxfId="43" priority="49" stopIfTrue="1">
      <formula>#REF!="Freelancer"</formula>
    </cfRule>
    <cfRule type="expression" dxfId="42" priority="50" stopIfTrue="1">
      <formula>#REF!="DTC Int. Staff"</formula>
    </cfRule>
  </conditionalFormatting>
  <conditionalFormatting sqref="G38">
    <cfRule type="expression" dxfId="41" priority="47" stopIfTrue="1">
      <formula>#REF!="Freelancer"</formula>
    </cfRule>
    <cfRule type="expression" dxfId="40" priority="48" stopIfTrue="1">
      <formula>#REF!="DTC Int. Staff"</formula>
    </cfRule>
  </conditionalFormatting>
  <conditionalFormatting sqref="G40">
    <cfRule type="expression" dxfId="39" priority="45" stopIfTrue="1">
      <formula>#REF!="Freelancer"</formula>
    </cfRule>
    <cfRule type="expression" dxfId="38" priority="46" stopIfTrue="1">
      <formula>#REF!="DTC Int. Staff"</formula>
    </cfRule>
  </conditionalFormatting>
  <conditionalFormatting sqref="G42">
    <cfRule type="expression" dxfId="37" priority="39" stopIfTrue="1">
      <formula>#REF!="Freelancer"</formula>
    </cfRule>
    <cfRule type="expression" dxfId="36" priority="40" stopIfTrue="1">
      <formula>#REF!="DTC Int. Staff"</formula>
    </cfRule>
  </conditionalFormatting>
  <conditionalFormatting sqref="G48">
    <cfRule type="expression" dxfId="35" priority="37" stopIfTrue="1">
      <formula>#REF!="Freelancer"</formula>
    </cfRule>
    <cfRule type="expression" dxfId="34" priority="38" stopIfTrue="1">
      <formula>#REF!="DTC Int. Staff"</formula>
    </cfRule>
  </conditionalFormatting>
  <conditionalFormatting sqref="G44">
    <cfRule type="expression" dxfId="33" priority="35" stopIfTrue="1">
      <formula>#REF!="Freelancer"</formula>
    </cfRule>
    <cfRule type="expression" dxfId="32" priority="36" stopIfTrue="1">
      <formula>#REF!="DTC Int. Staff"</formula>
    </cfRule>
  </conditionalFormatting>
  <conditionalFormatting sqref="G49">
    <cfRule type="expression" dxfId="31" priority="33" stopIfTrue="1">
      <formula>#REF!="Freelancer"</formula>
    </cfRule>
    <cfRule type="expression" dxfId="30" priority="34" stopIfTrue="1">
      <formula>#REF!="DTC Int. Staff"</formula>
    </cfRule>
  </conditionalFormatting>
  <conditionalFormatting sqref="G52">
    <cfRule type="expression" dxfId="29" priority="31" stopIfTrue="1">
      <formula>#REF!="Freelancer"</formula>
    </cfRule>
    <cfRule type="expression" dxfId="28" priority="32" stopIfTrue="1">
      <formula>#REF!="DTC Int. Staff"</formula>
    </cfRule>
  </conditionalFormatting>
  <conditionalFormatting sqref="G55">
    <cfRule type="expression" dxfId="27" priority="29" stopIfTrue="1">
      <formula>#REF!="Freelancer"</formula>
    </cfRule>
    <cfRule type="expression" dxfId="26" priority="30" stopIfTrue="1">
      <formula>#REF!="DTC Int. Staff"</formula>
    </cfRule>
  </conditionalFormatting>
  <conditionalFormatting sqref="G50">
    <cfRule type="expression" dxfId="25" priority="27" stopIfTrue="1">
      <formula>#REF!="Freelancer"</formula>
    </cfRule>
    <cfRule type="expression" dxfId="24" priority="28" stopIfTrue="1">
      <formula>#REF!="DTC Int. Staff"</formula>
    </cfRule>
  </conditionalFormatting>
  <conditionalFormatting sqref="E50">
    <cfRule type="expression" dxfId="23" priority="25" stopIfTrue="1">
      <formula>IF($A50&lt;&gt;1,B50,"")</formula>
    </cfRule>
  </conditionalFormatting>
  <conditionalFormatting sqref="D50">
    <cfRule type="expression" dxfId="22" priority="26" stopIfTrue="1">
      <formula>IF($A50="",B50,)</formula>
    </cfRule>
  </conditionalFormatting>
  <conditionalFormatting sqref="G53">
    <cfRule type="expression" dxfId="21" priority="23" stopIfTrue="1">
      <formula>#REF!="Freelancer"</formula>
    </cfRule>
    <cfRule type="expression" dxfId="20" priority="24" stopIfTrue="1">
      <formula>#REF!="DTC Int. Staff"</formula>
    </cfRule>
  </conditionalFormatting>
  <conditionalFormatting sqref="G54">
    <cfRule type="expression" dxfId="19" priority="21" stopIfTrue="1">
      <formula>#REF!="Freelancer"</formula>
    </cfRule>
    <cfRule type="expression" dxfId="18" priority="22" stopIfTrue="1">
      <formula>#REF!="DTC Int. Staff"</formula>
    </cfRule>
  </conditionalFormatting>
  <conditionalFormatting sqref="G54">
    <cfRule type="expression" dxfId="17" priority="19" stopIfTrue="1">
      <formula>$F$5="Freelancer"</formula>
    </cfRule>
    <cfRule type="expression" dxfId="16" priority="20" stopIfTrue="1">
      <formula>$F$5="DTC Int. Staff"</formula>
    </cfRule>
  </conditionalFormatting>
  <conditionalFormatting sqref="G56">
    <cfRule type="expression" dxfId="15" priority="15" stopIfTrue="1">
      <formula>#REF!="Freelancer"</formula>
    </cfRule>
    <cfRule type="expression" dxfId="14" priority="16" stopIfTrue="1">
      <formula>#REF!="DTC Int. Staff"</formula>
    </cfRule>
  </conditionalFormatting>
  <conditionalFormatting sqref="G59">
    <cfRule type="expression" dxfId="13" priority="13" stopIfTrue="1">
      <formula>#REF!="Freelancer"</formula>
    </cfRule>
    <cfRule type="expression" dxfId="12" priority="14" stopIfTrue="1">
      <formula>#REF!="DTC Int. Staff"</formula>
    </cfRule>
  </conditionalFormatting>
  <conditionalFormatting sqref="G60">
    <cfRule type="expression" dxfId="11" priority="11" stopIfTrue="1">
      <formula>#REF!="Freelancer"</formula>
    </cfRule>
    <cfRule type="expression" dxfId="10" priority="12" stopIfTrue="1">
      <formula>#REF!="DTC Int. Staff"</formula>
    </cfRule>
  </conditionalFormatting>
  <conditionalFormatting sqref="E61">
    <cfRule type="expression" dxfId="9" priority="9" stopIfTrue="1">
      <formula>IF($A61&lt;&gt;1,B61,"")</formula>
    </cfRule>
  </conditionalFormatting>
  <conditionalFormatting sqref="D61">
    <cfRule type="expression" dxfId="8" priority="10" stopIfTrue="1">
      <formula>IF($A61="",B61,)</formula>
    </cfRule>
  </conditionalFormatting>
  <conditionalFormatting sqref="G61">
    <cfRule type="expression" dxfId="7" priority="7" stopIfTrue="1">
      <formula>#REF!="Freelancer"</formula>
    </cfRule>
    <cfRule type="expression" dxfId="6" priority="8" stopIfTrue="1">
      <formula>#REF!="DTC Int. Staff"</formula>
    </cfRule>
  </conditionalFormatting>
  <conditionalFormatting sqref="G62">
    <cfRule type="expression" dxfId="5" priority="5" stopIfTrue="1">
      <formula>#REF!="Freelancer"</formula>
    </cfRule>
    <cfRule type="expression" dxfId="4" priority="6" stopIfTrue="1">
      <formula>#REF!="DTC Int. Staff"</formula>
    </cfRule>
  </conditionalFormatting>
  <conditionalFormatting sqref="G63">
    <cfRule type="expression" dxfId="3" priority="3" stopIfTrue="1">
      <formula>#REF!="Freelancer"</formula>
    </cfRule>
    <cfRule type="expression" dxfId="2" priority="4" stopIfTrue="1">
      <formula>#REF!="DTC Int. Staff"</formula>
    </cfRule>
  </conditionalFormatting>
  <conditionalFormatting sqref="G64">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G9:G6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D27" sqref="D27:D37"/>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253</v>
      </c>
      <c r="B2" s="25" t="s">
        <v>261</v>
      </c>
      <c r="D2" s="26">
        <v>9001</v>
      </c>
      <c r="E2" s="25" t="s">
        <v>71</v>
      </c>
    </row>
    <row r="3" spans="1:14">
      <c r="A3" s="44" t="s">
        <v>252</v>
      </c>
      <c r="B3" s="25" t="s">
        <v>260</v>
      </c>
      <c r="D3" s="26">
        <v>9002</v>
      </c>
      <c r="E3" s="25" t="s">
        <v>134</v>
      </c>
    </row>
    <row r="4" spans="1:14">
      <c r="A4" s="44" t="s">
        <v>251</v>
      </c>
      <c r="B4" s="25" t="s">
        <v>259</v>
      </c>
      <c r="D4" s="26">
        <v>9003</v>
      </c>
      <c r="E4" s="25" t="s">
        <v>135</v>
      </c>
    </row>
    <row r="5" spans="1:14">
      <c r="A5" s="44" t="s">
        <v>250</v>
      </c>
      <c r="B5" s="25" t="s">
        <v>258</v>
      </c>
      <c r="D5" s="26">
        <v>9004</v>
      </c>
      <c r="E5" s="25" t="s">
        <v>136</v>
      </c>
    </row>
    <row r="6" spans="1:14">
      <c r="A6" s="44" t="s">
        <v>249</v>
      </c>
      <c r="B6" s="25" t="s">
        <v>257</v>
      </c>
      <c r="D6" s="26">
        <v>9005</v>
      </c>
      <c r="E6" s="25" t="s">
        <v>72</v>
      </c>
    </row>
    <row r="7" spans="1:14">
      <c r="A7" s="44" t="s">
        <v>248</v>
      </c>
      <c r="B7" s="25" t="s">
        <v>256</v>
      </c>
      <c r="D7" s="26">
        <v>9007</v>
      </c>
      <c r="E7" s="25" t="s">
        <v>73</v>
      </c>
    </row>
    <row r="8" spans="1:14">
      <c r="A8" s="44" t="s">
        <v>247</v>
      </c>
      <c r="B8" s="25" t="s">
        <v>255</v>
      </c>
      <c r="D8" s="26">
        <v>9008</v>
      </c>
      <c r="E8" s="25" t="s">
        <v>74</v>
      </c>
    </row>
    <row r="9" spans="1:14">
      <c r="A9" s="44" t="s">
        <v>246</v>
      </c>
      <c r="B9" s="25" t="s">
        <v>254</v>
      </c>
      <c r="D9" s="26">
        <v>9010</v>
      </c>
      <c r="E9" s="25" t="s">
        <v>75</v>
      </c>
    </row>
    <row r="10" spans="1:14">
      <c r="A10" s="44" t="s">
        <v>245</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Nuttachat</cp:lastModifiedBy>
  <dcterms:created xsi:type="dcterms:W3CDTF">2006-02-12T14:53:28Z</dcterms:created>
  <dcterms:modified xsi:type="dcterms:W3CDTF">2020-10-02T01:14:08Z</dcterms:modified>
</cp:coreProperties>
</file>