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95AC85AF-7703-46E5-817D-949B151C8455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34" l="1"/>
  <c r="A29" i="34" s="1"/>
  <c r="E29" i="34"/>
  <c r="E28" i="34"/>
  <c r="D29" i="34" l="1"/>
  <c r="M42" i="34"/>
  <c r="M43" i="34" l="1"/>
  <c r="F5" i="34" l="1"/>
  <c r="F4" i="34"/>
  <c r="F3" i="34"/>
  <c r="P12" i="34" l="1"/>
  <c r="P11" i="34" l="1"/>
  <c r="P10" i="34"/>
  <c r="E9" i="34"/>
  <c r="E10" i="34" l="1"/>
  <c r="B7" i="34"/>
  <c r="B9" i="34"/>
  <c r="D9" i="34" s="1"/>
  <c r="E11" i="34" l="1"/>
  <c r="A9" i="34"/>
  <c r="B10" i="34"/>
  <c r="E12" i="34" l="1"/>
  <c r="B11" i="34"/>
  <c r="D11" i="34" s="1"/>
  <c r="D10" i="34"/>
  <c r="A10" i="34"/>
  <c r="E13" i="34" l="1"/>
  <c r="A11" i="34"/>
  <c r="B12" i="34"/>
  <c r="A12" i="34" s="1"/>
  <c r="E14" i="34" l="1"/>
  <c r="E15" i="34" s="1"/>
  <c r="B13" i="34"/>
  <c r="D13" i="34" s="1"/>
  <c r="D12" i="34"/>
  <c r="B15" i="34" l="1"/>
  <c r="E16" i="34"/>
  <c r="A15" i="34"/>
  <c r="D15" i="34"/>
  <c r="B14" i="34"/>
  <c r="A14" i="34" s="1"/>
  <c r="A13" i="34"/>
  <c r="B16" i="34" l="1"/>
  <c r="D16" i="34" s="1"/>
  <c r="D14" i="34"/>
  <c r="E17" i="34" l="1"/>
  <c r="E18" i="34" s="1"/>
  <c r="A16" i="34"/>
  <c r="E19" i="34" l="1"/>
  <c r="E20" i="34" s="1"/>
  <c r="B17" i="34"/>
  <c r="D17" i="34" s="1"/>
  <c r="B18" i="34"/>
  <c r="D18" i="34" s="1"/>
  <c r="B20" i="34" l="1"/>
  <c r="E21" i="34"/>
  <c r="B21" i="34" s="1"/>
  <c r="A17" i="34"/>
  <c r="E22" i="34"/>
  <c r="B19" i="34"/>
  <c r="A18" i="34"/>
  <c r="D20" i="34" l="1"/>
  <c r="A20" i="34"/>
  <c r="E23" i="34"/>
  <c r="D19" i="34"/>
  <c r="A19" i="34"/>
  <c r="E25" i="34" l="1"/>
  <c r="B25" i="34" s="1"/>
  <c r="E24" i="34"/>
  <c r="B24" i="34" l="1"/>
  <c r="A24" i="34" s="1"/>
  <c r="E27" i="34"/>
  <c r="B27" i="34" s="1"/>
  <c r="E26" i="34"/>
  <c r="B26" i="34" s="1"/>
  <c r="D26" i="34" s="1"/>
  <c r="D24" i="34"/>
  <c r="A25" i="34"/>
  <c r="D25" i="34"/>
  <c r="D21" i="34"/>
  <c r="A21" i="34"/>
  <c r="B22" i="34"/>
  <c r="A27" i="34" l="1"/>
  <c r="D27" i="34"/>
  <c r="A26" i="34"/>
  <c r="B28" i="34"/>
  <c r="A28" i="34" s="1"/>
  <c r="E30" i="34"/>
  <c r="D22" i="34"/>
  <c r="A22" i="34"/>
  <c r="B23" i="34"/>
  <c r="E31" i="34" l="1"/>
  <c r="B31" i="34" s="1"/>
  <c r="D28" i="34"/>
  <c r="D23" i="34"/>
  <c r="A23" i="34"/>
  <c r="E32" i="34" l="1"/>
  <c r="E33" i="34" s="1"/>
  <c r="B30" i="34"/>
  <c r="E34" i="34" l="1"/>
  <c r="D30" i="34"/>
  <c r="A30" i="34"/>
  <c r="E35" i="34" l="1"/>
  <c r="B35" i="34" s="1"/>
  <c r="D35" i="34" s="1"/>
  <c r="D31" i="34"/>
  <c r="A31" i="34"/>
  <c r="B32" i="34"/>
  <c r="E36" i="34" l="1"/>
  <c r="E37" i="34" s="1"/>
  <c r="D32" i="34"/>
  <c r="A32" i="34"/>
  <c r="B33" i="34"/>
  <c r="E38" i="34" l="1"/>
  <c r="E39" i="34" s="1"/>
  <c r="B37" i="34"/>
  <c r="D37" i="34" s="1"/>
  <c r="B39" i="34"/>
  <c r="E40" i="34"/>
  <c r="E41" i="34" s="1"/>
  <c r="D33" i="34"/>
  <c r="A33" i="34"/>
  <c r="B34" i="34"/>
  <c r="B41" i="34" l="1"/>
  <c r="D39" i="34"/>
  <c r="A39" i="34"/>
  <c r="D34" i="34"/>
  <c r="A34" i="34"/>
  <c r="A41" i="34" l="1"/>
  <c r="D41" i="34"/>
  <c r="A35" i="34"/>
  <c r="B36" i="34"/>
  <c r="D36" i="34" l="1"/>
  <c r="A36" i="34"/>
  <c r="A37" i="34" l="1"/>
  <c r="B38" i="34"/>
  <c r="D38" i="34" l="1"/>
  <c r="A38" i="34"/>
  <c r="B40" i="34" l="1"/>
  <c r="A40" i="34" s="1"/>
  <c r="D40" i="34" l="1"/>
</calcChain>
</file>

<file path=xl/sharedStrings.xml><?xml version="1.0" encoding="utf-8"?>
<sst xmlns="http://schemas.openxmlformats.org/spreadsheetml/2006/main" count="150" uniqueCount="89">
  <si>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</si>
  <si>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</si>
  <si>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</si>
  <si>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</si>
  <si>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</si>
  <si>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</si>
  <si>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</si>
  <si>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</si>
  <si>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</si>
  <si>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</si>
  <si>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</si>
  <si>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</si>
  <si>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</si>
  <si>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</si>
  <si>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</si>
  <si>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</si>
  <si>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</si>
  <si>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</si>
  <si>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</si>
  <si>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</si>
  <si>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</si>
  <si>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</si>
  <si>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</si>
  <si>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</si>
  <si>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</si>
  <si>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</si>
  <si>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</si>
  <si>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</si>
  <si>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</si>
  <si>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</si>
  <si>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</si>
  <si>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</si>
  <si>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</si>
  <si>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</si>
  <si>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</si>
  <si>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</si>
  <si>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</si>
  <si>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</si>
  <si>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</si>
  <si>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</si>
  <si>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</si>
  <si>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</si>
  <si>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</si>
  <si>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</si>
  <si>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</si>
  <si>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</si>
  <si>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</si>
  <si>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</si>
  <si>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</si>
  <si>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</si>
  <si>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</si>
  <si>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</si>
  <si>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</si>
  <si>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</si>
  <si>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</si>
  <si>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</si>
  <si>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</si>
  <si>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</si>
  <si>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</si>
  <si>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</si>
  <si>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</si>
  <si>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</si>
  <si>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</si>
  <si>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</si>
  <si>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</si>
  <si>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</si>
  <si>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</si>
  <si>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</si>
  <si>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</si>
  <si>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</si>
  <si>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</si>
  <si>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</si>
  <si>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</si>
  <si>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</si>
  <si>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</si>
  <si>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</si>
  <si>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</si>
  <si>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</si>
  <si>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</si>
  <si>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NBTC</t>
  </si>
  <si>
    <t>Pure LRIC IC Calculation Standard</t>
  </si>
  <si>
    <t>Pure LRIC Client Meeting on Proposed IC Calculation Standard</t>
  </si>
  <si>
    <t>Pure LRIC Calculation Steps</t>
  </si>
  <si>
    <t>AS Re-model Kick-off Meeting</t>
  </si>
  <si>
    <t>Pure LRIC IC Interim 1 Report</t>
  </si>
  <si>
    <t>Pure LRIC IC Calculation Steps</t>
  </si>
  <si>
    <t>Pure LRIC Focus Group #2 Slides</t>
  </si>
  <si>
    <t>TIME-202029</t>
  </si>
  <si>
    <t>Pre-work on Audit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</si>
</sst>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53" t="s">
        <v>9</v>
      </c>
      <c r="C2" s="54"/>
      <c r="D2" s="54"/>
      <c r="E2" s="54"/>
      <c r="F2" s="54"/>
      <c r="G2" s="54"/>
      <c r="H2" s="55"/>
      <c r="I2" s="34"/>
      <c r="J2" s="34"/>
    </row>
    <row r="3" spans="2:10" ht="13" thickBot="1" x14ac:dyDescent="0.3">
      <c r="B3" s="56"/>
      <c r="C3" s="57"/>
      <c r="D3" s="57"/>
      <c r="E3" s="57"/>
      <c r="F3" s="57"/>
      <c r="G3" s="57"/>
      <c r="H3" s="58"/>
      <c r="I3" s="33"/>
      <c r="J3" s="33"/>
    </row>
    <row r="4" spans="2:10" x14ac:dyDescent="0.25">
      <c r="B4" s="59" t="s">
        <v>12</v>
      </c>
      <c r="C4" s="60"/>
      <c r="D4" s="59" t="s">
        <v>73</v>
      </c>
      <c r="E4" s="61"/>
      <c r="F4" s="61"/>
      <c r="G4" s="61"/>
      <c r="H4" s="60"/>
      <c r="I4" s="32"/>
      <c r="J4" s="32"/>
    </row>
    <row r="5" spans="2:10" x14ac:dyDescent="0.25">
      <c r="B5" s="44" t="s">
        <v>67</v>
      </c>
      <c r="C5" s="46"/>
      <c r="D5" s="44" t="s">
        <v>74</v>
      </c>
      <c r="E5" s="45"/>
      <c r="F5" s="45"/>
      <c r="G5" s="45"/>
      <c r="H5" s="46"/>
      <c r="I5" s="32"/>
      <c r="J5" s="32"/>
    </row>
    <row r="6" spans="2:10" x14ac:dyDescent="0.25">
      <c r="B6" s="44" t="s">
        <v>68</v>
      </c>
      <c r="C6" s="46"/>
      <c r="D6" s="44" t="s">
        <v>75</v>
      </c>
      <c r="E6" s="45"/>
      <c r="F6" s="45"/>
      <c r="G6" s="45"/>
      <c r="H6" s="46"/>
      <c r="I6" s="32"/>
      <c r="J6" s="32"/>
    </row>
    <row r="7" spans="2:10" ht="13" thickBot="1" x14ac:dyDescent="0.3">
      <c r="I7" s="32"/>
      <c r="J7" s="32"/>
    </row>
    <row r="8" spans="2:10" x14ac:dyDescent="0.25">
      <c r="B8" s="47" t="s">
        <v>11</v>
      </c>
      <c r="C8" s="48"/>
      <c r="D8" s="48"/>
      <c r="E8" s="48"/>
      <c r="F8" s="48"/>
      <c r="G8" s="48"/>
      <c r="H8" s="49"/>
      <c r="I8" s="32"/>
      <c r="J8" s="32"/>
    </row>
    <row r="9" spans="2:10" ht="13" thickBot="1" x14ac:dyDescent="0.3">
      <c r="B9" s="50"/>
      <c r="C9" s="51"/>
      <c r="D9" s="51"/>
      <c r="E9" s="51"/>
      <c r="F9" s="51"/>
      <c r="G9" s="51"/>
      <c r="H9" s="52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0"/>
  <sheetViews>
    <sheetView showGridLines="0" tabSelected="1" topLeftCell="A34" zoomScale="70" zoomScaleNormal="70" workbookViewId="0">
      <selection activeCell="H30" sqref="H30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1" t="s">
        <v>15</v>
      </c>
      <c r="E1" s="72"/>
      <c r="F1" s="72"/>
      <c r="G1" s="72"/>
      <c r="H1" s="72"/>
      <c r="I1" s="72"/>
      <c r="J1" s="72"/>
      <c r="K1" s="72"/>
      <c r="L1" s="72"/>
      <c r="M1" s="73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74" t="s">
        <v>69</v>
      </c>
      <c r="E5" s="75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6"/>
      <c r="L6" s="76"/>
      <c r="M6" s="76"/>
    </row>
    <row r="7" spans="1:16" ht="12.75" customHeight="1" x14ac:dyDescent="0.25">
      <c r="B7" s="1">
        <f>MONTH(E9)</f>
        <v>9</v>
      </c>
      <c r="C7" s="62"/>
      <c r="D7" s="64">
        <v>44075</v>
      </c>
      <c r="E7" s="65"/>
      <c r="F7" s="68" t="s">
        <v>6</v>
      </c>
      <c r="G7" s="68" t="s">
        <v>16</v>
      </c>
      <c r="H7" s="79" t="s">
        <v>5</v>
      </c>
      <c r="I7" s="80"/>
      <c r="J7" s="5"/>
      <c r="K7" s="77" t="s">
        <v>3</v>
      </c>
      <c r="L7" s="83" t="s">
        <v>10</v>
      </c>
      <c r="M7" s="77" t="s">
        <v>4</v>
      </c>
    </row>
    <row r="8" spans="1:16" ht="23.25" customHeight="1" thickBot="1" x14ac:dyDescent="0.3">
      <c r="C8" s="63"/>
      <c r="D8" s="66"/>
      <c r="E8" s="67"/>
      <c r="F8" s="69"/>
      <c r="G8" s="70"/>
      <c r="H8" s="81"/>
      <c r="I8" s="82"/>
      <c r="J8" s="6"/>
      <c r="K8" s="78"/>
      <c r="L8" s="84"/>
      <c r="M8" s="78"/>
    </row>
    <row r="9" spans="1:16" ht="29.15" customHeight="1" thickBot="1" x14ac:dyDescent="0.3">
      <c r="A9" s="7">
        <f t="shared" ref="A9:A40" si="0">IF(OR(C9="f",C9="u",C9="F",C9="U"),"",IF(OR(B9=1,B9=2,B9=3,B9=4,B9=5),1,""))</f>
        <v>1</v>
      </c>
      <c r="B9" s="8">
        <f t="shared" ref="B9:B40" si="1">WEEKDAY(E9,2)</f>
        <v>2</v>
      </c>
      <c r="C9" s="9"/>
      <c r="D9" s="10" t="str">
        <f>IF(B9=1,"Mo",IF(B9=2,"Tue",IF(B9=3,"Wed",IF(B9=4,"Thu",IF(B9=5,"Fri",IF(B9=6,"Sat",IF(B9=7,"Sun","")))))))</f>
        <v>Tue</v>
      </c>
      <c r="E9" s="11">
        <f>+D7</f>
        <v>44075</v>
      </c>
      <c r="F9" s="15" t="s">
        <v>19</v>
      </c>
      <c r="G9" s="15">
        <v>9001</v>
      </c>
      <c r="H9" s="40" t="s">
        <v>80</v>
      </c>
      <c r="I9" s="40"/>
      <c r="J9" s="40"/>
      <c r="K9" s="15" t="s">
        <v>71</v>
      </c>
      <c r="L9" s="15"/>
      <c r="M9" s="16">
        <v>8</v>
      </c>
    </row>
    <row r="10" spans="1:16" ht="29" customHeight="1" thickBot="1" x14ac:dyDescent="0.3">
      <c r="A10" s="7">
        <f t="shared" si="0"/>
        <v>1</v>
      </c>
      <c r="B10" s="8">
        <f t="shared" si="1"/>
        <v>3</v>
      </c>
      <c r="C10" s="12"/>
      <c r="D10" s="10" t="str">
        <f>IF(B10=1,"Mo",IF(B10=2,"Tue",IF(B10=3,"Wed",IF(B10=4,"Thu",IF(B10=5,"Fri",IF(B10=6,"Sat",IF(B10=7,"Sun","")))))))</f>
        <v>Wed</v>
      </c>
      <c r="E10" s="13">
        <f>+E9+1</f>
        <v>44076</v>
      </c>
      <c r="F10" s="15" t="s">
        <v>19</v>
      </c>
      <c r="G10" s="15">
        <v>9001</v>
      </c>
      <c r="H10" s="40" t="s">
        <v>80</v>
      </c>
      <c r="I10" s="42"/>
      <c r="J10" s="43"/>
      <c r="K10" s="15" t="s">
        <v>71</v>
      </c>
      <c r="L10" s="15"/>
      <c r="M10" s="16">
        <v>8</v>
      </c>
      <c r="O10" s="8" t="s">
        <v>72</v>
      </c>
      <c r="P10" s="2">
        <f>COUNTIF($G$9:$G$40, 9001)</f>
        <v>22</v>
      </c>
    </row>
    <row r="11" spans="1:16" ht="29.15" customHeight="1" thickBot="1" x14ac:dyDescent="0.3">
      <c r="A11" s="7">
        <f>IF(OR(C11="f",C11="u",C11="F",C11="U"),"",IF(OR(B11=1,B11=2,B11=3,B11=4,B11=5),1,""))</f>
        <v>1</v>
      </c>
      <c r="B11" s="8">
        <f>WEEKDAY(E11,2)</f>
        <v>4</v>
      </c>
      <c r="C11" s="12"/>
      <c r="D11" s="10" t="str">
        <f>IF(B11=1,"Mo",IF(B11=2,"Tue",IF(B11=3,"Wed",IF(B11=4,"Thu",IF(B11=5,"Fri",IF(B11=6,"Sat",IF(B11=7,"Sun","")))))))</f>
        <v>Thu</v>
      </c>
      <c r="E11" s="13">
        <f t="shared" ref="E11" si="2">+E10+1</f>
        <v>44077</v>
      </c>
      <c r="F11" s="15" t="s">
        <v>19</v>
      </c>
      <c r="G11" s="15">
        <v>9001</v>
      </c>
      <c r="H11" s="40" t="s">
        <v>80</v>
      </c>
      <c r="I11" s="40"/>
      <c r="J11" s="14"/>
      <c r="K11" s="15" t="s">
        <v>71</v>
      </c>
      <c r="L11" s="15"/>
      <c r="M11" s="16">
        <v>8</v>
      </c>
      <c r="O11" s="8" t="s">
        <v>13</v>
      </c>
      <c r="P11" s="2">
        <f>COUNTIF($G$9:$G$40,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5</v>
      </c>
      <c r="C12" s="12"/>
      <c r="D12" s="10" t="str">
        <f t="shared" ref="D12:D40" si="3">IF(B12=1,"Mo",IF(B12=2,"Tue",IF(B12=3,"Wed",IF(B12=4,"Thu",IF(B12=5,"Fri",IF(B12=6,"Sat",IF(B12=7,"Sun","")))))))</f>
        <v>Fri</v>
      </c>
      <c r="E12" s="13">
        <f t="shared" ref="E12:E17" si="4">+E11+1</f>
        <v>44078</v>
      </c>
      <c r="F12" s="15"/>
      <c r="G12" s="15"/>
      <c r="H12" s="40" t="s">
        <v>78</v>
      </c>
      <c r="I12" s="39"/>
      <c r="J12" s="14"/>
      <c r="K12" s="15"/>
      <c r="L12" s="15"/>
      <c r="M12" s="16"/>
      <c r="O12" s="1" t="s">
        <v>14</v>
      </c>
      <c r="P12" s="2">
        <f>COUNTIF($G$9:$G$40, 9005)</f>
        <v>0</v>
      </c>
    </row>
    <row r="13" spans="1:16" ht="29.15" customHeight="1" thickBot="1" x14ac:dyDescent="0.3">
      <c r="A13" s="7" t="str">
        <f t="shared" si="0"/>
        <v/>
      </c>
      <c r="B13" s="8">
        <f>WEEKDAY(E13,2)</f>
        <v>6</v>
      </c>
      <c r="C13" s="12"/>
      <c r="D13" s="10" t="str">
        <f t="shared" si="3"/>
        <v>Sat</v>
      </c>
      <c r="E13" s="13">
        <f t="shared" si="4"/>
        <v>44079</v>
      </c>
      <c r="F13" s="15"/>
      <c r="G13" s="15"/>
      <c r="H13" s="40"/>
      <c r="I13" s="39"/>
      <c r="J13" s="14"/>
      <c r="K13" s="15"/>
      <c r="L13" s="15"/>
      <c r="M13" s="16"/>
    </row>
    <row r="14" spans="1:16" ht="29.15" customHeight="1" thickBot="1" x14ac:dyDescent="0.3">
      <c r="A14" s="7" t="str">
        <f t="shared" si="0"/>
        <v/>
      </c>
      <c r="B14" s="8">
        <f t="shared" si="1"/>
        <v>7</v>
      </c>
      <c r="C14" s="12"/>
      <c r="D14" s="10" t="str">
        <f t="shared" si="3"/>
        <v>Sun</v>
      </c>
      <c r="E14" s="13">
        <f t="shared" si="4"/>
        <v>44080</v>
      </c>
      <c r="F14" s="15"/>
      <c r="G14" s="15"/>
      <c r="H14" s="40"/>
      <c r="I14" s="39"/>
      <c r="J14" s="14"/>
      <c r="K14" s="15"/>
      <c r="L14" s="15"/>
      <c r="M14" s="16"/>
    </row>
    <row r="15" spans="1:16" ht="29.15" customHeight="1" thickBot="1" x14ac:dyDescent="0.3">
      <c r="A15" s="7">
        <f t="shared" si="0"/>
        <v>1</v>
      </c>
      <c r="B15" s="8">
        <f t="shared" si="1"/>
        <v>1</v>
      </c>
      <c r="C15" s="12"/>
      <c r="D15" s="10" t="str">
        <f t="shared" si="3"/>
        <v>Mo</v>
      </c>
      <c r="E15" s="13">
        <f t="shared" si="4"/>
        <v>44081</v>
      </c>
      <c r="F15" s="15"/>
      <c r="G15" s="15"/>
      <c r="H15" s="40" t="s">
        <v>78</v>
      </c>
      <c r="I15" s="40"/>
      <c r="J15" s="14"/>
      <c r="K15" s="15"/>
      <c r="L15" s="15"/>
      <c r="M15" s="16"/>
    </row>
    <row r="16" spans="1:16" ht="29.15" customHeight="1" thickBot="1" x14ac:dyDescent="0.3">
      <c r="A16" s="7">
        <f t="shared" si="0"/>
        <v>1</v>
      </c>
      <c r="B16" s="8">
        <f>WEEKDAY(E16,2)</f>
        <v>2</v>
      </c>
      <c r="C16" s="12"/>
      <c r="D16" s="10" t="str">
        <f t="shared" ref="D16:D18" si="5">IF(B16=1,"Mo",IF(B16=2,"Tue",IF(B16=3,"Wed",IF(B16=4,"Thu",IF(B16=5,"Fri",IF(B16=6,"Sat",IF(B16=7,"Sun","")))))))</f>
        <v>Tue</v>
      </c>
      <c r="E16" s="13">
        <f t="shared" si="4"/>
        <v>44082</v>
      </c>
      <c r="F16" s="15" t="s">
        <v>19</v>
      </c>
      <c r="G16" s="15">
        <v>9001</v>
      </c>
      <c r="H16" s="40" t="s">
        <v>84</v>
      </c>
      <c r="I16" s="40"/>
      <c r="J16" s="14"/>
      <c r="K16" s="15" t="s">
        <v>71</v>
      </c>
      <c r="L16" s="15"/>
      <c r="M16" s="16">
        <v>8</v>
      </c>
    </row>
    <row r="17" spans="1:13" ht="29.15" customHeight="1" thickBot="1" x14ac:dyDescent="0.3">
      <c r="A17" s="7">
        <f t="shared" si="0"/>
        <v>1</v>
      </c>
      <c r="B17" s="8">
        <f t="shared" si="1"/>
        <v>3</v>
      </c>
      <c r="C17" s="12"/>
      <c r="D17" s="10" t="str">
        <f t="shared" si="5"/>
        <v>Wed</v>
      </c>
      <c r="E17" s="13">
        <f t="shared" si="4"/>
        <v>44083</v>
      </c>
      <c r="F17" s="15" t="s">
        <v>19</v>
      </c>
      <c r="G17" s="15">
        <v>9001</v>
      </c>
      <c r="H17" s="40" t="s">
        <v>80</v>
      </c>
      <c r="I17" s="40"/>
      <c r="J17" s="14"/>
      <c r="K17" s="15" t="s">
        <v>71</v>
      </c>
      <c r="L17" s="15"/>
      <c r="M17" s="16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4</v>
      </c>
      <c r="C18" s="12"/>
      <c r="D18" s="10" t="str">
        <f t="shared" si="5"/>
        <v>Thu</v>
      </c>
      <c r="E18" s="13">
        <f t="shared" ref="E18:E22" si="6">+E17+1</f>
        <v>44084</v>
      </c>
      <c r="F18" s="15" t="s">
        <v>19</v>
      </c>
      <c r="G18" s="15">
        <v>9001</v>
      </c>
      <c r="H18" s="40" t="s">
        <v>80</v>
      </c>
      <c r="I18" s="40"/>
      <c r="J18" s="14"/>
      <c r="K18" s="15" t="s">
        <v>71</v>
      </c>
      <c r="L18" s="15"/>
      <c r="M18" s="16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5</v>
      </c>
      <c r="C19" s="12"/>
      <c r="D19" s="10" t="str">
        <f t="shared" si="3"/>
        <v>Fri</v>
      </c>
      <c r="E19" s="13">
        <f>+E18+1</f>
        <v>44085</v>
      </c>
      <c r="F19" s="15" t="s">
        <v>19</v>
      </c>
      <c r="G19" s="15">
        <v>9001</v>
      </c>
      <c r="H19" s="40" t="s">
        <v>80</v>
      </c>
      <c r="I19" s="40"/>
      <c r="J19" s="14"/>
      <c r="K19" s="15" t="s">
        <v>71</v>
      </c>
      <c r="L19" s="15"/>
      <c r="M19" s="16">
        <v>8</v>
      </c>
    </row>
    <row r="20" spans="1:13" ht="29.15" customHeight="1" thickBot="1" x14ac:dyDescent="0.3">
      <c r="A20" s="7" t="str">
        <f t="shared" si="0"/>
        <v/>
      </c>
      <c r="B20" s="8">
        <f>WEEKDAY(E20,2)</f>
        <v>6</v>
      </c>
      <c r="C20" s="12"/>
      <c r="D20" s="10" t="str">
        <f>IF(B20=1,"Mo",IF(B20=2,"Tue",IF(B20=3,"Wed",IF(B20=4,"Thu",IF(B20=5,"Fri",IF(B20=6,"Sat",IF(B20=7,"Sun","")))))))</f>
        <v>Sat</v>
      </c>
      <c r="E20" s="13">
        <f>+E19+1</f>
        <v>44086</v>
      </c>
      <c r="F20" s="15"/>
      <c r="G20" s="15"/>
      <c r="H20" s="40"/>
      <c r="I20" s="40"/>
      <c r="J20" s="14"/>
      <c r="K20" s="15"/>
      <c r="L20" s="15"/>
      <c r="M20" s="16"/>
    </row>
    <row r="21" spans="1:13" ht="29.15" customHeight="1" thickBot="1" x14ac:dyDescent="0.3">
      <c r="A21" s="7" t="str">
        <f t="shared" si="0"/>
        <v/>
      </c>
      <c r="B21" s="8">
        <f>WEEKDAY(E21,2)</f>
        <v>7</v>
      </c>
      <c r="C21" s="12"/>
      <c r="D21" s="10" t="str">
        <f t="shared" si="3"/>
        <v>Sun</v>
      </c>
      <c r="E21" s="13">
        <f>+E20+1</f>
        <v>44087</v>
      </c>
      <c r="F21" s="15"/>
      <c r="G21" s="15"/>
      <c r="H21" s="40"/>
      <c r="I21" s="40"/>
      <c r="J21" s="14"/>
      <c r="K21" s="15"/>
      <c r="L21" s="15"/>
      <c r="M21" s="16"/>
    </row>
    <row r="22" spans="1:13" ht="29.15" customHeight="1" thickBot="1" x14ac:dyDescent="0.3">
      <c r="A22" s="7">
        <f t="shared" si="0"/>
        <v>1</v>
      </c>
      <c r="B22" s="8">
        <f t="shared" si="1"/>
        <v>1</v>
      </c>
      <c r="C22" s="12"/>
      <c r="D22" s="10" t="str">
        <f t="shared" si="3"/>
        <v>Mo</v>
      </c>
      <c r="E22" s="13">
        <f t="shared" si="6"/>
        <v>44088</v>
      </c>
      <c r="F22" s="15" t="s">
        <v>19</v>
      </c>
      <c r="G22" s="15">
        <v>9001</v>
      </c>
      <c r="H22" s="40" t="s">
        <v>85</v>
      </c>
      <c r="I22" s="40"/>
      <c r="J22" s="14"/>
      <c r="K22" s="15" t="s">
        <v>71</v>
      </c>
      <c r="L22" s="15"/>
      <c r="M22" s="16">
        <v>8</v>
      </c>
    </row>
    <row r="23" spans="1:13" ht="29.15" customHeight="1" thickBot="1" x14ac:dyDescent="0.3">
      <c r="A23" s="7">
        <f t="shared" si="0"/>
        <v>1</v>
      </c>
      <c r="B23" s="8">
        <f t="shared" si="1"/>
        <v>2</v>
      </c>
      <c r="C23" s="12"/>
      <c r="D23" s="10" t="str">
        <f t="shared" si="3"/>
        <v>Tue</v>
      </c>
      <c r="E23" s="13">
        <f>+E22+1</f>
        <v>44089</v>
      </c>
      <c r="F23" s="15" t="s">
        <v>19</v>
      </c>
      <c r="G23" s="15">
        <v>9001</v>
      </c>
      <c r="H23" s="40" t="s">
        <v>85</v>
      </c>
      <c r="I23" s="40"/>
      <c r="J23" s="14"/>
      <c r="K23" s="15" t="s">
        <v>71</v>
      </c>
      <c r="L23" s="15"/>
      <c r="M23" s="16">
        <v>8</v>
      </c>
    </row>
    <row r="24" spans="1:13" ht="29.15" customHeight="1" thickBot="1" x14ac:dyDescent="0.3">
      <c r="A24" s="7">
        <f t="shared" si="0"/>
        <v>1</v>
      </c>
      <c r="B24" s="8">
        <f t="shared" si="1"/>
        <v>3</v>
      </c>
      <c r="C24" s="12"/>
      <c r="D24" s="10" t="str">
        <f t="shared" si="3"/>
        <v>Wed</v>
      </c>
      <c r="E24" s="13">
        <f>+E23+1</f>
        <v>44090</v>
      </c>
      <c r="F24" s="15" t="s">
        <v>19</v>
      </c>
      <c r="G24" s="15">
        <v>9001</v>
      </c>
      <c r="H24" s="40" t="s">
        <v>81</v>
      </c>
      <c r="I24" s="40"/>
      <c r="J24" s="14"/>
      <c r="K24" s="15" t="s">
        <v>79</v>
      </c>
      <c r="L24" s="15"/>
      <c r="M24" s="16">
        <v>3</v>
      </c>
    </row>
    <row r="25" spans="1:13" ht="29.15" customHeight="1" thickBot="1" x14ac:dyDescent="0.3">
      <c r="A25" s="7">
        <f t="shared" si="0"/>
        <v>1</v>
      </c>
      <c r="B25" s="8">
        <f t="shared" si="1"/>
        <v>3</v>
      </c>
      <c r="C25" s="12"/>
      <c r="D25" s="10" t="str">
        <f t="shared" si="3"/>
        <v>Wed</v>
      </c>
      <c r="E25" s="13">
        <f>+E23+1</f>
        <v>44090</v>
      </c>
      <c r="F25" s="15" t="s">
        <v>19</v>
      </c>
      <c r="G25" s="15">
        <v>9001</v>
      </c>
      <c r="H25" s="40" t="s">
        <v>82</v>
      </c>
      <c r="I25" s="40"/>
      <c r="J25" s="14"/>
      <c r="K25" s="15" t="s">
        <v>71</v>
      </c>
      <c r="L25" s="15"/>
      <c r="M25" s="16">
        <v>5</v>
      </c>
    </row>
    <row r="26" spans="1:13" ht="29.15" customHeight="1" thickBot="1" x14ac:dyDescent="0.3">
      <c r="A26" s="7">
        <f t="shared" si="0"/>
        <v>1</v>
      </c>
      <c r="B26" s="8">
        <f t="shared" si="1"/>
        <v>4</v>
      </c>
      <c r="C26" s="12"/>
      <c r="D26" s="10" t="str">
        <f t="shared" si="3"/>
        <v>Thu</v>
      </c>
      <c r="E26" s="13">
        <f>+E24+1</f>
        <v>44091</v>
      </c>
      <c r="F26" s="15" t="s">
        <v>21</v>
      </c>
      <c r="G26" s="15">
        <v>9001</v>
      </c>
      <c r="H26" s="40" t="s">
        <v>83</v>
      </c>
      <c r="I26" s="40"/>
      <c r="J26" s="14"/>
      <c r="K26" s="15" t="s">
        <v>79</v>
      </c>
      <c r="L26" s="15"/>
      <c r="M26" s="16">
        <v>3</v>
      </c>
    </row>
    <row r="27" spans="1:13" ht="29.15" customHeight="1" thickBot="1" x14ac:dyDescent="0.3">
      <c r="A27" s="7">
        <f t="shared" ref="A27" si="7">IF(OR(C27="f",C27="u",C27="F",C27="U"),"",IF(OR(B27=1,B27=2,B27=3,B27=4,B27=5),1,""))</f>
        <v>1</v>
      </c>
      <c r="B27" s="8">
        <f t="shared" ref="B27" si="8">WEEKDAY(E27,2)</f>
        <v>4</v>
      </c>
      <c r="C27" s="12"/>
      <c r="D27" s="10" t="str">
        <f t="shared" si="3"/>
        <v>Thu</v>
      </c>
      <c r="E27" s="13">
        <f>+E24+1</f>
        <v>44091</v>
      </c>
      <c r="F27" s="15" t="s">
        <v>19</v>
      </c>
      <c r="G27" s="15">
        <v>9001</v>
      </c>
      <c r="H27" s="40" t="s">
        <v>82</v>
      </c>
      <c r="I27" s="40"/>
      <c r="J27" s="14"/>
      <c r="K27" s="15" t="s">
        <v>71</v>
      </c>
      <c r="L27" s="15"/>
      <c r="M27" s="16">
        <v>5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2"/>
      <c r="D28" s="10" t="str">
        <f t="shared" si="3"/>
        <v>Fri</v>
      </c>
      <c r="E28" s="13">
        <f>+E26+1</f>
        <v>44092</v>
      </c>
      <c r="F28" s="15" t="s">
        <v>19</v>
      </c>
      <c r="G28" s="15">
        <v>9001</v>
      </c>
      <c r="H28" s="40" t="s">
        <v>82</v>
      </c>
      <c r="I28" s="40"/>
      <c r="J28" s="14"/>
      <c r="K28" s="15" t="s">
        <v>71</v>
      </c>
      <c r="L28" s="15"/>
      <c r="M28" s="16">
        <v>4</v>
      </c>
    </row>
    <row r="29" spans="1:13" ht="29.15" customHeight="1" thickBot="1" x14ac:dyDescent="0.3">
      <c r="A29" s="7">
        <f t="shared" ref="A29" si="9">IF(OR(C29="f",C29="u",C29="F",C29="U"),"",IF(OR(B29=1,B29=2,B29=3,B29=4,B29=5),1,""))</f>
        <v>1</v>
      </c>
      <c r="B29" s="8">
        <f t="shared" ref="B29" si="10">WEEKDAY(E29,2)</f>
        <v>5</v>
      </c>
      <c r="C29" s="12"/>
      <c r="D29" s="10" t="str">
        <f t="shared" si="3"/>
        <v>Fri</v>
      </c>
      <c r="E29" s="13">
        <f>+E26+1</f>
        <v>44092</v>
      </c>
      <c r="F29" s="15" t="s">
        <v>87</v>
      </c>
      <c r="G29" s="15">
        <v>9001</v>
      </c>
      <c r="H29" s="40" t="s">
        <v>88</v>
      </c>
      <c r="I29" s="40"/>
      <c r="J29" s="14"/>
      <c r="K29" s="15" t="s">
        <v>71</v>
      </c>
      <c r="L29" s="15"/>
      <c r="M29" s="16">
        <v>4</v>
      </c>
    </row>
    <row r="30" spans="1:13" ht="29.15" customHeight="1" thickBot="1" x14ac:dyDescent="0.3">
      <c r="A30" s="7" t="str">
        <f>IF(OR(C30="f",C30="u",C30="F",C30="U"),"",IF(OR(B30=1,B30=2,B30=3,B30=4,B30=5),1,""))</f>
        <v/>
      </c>
      <c r="B30" s="8">
        <f>WEEKDAY(E30,2)</f>
        <v>6</v>
      </c>
      <c r="C30" s="12"/>
      <c r="D30" s="10" t="str">
        <f>IF(B30=1,"Mo",IF(B30=2,"Tue",IF(B30=3,"Wed",IF(B30=4,"Thu",IF(B30=5,"Fri",IF(B30=6,"Sat",IF(B30=7,"Sun","")))))))</f>
        <v>Sat</v>
      </c>
      <c r="E30" s="13">
        <f>+E28+1</f>
        <v>44093</v>
      </c>
      <c r="F30" s="15"/>
      <c r="G30" s="15"/>
      <c r="H30" s="40"/>
      <c r="I30" s="40"/>
      <c r="J30" s="14"/>
      <c r="K30" s="15"/>
      <c r="L30" s="15"/>
      <c r="M30" s="16"/>
    </row>
    <row r="31" spans="1:13" ht="29.15" customHeight="1" thickBot="1" x14ac:dyDescent="0.3">
      <c r="A31" s="7" t="str">
        <f t="shared" si="0"/>
        <v/>
      </c>
      <c r="B31" s="8">
        <f>WEEKDAY(E31,2)</f>
        <v>7</v>
      </c>
      <c r="C31" s="12"/>
      <c r="D31" s="10" t="str">
        <f t="shared" si="3"/>
        <v>Sun</v>
      </c>
      <c r="E31" s="13">
        <f>+E30+1</f>
        <v>44094</v>
      </c>
      <c r="F31" s="15"/>
      <c r="G31" s="15"/>
      <c r="H31" s="40"/>
      <c r="I31" s="40"/>
      <c r="J31" s="14"/>
      <c r="K31" s="15"/>
      <c r="L31" s="15"/>
      <c r="M31" s="16"/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2"/>
      <c r="D32" s="10" t="str">
        <f t="shared" si="3"/>
        <v>Mo</v>
      </c>
      <c r="E32" s="13">
        <f>+E31+1</f>
        <v>44095</v>
      </c>
      <c r="F32" s="15" t="s">
        <v>19</v>
      </c>
      <c r="G32" s="15">
        <v>9001</v>
      </c>
      <c r="H32" s="40" t="s">
        <v>82</v>
      </c>
      <c r="I32" s="40"/>
      <c r="J32" s="14"/>
      <c r="K32" s="15" t="s">
        <v>71</v>
      </c>
      <c r="L32" s="15"/>
      <c r="M32" s="16">
        <v>8</v>
      </c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2"/>
      <c r="D33" s="10" t="str">
        <f t="shared" si="3"/>
        <v>Tue</v>
      </c>
      <c r="E33" s="13">
        <f t="shared" ref="E33" si="11">+E32+1</f>
        <v>44096</v>
      </c>
      <c r="F33" s="15" t="s">
        <v>19</v>
      </c>
      <c r="G33" s="15">
        <v>9001</v>
      </c>
      <c r="H33" s="40" t="s">
        <v>82</v>
      </c>
      <c r="I33" s="40"/>
      <c r="J33" s="14"/>
      <c r="K33" s="15" t="s">
        <v>71</v>
      </c>
      <c r="L33" s="15"/>
      <c r="M33" s="16">
        <v>8</v>
      </c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2"/>
      <c r="D34" s="10" t="str">
        <f t="shared" si="3"/>
        <v>Wed</v>
      </c>
      <c r="E34" s="13">
        <f>+E33+1</f>
        <v>44097</v>
      </c>
      <c r="F34" s="15" t="s">
        <v>19</v>
      </c>
      <c r="G34" s="15">
        <v>9001</v>
      </c>
      <c r="H34" s="40" t="s">
        <v>82</v>
      </c>
      <c r="I34" s="40"/>
      <c r="J34" s="14"/>
      <c r="K34" s="15" t="s">
        <v>71</v>
      </c>
      <c r="L34" s="15"/>
      <c r="M34" s="16">
        <v>8</v>
      </c>
    </row>
    <row r="35" spans="1:13" ht="29.15" customHeight="1" thickBot="1" x14ac:dyDescent="0.3">
      <c r="A35" s="7">
        <f t="shared" si="0"/>
        <v>1</v>
      </c>
      <c r="B35" s="8">
        <f>WEEKDAY(E35,2)</f>
        <v>4</v>
      </c>
      <c r="C35" s="12"/>
      <c r="D35" s="10" t="str">
        <f>IF(B35=1,"Mo",IF(B35=2,"Tue",IF(B35=3,"Wed",IF(B35=4,"Thu",IF(B35=5,"Fri",IF(B35=6,"Sat",IF(B35=7,"Sun","")))))))</f>
        <v>Thu</v>
      </c>
      <c r="E35" s="13">
        <f>+E34+1</f>
        <v>44098</v>
      </c>
      <c r="F35" s="15" t="s">
        <v>19</v>
      </c>
      <c r="G35" s="15">
        <v>9001</v>
      </c>
      <c r="H35" s="40" t="s">
        <v>86</v>
      </c>
      <c r="I35" s="40"/>
      <c r="J35" s="14"/>
      <c r="K35" s="15" t="s">
        <v>71</v>
      </c>
      <c r="L35" s="15"/>
      <c r="M35" s="16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2"/>
      <c r="D36" s="10" t="str">
        <f t="shared" si="3"/>
        <v>Fri</v>
      </c>
      <c r="E36" s="13">
        <f>+E35+1</f>
        <v>44099</v>
      </c>
      <c r="F36" s="15" t="s">
        <v>19</v>
      </c>
      <c r="G36" s="15">
        <v>9001</v>
      </c>
      <c r="H36" s="40" t="s">
        <v>84</v>
      </c>
      <c r="I36" s="40"/>
      <c r="J36" s="14"/>
      <c r="K36" s="15" t="s">
        <v>71</v>
      </c>
      <c r="L36" s="15"/>
      <c r="M36" s="16">
        <v>8</v>
      </c>
    </row>
    <row r="37" spans="1:13" ht="29.15" customHeight="1" thickBot="1" x14ac:dyDescent="0.3">
      <c r="A37" s="7" t="str">
        <f t="shared" si="0"/>
        <v/>
      </c>
      <c r="B37" s="8">
        <f>WEEKDAY(E37,2)</f>
        <v>6</v>
      </c>
      <c r="C37" s="12"/>
      <c r="D37" s="10" t="str">
        <f>IF(B37=1,"Mo",IF(B37=2,"Tue",IF(B37=3,"Wed",IF(B37=4,"Thu",IF(B37=5,"Fri",IF(B37=6,"Sat",IF(B37=7,"Sun","")))))))</f>
        <v>Sat</v>
      </c>
      <c r="E37" s="13">
        <f>+E36+1</f>
        <v>44100</v>
      </c>
      <c r="F37" s="15"/>
      <c r="G37" s="15"/>
      <c r="H37" s="40"/>
      <c r="I37" s="40"/>
      <c r="J37" s="14"/>
      <c r="K37" s="15"/>
      <c r="L37" s="15"/>
      <c r="M37" s="16"/>
    </row>
    <row r="38" spans="1:13" ht="29.15" customHeight="1" thickBot="1" x14ac:dyDescent="0.3">
      <c r="A38" s="7" t="str">
        <f t="shared" si="0"/>
        <v/>
      </c>
      <c r="B38" s="8">
        <f t="shared" si="1"/>
        <v>7</v>
      </c>
      <c r="C38" s="12"/>
      <c r="D38" s="10" t="str">
        <f t="shared" si="3"/>
        <v>Sun</v>
      </c>
      <c r="E38" s="13">
        <f>+E37+1</f>
        <v>44101</v>
      </c>
      <c r="F38" s="15"/>
      <c r="G38" s="15"/>
      <c r="H38" s="40"/>
      <c r="I38" s="40"/>
      <c r="J38" s="14"/>
      <c r="K38" s="15"/>
      <c r="L38" s="15"/>
      <c r="M38" s="16"/>
    </row>
    <row r="39" spans="1:13" ht="29.15" customHeight="1" thickBot="1" x14ac:dyDescent="0.3">
      <c r="A39" s="7">
        <f t="shared" si="0"/>
        <v>1</v>
      </c>
      <c r="B39" s="8">
        <f>WEEKDAY(E39,2)</f>
        <v>1</v>
      </c>
      <c r="C39" s="12"/>
      <c r="D39" s="10" t="str">
        <f>IF(B39=1,"Mo",IF(B39=2,"Tue",IF(B39=3,"Wed",IF(B39=4,"Thu",IF(B39=5,"Fri",IF(B39=6,"Sat",IF(B39=7,"Sun","")))))))</f>
        <v>Mo</v>
      </c>
      <c r="E39" s="13">
        <f t="shared" ref="E39:E41" si="12">+E38+1</f>
        <v>44102</v>
      </c>
      <c r="F39" s="15" t="s">
        <v>19</v>
      </c>
      <c r="G39" s="15">
        <v>9001</v>
      </c>
      <c r="H39" s="40" t="s">
        <v>86</v>
      </c>
      <c r="I39" s="40"/>
      <c r="J39" s="14"/>
      <c r="K39" s="15" t="s">
        <v>71</v>
      </c>
      <c r="L39" s="15"/>
      <c r="M39" s="16">
        <v>8</v>
      </c>
    </row>
    <row r="40" spans="1:13" ht="29.15" customHeight="1" thickBot="1" x14ac:dyDescent="0.3">
      <c r="A40" s="7">
        <f t="shared" si="0"/>
        <v>1</v>
      </c>
      <c r="B40" s="8">
        <f t="shared" si="1"/>
        <v>2</v>
      </c>
      <c r="C40" s="12"/>
      <c r="D40" s="10" t="str">
        <f t="shared" si="3"/>
        <v>Tue</v>
      </c>
      <c r="E40" s="13">
        <f t="shared" si="12"/>
        <v>44103</v>
      </c>
      <c r="F40" s="15" t="s">
        <v>19</v>
      </c>
      <c r="G40" s="15">
        <v>9001</v>
      </c>
      <c r="H40" s="40" t="s">
        <v>86</v>
      </c>
      <c r="I40" s="40"/>
      <c r="J40" s="14"/>
      <c r="K40" s="15" t="s">
        <v>71</v>
      </c>
      <c r="L40" s="15"/>
      <c r="M40" s="16">
        <v>8</v>
      </c>
    </row>
    <row r="41" spans="1:13" ht="29.15" customHeight="1" thickBot="1" x14ac:dyDescent="0.3">
      <c r="A41" s="7">
        <f t="shared" ref="A41" si="13">IF(OR(C41="f",C41="u",C41="F",C41="U"),"",IF(OR(B41=1,B41=2,B41=3,B41=4,B41=5),1,""))</f>
        <v>1</v>
      </c>
      <c r="B41" s="8">
        <f t="shared" ref="B41" si="14">WEEKDAY(E41,2)</f>
        <v>3</v>
      </c>
      <c r="C41" s="12"/>
      <c r="D41" s="10" t="str">
        <f t="shared" ref="D41" si="15">IF(B41=1,"Mo",IF(B41=2,"Tue",IF(B41=3,"Wed",IF(B41=4,"Thu",IF(B41=5,"Fri",IF(B41=6,"Sat",IF(B41=7,"Sun","")))))))</f>
        <v>Wed</v>
      </c>
      <c r="E41" s="13">
        <f t="shared" si="12"/>
        <v>44104</v>
      </c>
      <c r="F41" s="15" t="s">
        <v>19</v>
      </c>
      <c r="G41" s="15">
        <v>9001</v>
      </c>
      <c r="H41" s="40" t="s">
        <v>86</v>
      </c>
      <c r="I41" s="40"/>
      <c r="J41" s="14"/>
      <c r="K41" s="15" t="s">
        <v>71</v>
      </c>
      <c r="L41" s="15"/>
      <c r="M41" s="16">
        <v>8</v>
      </c>
    </row>
    <row r="42" spans="1:13" ht="30" customHeight="1" thickBot="1" x14ac:dyDescent="0.3">
      <c r="D42" s="17"/>
      <c r="E42" s="18"/>
      <c r="F42" s="19"/>
      <c r="G42" s="30"/>
      <c r="H42" s="19"/>
      <c r="I42" s="20" t="s">
        <v>1</v>
      </c>
      <c r="J42" s="21"/>
      <c r="K42" s="21"/>
      <c r="L42" s="18"/>
      <c r="M42" s="22">
        <f>SUM(M9:M41)</f>
        <v>160</v>
      </c>
    </row>
    <row r="43" spans="1:13" ht="30" customHeight="1" thickBot="1" x14ac:dyDescent="0.3">
      <c r="D43" s="17"/>
      <c r="E43" s="18"/>
      <c r="F43" s="19"/>
      <c r="G43" s="19"/>
      <c r="H43" s="19"/>
      <c r="I43" s="20" t="s">
        <v>2</v>
      </c>
      <c r="J43" s="21"/>
      <c r="K43" s="21"/>
      <c r="L43" s="18"/>
      <c r="M43" s="22">
        <f>SUM(M42/8)</f>
        <v>20</v>
      </c>
    </row>
    <row r="50" spans="9:9" x14ac:dyDescent="0.25">
      <c r="I50" s="41"/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1">
    <cfRule type="expression" dxfId="132" priority="2868" stopIfTrue="1">
      <formula>IF($A9=1,B9,)</formula>
    </cfRule>
    <cfRule type="expression" dxfId="131" priority="2869" stopIfTrue="1">
      <formula>IF($A9="",B9,)</formula>
    </cfRule>
  </conditionalFormatting>
  <conditionalFormatting sqref="E9">
    <cfRule type="expression" dxfId="130" priority="2870" stopIfTrue="1">
      <formula>IF($A9="",B9,"")</formula>
    </cfRule>
  </conditionalFormatting>
  <conditionalFormatting sqref="E10:E41">
    <cfRule type="expression" dxfId="129" priority="2871" stopIfTrue="1">
      <formula>IF($A10&lt;&gt;1,B10,"")</formula>
    </cfRule>
  </conditionalFormatting>
  <conditionalFormatting sqref="D9:D41">
    <cfRule type="expression" dxfId="128" priority="2872" stopIfTrue="1">
      <formula>IF($A9="",B9,)</formula>
    </cfRule>
  </conditionalFormatting>
  <conditionalFormatting sqref="G20">
    <cfRule type="expression" dxfId="127" priority="365" stopIfTrue="1">
      <formula>$F$5="Freelancer"</formula>
    </cfRule>
    <cfRule type="expression" dxfId="126" priority="366" stopIfTrue="1">
      <formula>$F$5="DTC Int. Staff"</formula>
    </cfRule>
  </conditionalFormatting>
  <conditionalFormatting sqref="G20">
    <cfRule type="expression" dxfId="125" priority="367" stopIfTrue="1">
      <formula>#REF!="Freelancer"</formula>
    </cfRule>
    <cfRule type="expression" dxfId="124" priority="368" stopIfTrue="1">
      <formula>#REF!="DTC Int. Staff"</formula>
    </cfRule>
  </conditionalFormatting>
  <conditionalFormatting sqref="G12">
    <cfRule type="expression" dxfId="123" priority="181" stopIfTrue="1">
      <formula>$F$5="Freelancer"</formula>
    </cfRule>
    <cfRule type="expression" dxfId="122" priority="182" stopIfTrue="1">
      <formula>$F$5="DTC Int. Staff"</formula>
    </cfRule>
  </conditionalFormatting>
  <conditionalFormatting sqref="G12">
    <cfRule type="expression" dxfId="121" priority="183" stopIfTrue="1">
      <formula>#REF!="Freelancer"</formula>
    </cfRule>
    <cfRule type="expression" dxfId="120" priority="184" stopIfTrue="1">
      <formula>#REF!="DTC Int. Staff"</formula>
    </cfRule>
  </conditionalFormatting>
  <conditionalFormatting sqref="G14">
    <cfRule type="expression" dxfId="119" priority="173" stopIfTrue="1">
      <formula>$F$5="Freelancer"</formula>
    </cfRule>
    <cfRule type="expression" dxfId="118" priority="174" stopIfTrue="1">
      <formula>$F$5="DTC Int. Staff"</formula>
    </cfRule>
  </conditionalFormatting>
  <conditionalFormatting sqref="G14">
    <cfRule type="expression" dxfId="117" priority="175" stopIfTrue="1">
      <formula>#REF!="Freelancer"</formula>
    </cfRule>
    <cfRule type="expression" dxfId="116" priority="176" stopIfTrue="1">
      <formula>#REF!="DTC Int. Staff"</formula>
    </cfRule>
  </conditionalFormatting>
  <conditionalFormatting sqref="G11">
    <cfRule type="expression" dxfId="115" priority="185" stopIfTrue="1">
      <formula>$F$5="Freelancer"</formula>
    </cfRule>
    <cfRule type="expression" dxfId="114" priority="186" stopIfTrue="1">
      <formula>$F$5="DTC Int. Staff"</formula>
    </cfRule>
  </conditionalFormatting>
  <conditionalFormatting sqref="G11">
    <cfRule type="expression" dxfId="113" priority="187" stopIfTrue="1">
      <formula>#REF!="Freelancer"</formula>
    </cfRule>
    <cfRule type="expression" dxfId="112" priority="188" stopIfTrue="1">
      <formula>#REF!="DTC Int. Staff"</formula>
    </cfRule>
  </conditionalFormatting>
  <conditionalFormatting sqref="G13">
    <cfRule type="expression" dxfId="111" priority="177" stopIfTrue="1">
      <formula>$F$5="Freelancer"</formula>
    </cfRule>
    <cfRule type="expression" dxfId="110" priority="178" stopIfTrue="1">
      <formula>$F$5="DTC Int. Staff"</formula>
    </cfRule>
  </conditionalFormatting>
  <conditionalFormatting sqref="G13">
    <cfRule type="expression" dxfId="109" priority="179" stopIfTrue="1">
      <formula>#REF!="Freelancer"</formula>
    </cfRule>
    <cfRule type="expression" dxfId="108" priority="180" stopIfTrue="1">
      <formula>#REF!="DTC Int. Staff"</formula>
    </cfRule>
  </conditionalFormatting>
  <conditionalFormatting sqref="G15">
    <cfRule type="expression" dxfId="107" priority="169" stopIfTrue="1">
      <formula>$F$5="Freelancer"</formula>
    </cfRule>
    <cfRule type="expression" dxfId="106" priority="170" stopIfTrue="1">
      <formula>$F$5="DTC Int. Staff"</formula>
    </cfRule>
  </conditionalFormatting>
  <conditionalFormatting sqref="G15">
    <cfRule type="expression" dxfId="105" priority="171" stopIfTrue="1">
      <formula>#REF!="Freelancer"</formula>
    </cfRule>
    <cfRule type="expression" dxfId="104" priority="172" stopIfTrue="1">
      <formula>#REF!="DTC Int. Staff"</formula>
    </cfRule>
  </conditionalFormatting>
  <conditionalFormatting sqref="G38">
    <cfRule type="expression" dxfId="103" priority="137" stopIfTrue="1">
      <formula>$F$5="Freelancer"</formula>
    </cfRule>
    <cfRule type="expression" dxfId="102" priority="138" stopIfTrue="1">
      <formula>$F$5="DTC Int. Staff"</formula>
    </cfRule>
  </conditionalFormatting>
  <conditionalFormatting sqref="G38">
    <cfRule type="expression" dxfId="101" priority="139" stopIfTrue="1">
      <formula>#REF!="Freelancer"</formula>
    </cfRule>
    <cfRule type="expression" dxfId="100" priority="140" stopIfTrue="1">
      <formula>#REF!="DTC Int. Staff"</formula>
    </cfRule>
  </conditionalFormatting>
  <conditionalFormatting sqref="G37">
    <cfRule type="expression" dxfId="99" priority="145" stopIfTrue="1">
      <formula>$F$5="Freelancer"</formula>
    </cfRule>
    <cfRule type="expression" dxfId="98" priority="146" stopIfTrue="1">
      <formula>$F$5="DTC Int. Staff"</formula>
    </cfRule>
  </conditionalFormatting>
  <conditionalFormatting sqref="G37">
    <cfRule type="expression" dxfId="97" priority="147" stopIfTrue="1">
      <formula>#REF!="Freelancer"</formula>
    </cfRule>
    <cfRule type="expression" dxfId="96" priority="148" stopIfTrue="1">
      <formula>#REF!="DTC Int. Staff"</formula>
    </cfRule>
  </conditionalFormatting>
  <conditionalFormatting sqref="G21">
    <cfRule type="expression" dxfId="95" priority="125" stopIfTrue="1">
      <formula>$F$5="Freelancer"</formula>
    </cfRule>
    <cfRule type="expression" dxfId="94" priority="126" stopIfTrue="1">
      <formula>$F$5="DTC Int. Staff"</formula>
    </cfRule>
  </conditionalFormatting>
  <conditionalFormatting sqref="G21">
    <cfRule type="expression" dxfId="93" priority="127" stopIfTrue="1">
      <formula>#REF!="Freelancer"</formula>
    </cfRule>
    <cfRule type="expression" dxfId="92" priority="128" stopIfTrue="1">
      <formula>#REF!="DTC Int. Staff"</formula>
    </cfRule>
  </conditionalFormatting>
  <conditionalFormatting sqref="G26">
    <cfRule type="expression" dxfId="91" priority="117" stopIfTrue="1">
      <formula>$F$5="Freelancer"</formula>
    </cfRule>
    <cfRule type="expression" dxfId="90" priority="118" stopIfTrue="1">
      <formula>$F$5="DTC Int. Staff"</formula>
    </cfRule>
  </conditionalFormatting>
  <conditionalFormatting sqref="G26">
    <cfRule type="expression" dxfId="89" priority="119" stopIfTrue="1">
      <formula>#REF!="Freelancer"</formula>
    </cfRule>
    <cfRule type="expression" dxfId="88" priority="120" stopIfTrue="1">
      <formula>#REF!="DTC Int. Staff"</formula>
    </cfRule>
  </conditionalFormatting>
  <conditionalFormatting sqref="G30">
    <cfRule type="expression" dxfId="87" priority="109" stopIfTrue="1">
      <formula>$F$5="Freelancer"</formula>
    </cfRule>
    <cfRule type="expression" dxfId="86" priority="110" stopIfTrue="1">
      <formula>$F$5="DTC Int. Staff"</formula>
    </cfRule>
  </conditionalFormatting>
  <conditionalFormatting sqref="G30">
    <cfRule type="expression" dxfId="85" priority="111" stopIfTrue="1">
      <formula>#REF!="Freelancer"</formula>
    </cfRule>
    <cfRule type="expression" dxfId="84" priority="112" stopIfTrue="1">
      <formula>#REF!="DTC Int. Staff"</formula>
    </cfRule>
  </conditionalFormatting>
  <conditionalFormatting sqref="G31">
    <cfRule type="expression" dxfId="83" priority="105" stopIfTrue="1">
      <formula>$F$5="Freelancer"</formula>
    </cfRule>
    <cfRule type="expression" dxfId="82" priority="106" stopIfTrue="1">
      <formula>$F$5="DTC Int. Staff"</formula>
    </cfRule>
  </conditionalFormatting>
  <conditionalFormatting sqref="G31">
    <cfRule type="expression" dxfId="81" priority="107" stopIfTrue="1">
      <formula>#REF!="Freelancer"</formula>
    </cfRule>
    <cfRule type="expression" dxfId="80" priority="108" stopIfTrue="1">
      <formula>#REF!="DTC Int. Staff"</formula>
    </cfRule>
  </conditionalFormatting>
  <conditionalFormatting sqref="G18">
    <cfRule type="expression" dxfId="79" priority="53" stopIfTrue="1">
      <formula>$F$5="Freelancer"</formula>
    </cfRule>
    <cfRule type="expression" dxfId="78" priority="54" stopIfTrue="1">
      <formula>$F$5="DTC Int. Staff"</formula>
    </cfRule>
  </conditionalFormatting>
  <conditionalFormatting sqref="G18">
    <cfRule type="expression" dxfId="77" priority="55" stopIfTrue="1">
      <formula>#REF!="Freelancer"</formula>
    </cfRule>
    <cfRule type="expression" dxfId="76" priority="56" stopIfTrue="1">
      <formula>#REF!="DTC Int. Staff"</formula>
    </cfRule>
  </conditionalFormatting>
  <conditionalFormatting sqref="G10">
    <cfRule type="expression" dxfId="75" priority="89" stopIfTrue="1">
      <formula>$F$5="Freelancer"</formula>
    </cfRule>
    <cfRule type="expression" dxfId="74" priority="90" stopIfTrue="1">
      <formula>$F$5="DTC Int. Staff"</formula>
    </cfRule>
  </conditionalFormatting>
  <conditionalFormatting sqref="G10">
    <cfRule type="expression" dxfId="73" priority="91" stopIfTrue="1">
      <formula>#REF!="Freelancer"</formula>
    </cfRule>
    <cfRule type="expression" dxfId="72" priority="92" stopIfTrue="1">
      <formula>#REF!="DTC Int. Staff"</formula>
    </cfRule>
  </conditionalFormatting>
  <conditionalFormatting sqref="G9">
    <cfRule type="expression" dxfId="71" priority="85" stopIfTrue="1">
      <formula>$F$5="Freelancer"</formula>
    </cfRule>
    <cfRule type="expression" dxfId="70" priority="86" stopIfTrue="1">
      <formula>$F$5="DTC Int. Staff"</formula>
    </cfRule>
  </conditionalFormatting>
  <conditionalFormatting sqref="G9">
    <cfRule type="expression" dxfId="69" priority="87" stopIfTrue="1">
      <formula>#REF!="Freelancer"</formula>
    </cfRule>
    <cfRule type="expression" dxfId="68" priority="88" stopIfTrue="1">
      <formula>#REF!="DTC Int. Staff"</formula>
    </cfRule>
  </conditionalFormatting>
  <conditionalFormatting sqref="G24">
    <cfRule type="expression" dxfId="67" priority="81" stopIfTrue="1">
      <formula>$F$5="Freelancer"</formula>
    </cfRule>
    <cfRule type="expression" dxfId="66" priority="82" stopIfTrue="1">
      <formula>$F$5="DTC Int. Staff"</formula>
    </cfRule>
  </conditionalFormatting>
  <conditionalFormatting sqref="G24">
    <cfRule type="expression" dxfId="65" priority="83" stopIfTrue="1">
      <formula>#REF!="Freelancer"</formula>
    </cfRule>
    <cfRule type="expression" dxfId="64" priority="84" stopIfTrue="1">
      <formula>#REF!="DTC Int. Staff"</formula>
    </cfRule>
  </conditionalFormatting>
  <conditionalFormatting sqref="G25">
    <cfRule type="expression" dxfId="63" priority="77" stopIfTrue="1">
      <formula>$F$5="Freelancer"</formula>
    </cfRule>
    <cfRule type="expression" dxfId="62" priority="78" stopIfTrue="1">
      <formula>$F$5="DTC Int. Staff"</formula>
    </cfRule>
  </conditionalFormatting>
  <conditionalFormatting sqref="G25">
    <cfRule type="expression" dxfId="61" priority="79" stopIfTrue="1">
      <formula>#REF!="Freelancer"</formula>
    </cfRule>
    <cfRule type="expression" dxfId="60" priority="80" stopIfTrue="1">
      <formula>#REF!="DTC Int. Staff"</formula>
    </cfRule>
  </conditionalFormatting>
  <conditionalFormatting sqref="G28:G29">
    <cfRule type="expression" dxfId="59" priority="65" stopIfTrue="1">
      <formula>$F$5="Freelancer"</formula>
    </cfRule>
    <cfRule type="expression" dxfId="58" priority="66" stopIfTrue="1">
      <formula>$F$5="DTC Int. Staff"</formula>
    </cfRule>
  </conditionalFormatting>
  <conditionalFormatting sqref="G28:G29">
    <cfRule type="expression" dxfId="57" priority="67" stopIfTrue="1">
      <formula>#REF!="Freelancer"</formula>
    </cfRule>
    <cfRule type="expression" dxfId="56" priority="68" stopIfTrue="1">
      <formula>#REF!="DTC Int. Staff"</formula>
    </cfRule>
  </conditionalFormatting>
  <conditionalFormatting sqref="G27">
    <cfRule type="expression" dxfId="55" priority="69" stopIfTrue="1">
      <formula>$F$5="Freelancer"</formula>
    </cfRule>
    <cfRule type="expression" dxfId="54" priority="70" stopIfTrue="1">
      <formula>$F$5="DTC Int. Staff"</formula>
    </cfRule>
  </conditionalFormatting>
  <conditionalFormatting sqref="G27">
    <cfRule type="expression" dxfId="53" priority="71" stopIfTrue="1">
      <formula>#REF!="Freelancer"</formula>
    </cfRule>
    <cfRule type="expression" dxfId="52" priority="72" stopIfTrue="1">
      <formula>#REF!="DTC Int. Staff"</formula>
    </cfRule>
  </conditionalFormatting>
  <conditionalFormatting sqref="G16">
    <cfRule type="expression" dxfId="51" priority="61" stopIfTrue="1">
      <formula>$F$5="Freelancer"</formula>
    </cfRule>
    <cfRule type="expression" dxfId="50" priority="62" stopIfTrue="1">
      <formula>$F$5="DTC Int. Staff"</formula>
    </cfRule>
  </conditionalFormatting>
  <conditionalFormatting sqref="G16">
    <cfRule type="expression" dxfId="49" priority="63" stopIfTrue="1">
      <formula>#REF!="Freelancer"</formula>
    </cfRule>
    <cfRule type="expression" dxfId="48" priority="64" stopIfTrue="1">
      <formula>#REF!="DTC Int. Staff"</formula>
    </cfRule>
  </conditionalFormatting>
  <conditionalFormatting sqref="G17">
    <cfRule type="expression" dxfId="47" priority="57" stopIfTrue="1">
      <formula>$F$5="Freelancer"</formula>
    </cfRule>
    <cfRule type="expression" dxfId="46" priority="58" stopIfTrue="1">
      <formula>$F$5="DTC Int. Staff"</formula>
    </cfRule>
  </conditionalFormatting>
  <conditionalFormatting sqref="G17">
    <cfRule type="expression" dxfId="45" priority="59" stopIfTrue="1">
      <formula>#REF!="Freelancer"</formula>
    </cfRule>
    <cfRule type="expression" dxfId="44" priority="60" stopIfTrue="1">
      <formula>#REF!="DTC Int. Staff"</formula>
    </cfRule>
  </conditionalFormatting>
  <conditionalFormatting sqref="G19">
    <cfRule type="expression" dxfId="43" priority="49" stopIfTrue="1">
      <formula>$F$5="Freelancer"</formula>
    </cfRule>
    <cfRule type="expression" dxfId="42" priority="50" stopIfTrue="1">
      <formula>$F$5="DTC Int. Staff"</formula>
    </cfRule>
  </conditionalFormatting>
  <conditionalFormatting sqref="G19">
    <cfRule type="expression" dxfId="41" priority="51" stopIfTrue="1">
      <formula>#REF!="Freelancer"</formula>
    </cfRule>
    <cfRule type="expression" dxfId="40" priority="52" stopIfTrue="1">
      <formula>#REF!="DTC Int. Staff"</formula>
    </cfRule>
  </conditionalFormatting>
  <conditionalFormatting sqref="G22">
    <cfRule type="expression" dxfId="39" priority="45" stopIfTrue="1">
      <formula>$F$5="Freelancer"</formula>
    </cfRule>
    <cfRule type="expression" dxfId="38" priority="46" stopIfTrue="1">
      <formula>$F$5="DTC Int. Staff"</formula>
    </cfRule>
  </conditionalFormatting>
  <conditionalFormatting sqref="G22">
    <cfRule type="expression" dxfId="37" priority="47" stopIfTrue="1">
      <formula>#REF!="Freelancer"</formula>
    </cfRule>
    <cfRule type="expression" dxfId="36" priority="48" stopIfTrue="1">
      <formula>#REF!="DTC Int. Staff"</formula>
    </cfRule>
  </conditionalFormatting>
  <conditionalFormatting sqref="G23">
    <cfRule type="expression" dxfId="35" priority="41" stopIfTrue="1">
      <formula>$F$5="Freelancer"</formula>
    </cfRule>
    <cfRule type="expression" dxfId="34" priority="42" stopIfTrue="1">
      <formula>$F$5="DTC Int. Staff"</formula>
    </cfRule>
  </conditionalFormatting>
  <conditionalFormatting sqref="G23">
    <cfRule type="expression" dxfId="33" priority="43" stopIfTrue="1">
      <formula>#REF!="Freelancer"</formula>
    </cfRule>
    <cfRule type="expression" dxfId="32" priority="44" stopIfTrue="1">
      <formula>#REF!="DTC Int. Staff"</formula>
    </cfRule>
  </conditionalFormatting>
  <conditionalFormatting sqref="G32">
    <cfRule type="expression" dxfId="31" priority="37" stopIfTrue="1">
      <formula>$F$5="Freelancer"</formula>
    </cfRule>
    <cfRule type="expression" dxfId="30" priority="38" stopIfTrue="1">
      <formula>$F$5="DTC Int. Staff"</formula>
    </cfRule>
  </conditionalFormatting>
  <conditionalFormatting sqref="G32">
    <cfRule type="expression" dxfId="29" priority="39" stopIfTrue="1">
      <formula>#REF!="Freelancer"</formula>
    </cfRule>
    <cfRule type="expression" dxfId="28" priority="40" stopIfTrue="1">
      <formula>#REF!="DTC Int. Staff"</formula>
    </cfRule>
  </conditionalFormatting>
  <conditionalFormatting sqref="G33">
    <cfRule type="expression" dxfId="27" priority="33" stopIfTrue="1">
      <formula>$F$5="Freelancer"</formula>
    </cfRule>
    <cfRule type="expression" dxfId="26" priority="34" stopIfTrue="1">
      <formula>$F$5="DTC Int. Staff"</formula>
    </cfRule>
  </conditionalFormatting>
  <conditionalFormatting sqref="G33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36">
    <cfRule type="expression" dxfId="23" priority="29" stopIfTrue="1">
      <formula>$F$5="Freelancer"</formula>
    </cfRule>
    <cfRule type="expression" dxfId="22" priority="30" stopIfTrue="1">
      <formula>$F$5="DTC Int. Staff"</formula>
    </cfRule>
  </conditionalFormatting>
  <conditionalFormatting sqref="G36">
    <cfRule type="expression" dxfId="21" priority="31" stopIfTrue="1">
      <formula>#REF!="Freelancer"</formula>
    </cfRule>
    <cfRule type="expression" dxfId="20" priority="32" stopIfTrue="1">
      <formula>#REF!="DTC Int. Staff"</formula>
    </cfRule>
  </conditionalFormatting>
  <conditionalFormatting sqref="G41">
    <cfRule type="expression" dxfId="19" priority="21" stopIfTrue="1">
      <formula>$F$5="Freelancer"</formula>
    </cfRule>
    <cfRule type="expression" dxfId="18" priority="22" stopIfTrue="1">
      <formula>$F$5="DTC Int. Staff"</formula>
    </cfRule>
  </conditionalFormatting>
  <conditionalFormatting sqref="G41">
    <cfRule type="expression" dxfId="17" priority="23" stopIfTrue="1">
      <formula>#REF!="Freelancer"</formula>
    </cfRule>
    <cfRule type="expression" dxfId="16" priority="24" stopIfTrue="1">
      <formula>#REF!="DTC Int. Staff"</formula>
    </cfRule>
  </conditionalFormatting>
  <conditionalFormatting sqref="G40">
    <cfRule type="expression" dxfId="15" priority="17" stopIfTrue="1">
      <formula>$F$5="Freelancer"</formula>
    </cfRule>
    <cfRule type="expression" dxfId="14" priority="18" stopIfTrue="1">
      <formula>$F$5="DTC Int. Staff"</formula>
    </cfRule>
  </conditionalFormatting>
  <conditionalFormatting sqref="G40">
    <cfRule type="expression" dxfId="13" priority="19" stopIfTrue="1">
      <formula>#REF!="Freelancer"</formula>
    </cfRule>
    <cfRule type="expression" dxfId="12" priority="20" stopIfTrue="1">
      <formula>#REF!="DTC Int. Staff"</formula>
    </cfRule>
  </conditionalFormatting>
  <conditionalFormatting sqref="G39">
    <cfRule type="expression" dxfId="11" priority="13" stopIfTrue="1">
      <formula>$F$5="Freelancer"</formula>
    </cfRule>
    <cfRule type="expression" dxfId="10" priority="14" stopIfTrue="1">
      <formula>$F$5="DTC Int. Staff"</formula>
    </cfRule>
  </conditionalFormatting>
  <conditionalFormatting sqref="G39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34">
    <cfRule type="expression" dxfId="7" priority="9" stopIfTrue="1">
      <formula>$F$5="Freelancer"</formula>
    </cfRule>
    <cfRule type="expression" dxfId="6" priority="10" stopIfTrue="1">
      <formula>$F$5="DTC Int. Staff"</formula>
    </cfRule>
  </conditionalFormatting>
  <conditionalFormatting sqref="G34">
    <cfRule type="expression" dxfId="5" priority="11" stopIfTrue="1">
      <formula>#REF!="Freelancer"</formula>
    </cfRule>
    <cfRule type="expression" dxfId="4" priority="12" stopIfTrue="1">
      <formula>#REF!="DTC Int. Staff"</formula>
    </cfRule>
  </conditionalFormatting>
  <conditionalFormatting sqref="G35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35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20" xr:uid="{00000000-0002-0000-0100-000000000000}">
      <formula1>Project_Number</formula1>
    </dataValidation>
    <dataValidation type="list" allowBlank="1" showInputMessage="1" showErrorMessage="1" sqref="G20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2020-10-06T09:56:56Z</dcterms:modified>
</cp:coreProperties>
</file>