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DieseArbeitsmappe" checkCompatibility="1" defaultThemeVersion="124226"/>
  <mc:AlternateContent xmlns:mc="http://schemas.openxmlformats.org/markup-compatibility/2006">
    <mc:Choice Requires="x15">
      <x15ac:absPath xmlns:x15ac="http://schemas.microsoft.com/office/spreadsheetml/2010/11/ac" url="G:\My Drive\non\"/>
    </mc:Choice>
  </mc:AlternateContent>
  <xr:revisionPtr revIDLastSave="0" documentId="13_ncr:1_{5E1B843C-6BDB-4A4A-989B-59B6578ADB41}" xr6:coauthVersionLast="45" xr6:coauthVersionMax="45" xr10:uidLastSave="{00000000-0000-0000-0000-000000000000}"/>
  <bookViews>
    <workbookView xWindow="-28920" yWindow="-120" windowWidth="29040" windowHeight="1584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DropDownLists!$A$38:$A$230</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12" i="34" l="1"/>
  <c r="O10" i="34"/>
  <c r="O11" i="34"/>
  <c r="L39" i="34" l="1"/>
  <c r="F5" i="34" l="1"/>
  <c r="F4" i="34"/>
  <c r="F3" i="34"/>
  <c r="E9" i="34" l="1"/>
  <c r="E10" i="34" s="1"/>
  <c r="E11" i="34" s="1"/>
  <c r="E12" i="34" s="1"/>
  <c r="E13" i="34" s="1"/>
  <c r="E14" i="34" s="1"/>
  <c r="E15" i="34" s="1"/>
  <c r="E16" i="34" s="1"/>
  <c r="E17" i="34" s="1"/>
  <c r="E18" i="34" s="1"/>
  <c r="E19" i="34" s="1"/>
  <c r="E20" i="34" s="1"/>
  <c r="E21" i="34" s="1"/>
  <c r="B7" i="34" l="1"/>
  <c r="B9" i="34"/>
  <c r="D9" i="34" s="1"/>
  <c r="L40" i="34"/>
  <c r="A9" i="34" l="1"/>
  <c r="B10" i="34"/>
  <c r="D10" i="34" l="1"/>
  <c r="A10" i="34"/>
  <c r="B11" i="34"/>
  <c r="E22" i="34"/>
  <c r="E23" i="34" s="1"/>
  <c r="E24" i="34" s="1"/>
  <c r="E25" i="34" s="1"/>
  <c r="E26" i="34" s="1"/>
  <c r="E27" i="34" s="1"/>
  <c r="E28" i="34" s="1"/>
  <c r="E29" i="34" s="1"/>
  <c r="E30" i="34" s="1"/>
  <c r="E31" i="34" s="1"/>
  <c r="E32" i="34" s="1"/>
  <c r="E33" i="34" s="1"/>
  <c r="E34" i="34" s="1"/>
  <c r="E35" i="34" s="1"/>
  <c r="E36" i="34" s="1"/>
  <c r="B12" i="34"/>
  <c r="E37" i="34" l="1"/>
  <c r="D11" i="34"/>
  <c r="A11" i="34"/>
  <c r="D12" i="34"/>
  <c r="A12" i="34"/>
  <c r="B13" i="34"/>
  <c r="E38" i="34" l="1"/>
  <c r="B38" i="34"/>
  <c r="B14" i="34"/>
  <c r="D13" i="34"/>
  <c r="A13" i="34"/>
  <c r="D38" i="34" l="1"/>
  <c r="A38"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<sst xmlns="http://schemas.openxmlformats.org/spreadsheetml/2006/main" count="300" uniqueCount="277">
  <si>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</si>
  <si>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</si>
  <si>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</si>
  <si>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</si>
  <si>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</si>
  <si>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</si>
  <si>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</si>
  <si>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</si>
  <si>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</si>
  <si>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</si>
  <si>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</si>
  <si>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</si>
  <si>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</si>
  <si>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</si>
  <si>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</si>
  <si>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</si>
  <si>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</si>
  <si>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</si>
  <si>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</si>
  <si>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</si>
  <si>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</si>
  <si>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</si>
  <si>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</si>
  <si>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</si>
  <si>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</si>
  <si>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</si>
  <si>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</si>
  <si>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</si>
  <si>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</si>
  <si>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</si>
  <si>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</si>
  <si>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</si>
  <si>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</si>
  <si>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</si>
  <si>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</si>
  <si>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</si>
  <si>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</si>
  <si>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</si>
  <si>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</si>
  <si>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</si>
  <si>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</si>
  <si>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</si>
  <si>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</si>
  <si>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</si>
  <si>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</si>
  <si>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</si>
  <si>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</si>
  <si>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</si>
  <si>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</si>
  <si>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</si>
  <si>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</si>
  <si>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</si>
  <si>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</si>
  <si>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</si>
  <si>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</si>
  <si>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</si>
  <si>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</si>
  <si>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</si>
  <si>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</si>
  <si>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</si>
  <si>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</si>
  <si>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</si>
  <si>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</si>
  <si>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</si>
  <si>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</si>
  <si>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</si>
  <si>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</si>
  <si>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</si>
  <si>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</si>
  <si>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</si>
  <si>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Example Description</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</si>
  <si>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</si>
  <si>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</si>
  <si>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</si>
  <si>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</si>
  <si>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</si>
  <si>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</si>
  <si>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</si>
  <si>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</si>
  <si>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</si>
  <si>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</si>
  <si>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</si>
  <si>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</si>
  <si>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</si>
  <si>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</si>
  <si>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</si>
  <si>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</si>
  <si>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</si>
  <si>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</si>
  <si>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</si>
  <si>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</si>
  <si>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</si>
  <si>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</si>
  <si>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</si>
  <si>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</si>
  <si>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</si>
  <si>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</si>
  <si>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</si>
  <si>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</si>
  <si>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</si>
  <si>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</si>
  <si>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</si>
  <si>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</si>
  <si>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</si>
  <si>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</si>
  <si>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</si>
  <si>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</si>
  <si>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</si>
  <si>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</si>
  <si>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</si>
  <si>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</si>
  <si>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</si>
  <si>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</si>
  <si>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</si>
  <si>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</si>
  <si>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</si>
  <si>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</si>
  <si>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</si>
  <si>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</si>
  <si>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</si>
  <si>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</si>
  <si>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</si>
  <si>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</si>
  <si>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</si>
  <si>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</si>
  <si>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</si>
  <si>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</si>
  <si>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</si>
  <si>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</si>
  <si>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</si>
  <si>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</si>
  <si>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</si>
  <si>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</si>
  <si>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</si>
  <si>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</si>
  <si>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</si>
  <si>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</si>
  <si>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</si>
  <si>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</si>
  <si>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</si>
  <si>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</si>
  <si>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</si>
  <si>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</si>
  <si>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</si>
  <si>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</si>
  <si>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</si>
  <si>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</si>
  <si>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</si>
  <si>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</si>
  <si>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</si>
  <si>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</si>
  <si>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</si>
  <si>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</si>
  <si>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</si>
  <si>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</si>
  <si>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</si>
  <si>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</si>
  <si>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</si>
  <si>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</si>
  <si>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</si>
  <si>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</si>
  <si>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</si>
  <si>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</si>
  <si>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</si>
  <si>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</si>
  <si>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</si>
  <si>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</si>
  <si>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</si>
  <si>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</si>
  <si>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</si>
  <si>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</si>
  <si>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</si>
  <si>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</si>
  <si>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</si>
  <si>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</si>
  <si>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</si>
  <si>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</si>
  <si>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</si>
  <si>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</si>
  <si>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</si>
  <si>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</si>
  <si>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</si>
  <si>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</si>
  <si>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</si>
  <si>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</si>
  <si>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</si>
  <si>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</si>
  <si>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</si>
  <si>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</si>
  <si>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</si>
  <si>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</si>
  <si>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</si>
  <si>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</si>
  <si>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</si>
  <si>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</si>
  <si>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</si>
  <si>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</si>
  <si>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</si>
  <si>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</si>
  <si>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</si>
  <si>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</si>
  <si>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</si>
  <si>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</si>
  <si>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</si>
  <si>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</si>
  <si>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</si>
  <si>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</si>
  <si>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</si>
  <si>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</si>
  <si>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</si>
  <si>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</si>
  <si>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</si>
  <si>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</si>
  <si>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</si>
  <si>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</si>
  <si>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</si>
  <si>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</si>
  <si>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</si>
  <si>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</si>
  <si>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</si>
  <si>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</si>
  <si>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</si>
  <si>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</si>
  <si>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</si>
  <si>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</si>
  <si>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</si>
  <si>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</si>
  <si>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</si>
  <si>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</si>
  <si>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</si>
  <si>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</si>
  <si>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</si>
  <si>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</si>
  <si>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</si>
  <si>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</si>
  <si>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</si>
  <si>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</si>
  <si>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</si>
  <si>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</si>
  <si>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</si>
  <si>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</si>
  <si>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</si>
  <si>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</si>
  <si>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</si>
  <si>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</si>
  <si>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Apisit</t>
  </si>
  <si>
    <t>Aubdulrohim</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</si>
  <si>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</si>
  <si>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</si>
  <si>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</si>
  <si>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</si>
  <si>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</si>
  <si>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</si>
  <si>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</si>
  <si>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</si>
  <si>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</si>
  <si>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</si>
  <si>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</si>
  <si>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</si>
  <si>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</si>
  <si>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</si>
  <si>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</si>
  <si>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</si>
  <si>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</si>
  <si>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Songkran Replacment Holiday</t>
  </si>
  <si>
    <t>ใช้สำหรับทีม BO เท่านั้น ที่จะบันทึกการทำงานตามลักษณะงานที่เกี่ยวข้องและการ Support งานของทุกทีม  , สัมภาษณ์งาน</t>
  </si>
  <si>
    <t>HBD Banner , Time202031 Nice must carry ( Working ) , ประกอบเครื่องออกกำลังกาย</t>
  </si>
  <si>
    <t xml:space="preserve"> Time202031 Nice must carry ( Working ) , INFO SACICT</t>
  </si>
  <si>
    <t>Time202031 Nice must carry ( Finish ) , INFO SACICT , 5G Education , 5G Accelerating</t>
  </si>
  <si>
    <t>Edited Video WorkShop CPALL , COVER OTTP</t>
  </si>
  <si>
    <t>Edited Video WorkShop CPALL , แก้ COVER OTTP</t>
  </si>
  <si>
    <t>Edited Video WorkShop CPALL , แก้ COVER OTTP BACK COVER</t>
  </si>
  <si>
    <t>Edited Video WorkShop CPALL , ประชุมงาน</t>
  </si>
  <si>
    <t>Edited Video WorkShop CPALL , Pilok Vdo</t>
  </si>
  <si>
    <t xml:space="preserve">Edited Video WorkShop CPALL , Pilok Google Calendar Motion , ประกอบ ขาตั้ง TV </t>
  </si>
  <si>
    <t xml:space="preserve">Pilok Google Calendar Motion, Pilok Boots page facebook </t>
  </si>
  <si>
    <t xml:space="preserve">Pilok Check-in Fcebook Motion, Pilok Art work Facebook Live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</si>
</sst>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2"/>
      <name val="MS Sans Serif"/>
      <charset val="222"/>
    </font>
    <font>
      <b/>
      <sz val="10"/>
      <color theme="0"/>
      <name val="Arial"/>
      <family val="2"/>
    </font>
    <font>
      <b/>
      <sz val="12"/>
      <color theme="1"/>
      <name val="MS Sans Serif"/>
    </font>
    <font>
      <sz val="16"/>
      <name val="TH SarabunPSK"/>
      <family val="2"/>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5">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4">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1" xfId="0" applyFont="1" applyBorder="1" applyAlignment="1">
      <alignment horizontal="left"/>
    </xf>
    <xf numFmtId="0" fontId="1" fillId="0" borderId="0" xfId="0" applyFont="1" applyAlignment="1">
      <alignment horizontal="right"/>
    </xf>
    <xf numFmtId="0" fontId="1" fillId="0" borderId="41" xfId="0" applyFont="1" applyBorder="1" applyAlignment="1">
      <alignment horizontal="left"/>
    </xf>
    <xf numFmtId="0" fontId="0" fillId="0" borderId="41" xfId="0" applyBorder="1" applyAlignment="1">
      <alignment horizontal="left"/>
    </xf>
    <xf numFmtId="0" fontId="0" fillId="0" borderId="0" xfId="0" applyAlignment="1">
      <alignment horizontal="right"/>
    </xf>
    <xf numFmtId="0" fontId="0" fillId="0" borderId="43" xfId="0" applyBorder="1" applyAlignment="1">
      <alignment horizontal="left"/>
    </xf>
    <xf numFmtId="0" fontId="0" fillId="0" borderId="33" xfId="0" applyBorder="1"/>
    <xf numFmtId="0" fontId="1" fillId="0" borderId="43"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1" xfId="0" applyFont="1" applyBorder="1" applyAlignment="1">
      <alignment horizontal="left" vertical="top"/>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43" xfId="0" applyBorder="1" applyAlignment="1">
      <alignment horizontal="left" vertical="top"/>
    </xf>
    <xf numFmtId="0" fontId="0" fillId="0" borderId="33"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4" xfId="0" applyBorder="1" applyAlignment="1">
      <alignment horizontal="center" vertical="top" wrapText="1"/>
    </xf>
    <xf numFmtId="0" fontId="0" fillId="0" borderId="41" xfId="0" applyBorder="1" applyAlignment="1">
      <alignment horizontal="left" vertical="top" wrapText="1"/>
    </xf>
    <xf numFmtId="0" fontId="0" fillId="0" borderId="0" xfId="0"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4" xfId="0" applyBorder="1" applyAlignment="1">
      <alignment horizontal="left" vertical="top" wrapText="1"/>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1" fillId="0" borderId="43" xfId="0" applyFont="1" applyBorder="1" applyAlignment="1">
      <alignment horizontal="right"/>
    </xf>
    <xf numFmtId="0" fontId="1" fillId="0" borderId="33" xfId="0" applyFont="1" applyBorder="1" applyAlignment="1">
      <alignment horizontal="right"/>
    </xf>
    <xf numFmtId="0" fontId="0" fillId="0" borderId="0" xfId="0" applyBorder="1" applyAlignment="1">
      <alignment horizontal="left" vertical="top" wrapText="1"/>
    </xf>
    <xf numFmtId="0" fontId="17" fillId="5" borderId="18" xfId="0" applyFont="1" applyFill="1" applyBorder="1" applyAlignment="1">
      <alignment horizontal="center"/>
    </xf>
    <xf numFmtId="0" fontId="17" fillId="5" borderId="10" xfId="0" applyFont="1" applyFill="1" applyBorder="1" applyAlignment="1">
      <alignment horizontal="center"/>
    </xf>
    <xf numFmtId="0" fontId="17" fillId="5" borderId="32" xfId="0" applyFont="1" applyFill="1" applyBorder="1" applyAlignment="1">
      <alignment horizontal="center"/>
    </xf>
    <xf numFmtId="0" fontId="17" fillId="5" borderId="19" xfId="0" applyFont="1" applyFill="1" applyBorder="1" applyAlignment="1">
      <alignment horizontal="center"/>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7" fillId="0" borderId="32" xfId="0" applyFont="1" applyBorder="1" applyAlignment="1" applyProtection="1">
      <alignment vertical="center" wrapText="1"/>
      <protection locked="0"/>
    </xf>
    <xf numFmtId="0" fontId="7" fillId="0" borderId="10"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7" fillId="0" borderId="33" xfId="0" applyFont="1" applyBorder="1" applyAlignment="1" applyProtection="1">
      <alignment vertical="center" wrapText="1"/>
      <protection locked="0"/>
    </xf>
    <xf numFmtId="0" fontId="18" fillId="0" borderId="10" xfId="0" applyFont="1" applyBorder="1" applyAlignment="1" applyProtection="1">
      <alignment horizontal="left" vertical="center" wrapText="1"/>
      <protection locked="0"/>
    </xf>
    <xf numFmtId="0" fontId="16" fillId="0" borderId="10" xfId="0" applyFont="1" applyBorder="1" applyAlignment="1" applyProtection="1">
      <alignment vertical="center" wrapText="1"/>
      <protection locked="0"/>
    </xf>
    <xf numFmtId="0" fontId="4" fillId="0" borderId="0" xfId="0" applyFont="1" applyAlignment="1" applyProtection="1">
      <alignment horizontal="left" vertical="center"/>
    </xf>
    <xf numFmtId="0" fontId="4"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cellXfs>
  <cellStyles count="1">
    <cellStyle name="Normal" xfId="0" builtinId="0"/>
  </cellStyles>
  <dxfs count="21">
    <dxf>
      <fill>
        <patternFill>
          <bgColor indexed="43"/>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25401</xdr:colOff>
      <xdr:row>0</xdr:row>
      <xdr:rowOff>640848</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printerSettings" Target="../printerSettings/printerSettings3.bin"/><Relationship Id="rId3" Type="http://schemas.openxmlformats.org/officeDocument/2006/relationships/hyperlink" Target="https://bo.timeconsulting.co.th/?mod=project-edit&amp;id=82"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2" Type="http://schemas.openxmlformats.org/officeDocument/2006/relationships/hyperlink" Target="https://bo.timeconsulting.co.th/?mod=project-edit&amp;id=81"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5" Type="http://schemas.openxmlformats.org/officeDocument/2006/relationships/hyperlink" Target="https://bo.timeconsulting.co.th/?mod=project-edit&amp;id=84" TargetMode="External"/><Relationship Id="rId10" Type="http://schemas.openxmlformats.org/officeDocument/2006/relationships/hyperlink" Target="https://bo.timeconsulting.co.th/?mod=project-edit&amp;id=89"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topLeftCell="A37" workbookViewId="0">
      <selection activeCell="D44" sqref="D44:H46"/>
    </sheetView>
  </sheetViews>
  <sheetFormatPr defaultColWidth="11.453125" defaultRowHeight="12.5"/>
  <cols>
    <col min="1" max="1" width="3" customWidth="1"/>
    <col min="2" max="2" width="16.81640625" customWidth="1"/>
    <col min="3" max="3" width="15.453125" customWidth="1"/>
    <col min="9" max="9" width="16.81640625" style="45" customWidth="1"/>
    <col min="10" max="10" width="57.54296875" style="45" customWidth="1"/>
  </cols>
  <sheetData>
    <row r="1" spans="2:10" ht="13.5" customHeight="1" thickBot="1">
      <c r="I1" s="42"/>
      <c r="J1" s="42"/>
    </row>
    <row r="2" spans="2:10" ht="16.5" customHeight="1">
      <c r="B2" s="95" t="s">
        <v>9</v>
      </c>
      <c r="C2" s="96"/>
      <c r="D2" s="96"/>
      <c r="E2" s="96"/>
      <c r="F2" s="96"/>
      <c r="G2" s="96"/>
      <c r="H2" s="97"/>
      <c r="I2" s="42"/>
      <c r="J2" s="42"/>
    </row>
    <row r="3" spans="2:10" ht="13" thickBot="1">
      <c r="B3" s="98"/>
      <c r="C3" s="99"/>
      <c r="D3" s="99"/>
      <c r="E3" s="99"/>
      <c r="F3" s="99"/>
      <c r="G3" s="99"/>
      <c r="H3" s="100"/>
      <c r="I3" s="43"/>
      <c r="J3" s="43"/>
    </row>
    <row r="4" spans="2:10">
      <c r="B4" s="101" t="s">
        <v>11</v>
      </c>
      <c r="C4" s="102"/>
      <c r="D4" s="101" t="s">
        <v>245</v>
      </c>
      <c r="E4" s="103"/>
      <c r="F4" s="103"/>
      <c r="G4" s="103"/>
      <c r="H4" s="102"/>
      <c r="I4" s="44"/>
      <c r="J4" s="44"/>
    </row>
    <row r="5" spans="2:10">
      <c r="B5" s="86" t="s">
        <v>65</v>
      </c>
      <c r="C5" s="88"/>
      <c r="D5" s="86" t="s">
        <v>246</v>
      </c>
      <c r="E5" s="87"/>
      <c r="F5" s="87"/>
      <c r="G5" s="87"/>
      <c r="H5" s="88"/>
      <c r="I5" s="44"/>
      <c r="J5" s="44"/>
    </row>
    <row r="6" spans="2:10">
      <c r="B6" s="86" t="s">
        <v>66</v>
      </c>
      <c r="C6" s="88"/>
      <c r="D6" s="86"/>
      <c r="E6" s="87"/>
      <c r="F6" s="87"/>
      <c r="G6" s="87"/>
      <c r="H6" s="88"/>
      <c r="I6" s="44"/>
      <c r="J6" s="44"/>
    </row>
    <row r="7" spans="2:10" ht="13" thickBot="1">
      <c r="I7" s="44"/>
      <c r="J7" s="44"/>
    </row>
    <row r="8" spans="2:10" ht="12.75" customHeight="1">
      <c r="B8" s="89"/>
      <c r="C8" s="90"/>
      <c r="D8" s="90"/>
      <c r="E8" s="90"/>
      <c r="F8" s="90"/>
      <c r="G8" s="90"/>
      <c r="H8" s="91"/>
      <c r="I8" s="44"/>
      <c r="J8" s="44"/>
    </row>
    <row r="9" spans="2:10" ht="13.5" customHeight="1" thickBot="1">
      <c r="B9" s="92"/>
      <c r="C9" s="93"/>
      <c r="D9" s="93"/>
      <c r="E9" s="93"/>
      <c r="F9" s="93"/>
      <c r="G9" s="93"/>
      <c r="H9" s="94"/>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ht="13">
      <c r="B31" s="82" t="s">
        <v>174</v>
      </c>
      <c r="C31" s="83"/>
      <c r="D31" s="84"/>
      <c r="E31" s="84"/>
      <c r="F31" s="84"/>
      <c r="G31" s="84"/>
      <c r="H31" s="84"/>
      <c r="I31" s="57"/>
      <c r="J31" s="57"/>
    </row>
    <row r="32" spans="2:10" ht="13">
      <c r="B32" s="85" t="s">
        <v>175</v>
      </c>
      <c r="C32" s="84"/>
      <c r="D32" s="82" t="s">
        <v>176</v>
      </c>
      <c r="E32" s="83"/>
      <c r="F32" s="83"/>
      <c r="G32" s="83"/>
      <c r="H32" s="83"/>
      <c r="I32" s="57"/>
      <c r="J32" s="57"/>
    </row>
    <row r="33" spans="2:10" ht="13">
      <c r="B33" s="47">
        <v>9001</v>
      </c>
      <c r="C33" s="48"/>
      <c r="D33" s="62" t="s">
        <v>237</v>
      </c>
      <c r="E33" s="63"/>
      <c r="F33" s="63"/>
      <c r="G33" s="63"/>
      <c r="H33" s="64"/>
      <c r="I33" s="57"/>
      <c r="J33" s="57"/>
    </row>
    <row r="34" spans="2:10" ht="20.5">
      <c r="B34" s="51" t="s">
        <v>241</v>
      </c>
      <c r="C34" s="50"/>
      <c r="D34" s="71"/>
      <c r="E34" s="81"/>
      <c r="F34" s="81"/>
      <c r="G34" s="81"/>
      <c r="H34" s="73"/>
      <c r="I34" s="58"/>
      <c r="J34" s="59"/>
    </row>
    <row r="35" spans="2:10" ht="0.75" customHeight="1">
      <c r="B35" s="79"/>
      <c r="C35" s="80"/>
      <c r="D35" s="74"/>
      <c r="E35" s="75"/>
      <c r="F35" s="75"/>
      <c r="G35" s="75"/>
      <c r="H35" s="76"/>
      <c r="I35" s="60"/>
      <c r="J35" s="57"/>
    </row>
    <row r="36" spans="2:10" ht="13">
      <c r="B36" s="49">
        <v>9002</v>
      </c>
      <c r="C36" s="50"/>
      <c r="D36" s="62" t="s">
        <v>238</v>
      </c>
      <c r="E36" s="63"/>
      <c r="F36" s="63"/>
      <c r="G36" s="63"/>
      <c r="H36" s="64"/>
      <c r="I36" s="57"/>
      <c r="J36" s="57"/>
    </row>
    <row r="37" spans="2:10" ht="70.5" customHeight="1">
      <c r="B37" s="61" t="s">
        <v>242</v>
      </c>
      <c r="C37" s="50"/>
      <c r="D37" s="74"/>
      <c r="E37" s="75"/>
      <c r="F37" s="75"/>
      <c r="G37" s="75"/>
      <c r="H37" s="76"/>
      <c r="I37" s="57"/>
      <c r="J37" s="57"/>
    </row>
    <row r="38" spans="2:10" ht="13">
      <c r="B38" s="47">
        <v>9003</v>
      </c>
      <c r="C38" s="48"/>
      <c r="D38" s="77" t="s">
        <v>239</v>
      </c>
      <c r="E38" s="78"/>
      <c r="F38" s="78"/>
      <c r="G38" s="78"/>
      <c r="H38" s="78"/>
      <c r="I38" s="57"/>
      <c r="J38" s="57"/>
    </row>
    <row r="39" spans="2:10">
      <c r="B39" s="52" t="s">
        <v>177</v>
      </c>
      <c r="D39" s="78"/>
      <c r="E39" s="78"/>
      <c r="F39" s="78"/>
      <c r="G39" s="78"/>
      <c r="H39" s="78"/>
      <c r="I39" s="58"/>
      <c r="J39" s="59"/>
    </row>
    <row r="40" spans="2:10" ht="18.75" customHeight="1">
      <c r="B40" s="79"/>
      <c r="C40" s="80"/>
      <c r="D40" s="78"/>
      <c r="E40" s="78"/>
      <c r="F40" s="78"/>
      <c r="G40" s="78"/>
      <c r="H40" s="78"/>
      <c r="I40" s="60"/>
      <c r="J40" s="57"/>
    </row>
    <row r="41" spans="2:10" ht="13">
      <c r="B41" s="49">
        <v>9004</v>
      </c>
      <c r="C41" s="53"/>
      <c r="D41" s="62" t="s">
        <v>240</v>
      </c>
      <c r="E41" s="63"/>
      <c r="F41" s="63"/>
      <c r="G41" s="63"/>
      <c r="H41" s="64"/>
      <c r="I41" s="57"/>
      <c r="J41" s="57"/>
    </row>
    <row r="42" spans="2:10">
      <c r="B42" s="51" t="s">
        <v>177</v>
      </c>
      <c r="C42" s="53"/>
      <c r="D42" s="71"/>
      <c r="E42" s="81"/>
      <c r="F42" s="81"/>
      <c r="G42" s="81"/>
      <c r="H42" s="73"/>
      <c r="I42" s="57"/>
      <c r="J42" s="57"/>
    </row>
    <row r="43" spans="2:10" ht="47.25" customHeight="1">
      <c r="B43" s="79"/>
      <c r="C43" s="80"/>
      <c r="D43" s="74"/>
      <c r="E43" s="75"/>
      <c r="F43" s="75"/>
      <c r="G43" s="75"/>
      <c r="H43" s="76"/>
      <c r="I43" s="57"/>
      <c r="J43" s="57"/>
    </row>
    <row r="44" spans="2:10" ht="13">
      <c r="B44" s="47">
        <v>9005</v>
      </c>
      <c r="C44" s="48"/>
      <c r="D44" s="62" t="s">
        <v>265</v>
      </c>
      <c r="E44" s="63"/>
      <c r="F44" s="63"/>
      <c r="G44" s="63"/>
      <c r="H44" s="64"/>
    </row>
    <row r="45" spans="2:10">
      <c r="B45" s="52" t="s">
        <v>178</v>
      </c>
      <c r="D45" s="71"/>
      <c r="E45" s="72"/>
      <c r="F45" s="72"/>
      <c r="G45" s="72"/>
      <c r="H45" s="73"/>
    </row>
    <row r="46" spans="2:10">
      <c r="B46" s="54" t="s">
        <v>179</v>
      </c>
      <c r="C46" s="55"/>
      <c r="D46" s="74"/>
      <c r="E46" s="75"/>
      <c r="F46" s="75"/>
      <c r="G46" s="75"/>
      <c r="H46" s="76"/>
    </row>
    <row r="47" spans="2:10" ht="13">
      <c r="B47" s="47">
        <v>9007</v>
      </c>
      <c r="C47" s="48"/>
      <c r="D47" s="62" t="s">
        <v>243</v>
      </c>
      <c r="E47" s="63"/>
      <c r="F47" s="63"/>
      <c r="G47" s="63"/>
      <c r="H47" s="64"/>
    </row>
    <row r="48" spans="2:10">
      <c r="B48" s="54" t="s">
        <v>74</v>
      </c>
      <c r="C48" s="55"/>
      <c r="D48" s="74"/>
      <c r="E48" s="75"/>
      <c r="F48" s="75"/>
      <c r="G48" s="75"/>
      <c r="H48" s="76"/>
    </row>
    <row r="49" spans="2:8" ht="13">
      <c r="B49" s="47">
        <v>9008</v>
      </c>
      <c r="C49" s="48"/>
      <c r="D49" s="62" t="s">
        <v>244</v>
      </c>
      <c r="E49" s="63"/>
      <c r="F49" s="63"/>
      <c r="G49" s="63"/>
      <c r="H49" s="64"/>
    </row>
    <row r="50" spans="2:8" ht="17.25" customHeight="1">
      <c r="B50" s="54" t="s">
        <v>75</v>
      </c>
      <c r="C50" s="55"/>
      <c r="D50" s="74"/>
      <c r="E50" s="75"/>
      <c r="F50" s="75"/>
      <c r="G50" s="75"/>
      <c r="H50" s="76"/>
    </row>
    <row r="51" spans="2:8" ht="13">
      <c r="B51" s="47">
        <v>9010</v>
      </c>
      <c r="C51" s="48"/>
      <c r="D51" s="62" t="s">
        <v>180</v>
      </c>
      <c r="E51" s="63"/>
      <c r="F51" s="63"/>
      <c r="G51" s="63"/>
      <c r="H51" s="64"/>
    </row>
    <row r="52" spans="2:8">
      <c r="B52" s="54" t="s">
        <v>76</v>
      </c>
      <c r="C52" s="55"/>
      <c r="D52" s="74"/>
      <c r="E52" s="75"/>
      <c r="F52" s="75"/>
      <c r="G52" s="75"/>
      <c r="H52" s="76"/>
    </row>
    <row r="53" spans="2:8" ht="13">
      <c r="B53" s="47">
        <v>9013</v>
      </c>
      <c r="C53" s="48"/>
      <c r="D53" s="62" t="s">
        <v>181</v>
      </c>
      <c r="E53" s="63"/>
      <c r="F53" s="63"/>
      <c r="G53" s="63"/>
      <c r="H53" s="64"/>
    </row>
    <row r="54" spans="2:8">
      <c r="B54" s="54" t="s">
        <v>77</v>
      </c>
      <c r="C54" s="55"/>
      <c r="D54" s="74"/>
      <c r="E54" s="75"/>
      <c r="F54" s="75"/>
      <c r="G54" s="75"/>
      <c r="H54" s="76"/>
    </row>
    <row r="55" spans="2:8" ht="13">
      <c r="B55" s="47">
        <v>9014</v>
      </c>
      <c r="C55" s="48"/>
      <c r="D55" s="62" t="s">
        <v>78</v>
      </c>
      <c r="E55" s="63"/>
      <c r="F55" s="63"/>
      <c r="G55" s="63"/>
      <c r="H55" s="64"/>
    </row>
    <row r="56" spans="2:8">
      <c r="B56" s="56" t="s">
        <v>78</v>
      </c>
      <c r="C56" s="55"/>
      <c r="D56" s="65"/>
      <c r="E56" s="66"/>
      <c r="F56" s="66"/>
      <c r="G56" s="66"/>
      <c r="H56" s="67"/>
    </row>
    <row r="57" spans="2:8" ht="13">
      <c r="B57" s="47">
        <v>9015</v>
      </c>
      <c r="C57" s="48"/>
      <c r="D57" s="62" t="s">
        <v>182</v>
      </c>
      <c r="E57" s="63"/>
      <c r="F57" s="63"/>
      <c r="G57" s="63"/>
      <c r="H57" s="64"/>
    </row>
    <row r="58" spans="2:8">
      <c r="B58" s="56" t="s">
        <v>79</v>
      </c>
      <c r="C58" s="55"/>
      <c r="D58" s="68"/>
      <c r="E58" s="69"/>
      <c r="F58" s="69"/>
      <c r="G58" s="69"/>
      <c r="H58" s="70"/>
    </row>
  </sheetData>
  <mergeCells count="25">
    <mergeCell ref="D6:H6"/>
    <mergeCell ref="B8:H9"/>
    <mergeCell ref="B2:H3"/>
    <mergeCell ref="B4:C4"/>
    <mergeCell ref="B5:C5"/>
    <mergeCell ref="B6:C6"/>
    <mergeCell ref="D4:H4"/>
    <mergeCell ref="D5:H5"/>
    <mergeCell ref="B31:H31"/>
    <mergeCell ref="B32:C32"/>
    <mergeCell ref="D32:H32"/>
    <mergeCell ref="D33:H35"/>
    <mergeCell ref="B35:C35"/>
    <mergeCell ref="D36:H37"/>
    <mergeCell ref="D38:H40"/>
    <mergeCell ref="B40:C40"/>
    <mergeCell ref="D41:H43"/>
    <mergeCell ref="B43:C43"/>
    <mergeCell ref="D55:H56"/>
    <mergeCell ref="D57:H58"/>
    <mergeCell ref="D44:H46"/>
    <mergeCell ref="D47:H48"/>
    <mergeCell ref="D49:H50"/>
    <mergeCell ref="D51:H52"/>
    <mergeCell ref="D53:H54"/>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0"/>
  <sheetViews>
    <sheetView showGridLines="0" tabSelected="1" topLeftCell="D16" zoomScale="66" zoomScaleNormal="66" workbookViewId="0">
      <selection activeCell="K48" sqref="K48"/>
    </sheetView>
  </sheetViews>
  <sheetFormatPr defaultColWidth="11.453125" defaultRowHeight="12.5"/>
  <cols>
    <col min="1" max="1" width="2.453125" style="1" hidden="1" customWidth="1"/>
    <col min="2" max="2" width="3.1796875" style="1" hidden="1" customWidth="1"/>
    <col min="3" max="3" width="3.54296875" style="1" hidden="1" customWidth="1"/>
    <col min="4" max="4" width="5.1796875" style="1" customWidth="1"/>
    <col min="5" max="5" width="17" style="1" customWidth="1"/>
    <col min="6" max="6" width="21.26953125" style="1" customWidth="1"/>
    <col min="7" max="7" width="19.453125" style="1" customWidth="1"/>
    <col min="8" max="8" width="73.81640625" style="1" customWidth="1"/>
    <col min="9" max="9" width="26" style="1" customWidth="1"/>
    <col min="10" max="10" width="11.54296875" style="1" customWidth="1"/>
    <col min="11" max="11" width="13" style="1" customWidth="1"/>
    <col min="12" max="16384" width="11.453125" style="1"/>
  </cols>
  <sheetData>
    <row r="1" spans="1:15" ht="51.75" customHeight="1" thickBot="1">
      <c r="D1" s="129" t="s">
        <v>14</v>
      </c>
      <c r="E1" s="130"/>
      <c r="F1" s="130"/>
      <c r="G1" s="130"/>
      <c r="H1" s="130"/>
      <c r="I1" s="130"/>
      <c r="J1" s="130"/>
      <c r="K1" s="130"/>
      <c r="L1" s="131"/>
    </row>
    <row r="2" spans="1:15" ht="13.5" customHeight="1">
      <c r="D2" s="31"/>
      <c r="E2" s="31"/>
      <c r="F2" s="31"/>
      <c r="G2" s="31"/>
      <c r="H2" s="31"/>
      <c r="I2" s="31"/>
      <c r="J2" s="31"/>
      <c r="K2" s="31"/>
      <c r="L2" s="2"/>
    </row>
    <row r="3" spans="1:15" ht="19.5" customHeight="1">
      <c r="D3" s="23" t="s">
        <v>0</v>
      </c>
      <c r="E3" s="24"/>
      <c r="F3" s="32" t="str">
        <f>'Information-General Settings'!D4</f>
        <v>Apisit</v>
      </c>
      <c r="G3" s="29"/>
      <c r="I3" s="3"/>
      <c r="J3" s="33"/>
      <c r="K3" s="33"/>
      <c r="L3" s="33"/>
    </row>
    <row r="4" spans="1:15" ht="19.5" customHeight="1">
      <c r="D4" s="3" t="s">
        <v>68</v>
      </c>
      <c r="E4" s="25"/>
      <c r="F4" s="32" t="str">
        <f>'Information-General Settings'!D5</f>
        <v>Aubdulrohim</v>
      </c>
      <c r="G4" s="29"/>
      <c r="I4" s="3"/>
      <c r="J4" s="33"/>
      <c r="K4" s="33"/>
      <c r="L4" s="33"/>
    </row>
    <row r="5" spans="1:15" ht="19.5" customHeight="1">
      <c r="D5" s="132" t="s">
        <v>67</v>
      </c>
      <c r="E5" s="133"/>
      <c r="F5" s="32">
        <f>'Information-General Settings'!D6</f>
        <v>0</v>
      </c>
      <c r="G5" s="29"/>
      <c r="I5" s="3"/>
      <c r="J5" s="33"/>
      <c r="K5" s="33"/>
      <c r="L5" s="33"/>
    </row>
    <row r="6" spans="1:15" ht="19.5" customHeight="1" thickBot="1">
      <c r="E6" s="3"/>
      <c r="F6" s="3"/>
      <c r="G6" s="3"/>
      <c r="H6" s="4"/>
      <c r="J6" s="118"/>
      <c r="K6" s="118"/>
      <c r="L6" s="118"/>
    </row>
    <row r="7" spans="1:15" ht="12.75" customHeight="1">
      <c r="B7" s="1">
        <f>MONTH(E9)</f>
        <v>9</v>
      </c>
      <c r="C7" s="106"/>
      <c r="D7" s="108">
        <v>44075</v>
      </c>
      <c r="E7" s="109"/>
      <c r="F7" s="112" t="s">
        <v>6</v>
      </c>
      <c r="G7" s="112" t="s">
        <v>15</v>
      </c>
      <c r="H7" s="125" t="s">
        <v>5</v>
      </c>
      <c r="I7" s="126"/>
      <c r="J7" s="121" t="s">
        <v>3</v>
      </c>
      <c r="K7" s="123" t="s">
        <v>10</v>
      </c>
      <c r="L7" s="121" t="s">
        <v>4</v>
      </c>
    </row>
    <row r="8" spans="1:15" ht="23.25" customHeight="1" thickBot="1">
      <c r="C8" s="107"/>
      <c r="D8" s="110"/>
      <c r="E8" s="111"/>
      <c r="F8" s="113"/>
      <c r="G8" s="114"/>
      <c r="H8" s="127"/>
      <c r="I8" s="128"/>
      <c r="J8" s="122"/>
      <c r="K8" s="124"/>
      <c r="L8" s="122"/>
    </row>
    <row r="9" spans="1:15" ht="29.15" customHeight="1" thickBot="1">
      <c r="A9" s="5">
        <f t="shared" ref="A9:A37" si="0">IF(OR(C9="f",C9="u",C9="F",C9="U"),"",IF(OR(B9=1,B9=2,B9=3,B9=4,B9=5),1,""))</f>
        <v>1</v>
      </c>
      <c r="B9" s="6">
        <f t="shared" ref="B9:B36" si="1">WEEKDAY(E9,2)</f>
        <v>2</v>
      </c>
      <c r="C9" s="7"/>
      <c r="D9" s="8" t="str">
        <f>IF(B9=1,"Mo",IF(B9=2,"Tue",IF(B9=3,"Wed",IF(B9=4,"Thu",IF(B9=5,"Fri",IF(B9=6,"Sat",IF(B9=7,"Sun","")))))))</f>
        <v>Tue</v>
      </c>
      <c r="E9" s="9">
        <f>+D7</f>
        <v>44075</v>
      </c>
      <c r="F9" s="10"/>
      <c r="G9" s="14"/>
      <c r="J9" s="10"/>
      <c r="K9" s="10"/>
      <c r="L9" s="11"/>
    </row>
    <row r="10" spans="1:15" ht="29.15" customHeight="1" thickBot="1">
      <c r="A10" s="5">
        <f t="shared" si="0"/>
        <v>1</v>
      </c>
      <c r="B10" s="6">
        <f t="shared" si="1"/>
        <v>3</v>
      </c>
      <c r="C10" s="12"/>
      <c r="D10" s="8" t="str">
        <f>IF(B10=1,"Mo",IF(B10=2,"Tue",IF(B10=3,"Wed",IF(B10=4,"Thu",IF(B10=5,"Fri",IF(B10=6,"Sat",IF(B10=7,"Sun","")))))))</f>
        <v>Wed</v>
      </c>
      <c r="E10" s="13">
        <f>+E9+1</f>
        <v>44076</v>
      </c>
      <c r="F10" s="10"/>
      <c r="G10" s="14">
        <v>9001</v>
      </c>
      <c r="H10" s="105" t="s">
        <v>70</v>
      </c>
      <c r="I10" s="105"/>
      <c r="J10" s="14" t="s">
        <v>69</v>
      </c>
      <c r="K10" s="14"/>
      <c r="L10" s="15">
        <v>8</v>
      </c>
      <c r="N10" s="6" t="s">
        <v>71</v>
      </c>
      <c r="O10" s="2">
        <f>COUNTIF($G$9:$G$38, 9001)</f>
        <v>1</v>
      </c>
    </row>
    <row r="11" spans="1:15" ht="29.15" customHeight="1" thickBot="1">
      <c r="A11" s="5">
        <f t="shared" si="0"/>
        <v>1</v>
      </c>
      <c r="B11" s="6">
        <f t="shared" si="1"/>
        <v>4</v>
      </c>
      <c r="C11" s="12"/>
      <c r="D11" s="8" t="str">
        <f>IF(B11=1,"Mo",IF(B11=2,"Tue",IF(B11=3,"Wed",IF(B11=4,"Thu",IF(B11=5,"Fri",IF(B11=6,"Sat",IF(B11=7,"Sun","")))))))</f>
        <v>Thu</v>
      </c>
      <c r="E11" s="13">
        <f t="shared" ref="E11:E36" si="2">+E10+1</f>
        <v>44077</v>
      </c>
      <c r="F11" s="10"/>
      <c r="G11" s="14"/>
      <c r="H11" s="117"/>
      <c r="I11" s="117"/>
      <c r="J11" s="14"/>
      <c r="K11" s="14"/>
      <c r="L11" s="15"/>
      <c r="N11" s="6" t="s">
        <v>12</v>
      </c>
      <c r="O11" s="2">
        <f>COUNTIF($G$9:$G$38,9003)+COUNTIF($G$9:$G$38,9004)</f>
        <v>0</v>
      </c>
    </row>
    <row r="12" spans="1:15" ht="29.15" customHeight="1" thickBot="1">
      <c r="A12" s="5">
        <f t="shared" si="0"/>
        <v>1</v>
      </c>
      <c r="B12" s="6">
        <f t="shared" si="1"/>
        <v>5</v>
      </c>
      <c r="C12" s="12"/>
      <c r="D12" s="8" t="str">
        <f t="shared" ref="D12:D37" si="3">IF(B12=1,"Mo",IF(B12=2,"Tue",IF(B12=3,"Wed",IF(B12=4,"Thu",IF(B12=5,"Fri",IF(B12=6,"Sat",IF(B12=7,"Sun","")))))))</f>
        <v>Fri</v>
      </c>
      <c r="E12" s="13">
        <f t="shared" si="2"/>
        <v>44078</v>
      </c>
      <c r="F12" s="10"/>
      <c r="G12" s="14"/>
      <c r="H12" s="117" t="s">
        <v>264</v>
      </c>
      <c r="I12" s="117"/>
      <c r="J12" s="14"/>
      <c r="K12" s="14"/>
      <c r="L12" s="15"/>
      <c r="N12" s="1" t="s">
        <v>13</v>
      </c>
      <c r="O12" s="2">
        <f>COUNTIF($G$9:$G$38, 9005)</f>
        <v>11</v>
      </c>
    </row>
    <row r="13" spans="1:15" ht="29.15" customHeight="1" thickBot="1">
      <c r="A13" s="5" t="str">
        <f t="shared" si="0"/>
        <v/>
      </c>
      <c r="B13" s="6">
        <f t="shared" si="1"/>
        <v>6</v>
      </c>
      <c r="C13" s="12"/>
      <c r="D13" s="8" t="str">
        <f t="shared" si="3"/>
        <v>Sat</v>
      </c>
      <c r="E13" s="13">
        <f t="shared" si="2"/>
        <v>44079</v>
      </c>
      <c r="F13" s="10"/>
      <c r="G13" s="14"/>
      <c r="H13" s="105"/>
      <c r="I13" s="105"/>
      <c r="J13" s="14"/>
      <c r="K13" s="14"/>
      <c r="L13" s="15"/>
    </row>
    <row r="14" spans="1:15" ht="29.15" customHeight="1" thickBot="1">
      <c r="A14" s="5" t="str">
        <f t="shared" si="0"/>
        <v/>
      </c>
      <c r="B14" s="6">
        <f t="shared" si="1"/>
        <v>7</v>
      </c>
      <c r="C14" s="12"/>
      <c r="D14" s="8" t="str">
        <f t="shared" si="3"/>
        <v>Sun</v>
      </c>
      <c r="E14" s="13">
        <f t="shared" si="2"/>
        <v>44080</v>
      </c>
      <c r="F14" s="10"/>
      <c r="G14" s="14"/>
      <c r="H14" s="116"/>
      <c r="I14" s="116"/>
      <c r="J14" s="14"/>
      <c r="K14" s="14"/>
      <c r="L14" s="15"/>
    </row>
    <row r="15" spans="1:15" ht="29.15" customHeight="1" thickBot="1">
      <c r="A15" s="5">
        <f t="shared" si="0"/>
        <v>1</v>
      </c>
      <c r="B15" s="6">
        <f t="shared" si="1"/>
        <v>1</v>
      </c>
      <c r="C15" s="12"/>
      <c r="D15" s="8" t="str">
        <f t="shared" si="3"/>
        <v>Mo</v>
      </c>
      <c r="E15" s="13">
        <f t="shared" si="2"/>
        <v>44081</v>
      </c>
      <c r="F15" s="10"/>
      <c r="G15" s="14"/>
      <c r="H15" s="117" t="s">
        <v>264</v>
      </c>
      <c r="I15" s="117"/>
      <c r="J15" s="14"/>
      <c r="K15" s="14"/>
      <c r="L15" s="15"/>
    </row>
    <row r="16" spans="1:15" ht="29.15" customHeight="1" thickBot="1">
      <c r="A16" s="5">
        <f t="shared" si="0"/>
        <v>1</v>
      </c>
      <c r="B16" s="6">
        <f t="shared" si="1"/>
        <v>2</v>
      </c>
      <c r="C16" s="12"/>
      <c r="D16" s="8" t="str">
        <f>IF(B16=1,"Mo",IF(B16=2,"Tue",IF(B16=3,"Wed",IF(B16=4,"Thu",IF(B16=5,"Fri",IF(B16=6,"Sat",IF(B16=7,"Sun","")))))))</f>
        <v>Tue</v>
      </c>
      <c r="E16" s="13">
        <f t="shared" si="2"/>
        <v>44082</v>
      </c>
      <c r="F16" s="10"/>
      <c r="G16" s="14"/>
      <c r="H16" s="105"/>
      <c r="I16" s="105"/>
      <c r="J16" s="14"/>
      <c r="K16" s="14"/>
      <c r="L16" s="15"/>
    </row>
    <row r="17" spans="1:12" ht="29.15" customHeight="1" thickBot="1">
      <c r="A17" s="5">
        <f t="shared" si="0"/>
        <v>1</v>
      </c>
      <c r="B17" s="6">
        <f t="shared" si="1"/>
        <v>3</v>
      </c>
      <c r="C17" s="12"/>
      <c r="D17" s="8" t="str">
        <f>IF(B17=1,"Mo",IF(B17=2,"Tue",IF(B17=3,"Wed",IF(B17=4,"Thu",IF(B17=5,"Fri",IF(B17=6,"Sat",IF(B17=7,"Sun","")))))))</f>
        <v>Wed</v>
      </c>
      <c r="E17" s="13">
        <f t="shared" si="2"/>
        <v>44083</v>
      </c>
      <c r="F17" s="10"/>
      <c r="G17" s="14"/>
      <c r="H17" s="104"/>
      <c r="I17" s="104"/>
      <c r="J17" s="14"/>
      <c r="K17" s="14"/>
      <c r="L17" s="15"/>
    </row>
    <row r="18" spans="1:12" ht="29.15" customHeight="1" thickBot="1">
      <c r="A18" s="5">
        <f t="shared" si="0"/>
        <v>1</v>
      </c>
      <c r="B18" s="6">
        <f t="shared" si="1"/>
        <v>4</v>
      </c>
      <c r="C18" s="12"/>
      <c r="D18" s="8" t="str">
        <f>IF(B18=1,"Mo",IF(B18=2,"Tue",IF(B18=3,"Wed",IF(B18=4,"Thu",IF(B18=5,"Fri",IF(B18=6,"Sat",IF(B18=7,"Sun","")))))))</f>
        <v>Thu</v>
      </c>
      <c r="E18" s="13">
        <f t="shared" si="2"/>
        <v>44084</v>
      </c>
      <c r="F18" s="10"/>
      <c r="G18" s="14"/>
      <c r="H18" s="119"/>
      <c r="I18" s="120"/>
      <c r="J18" s="14"/>
      <c r="K18" s="14"/>
      <c r="L18" s="15"/>
    </row>
    <row r="19" spans="1:12" ht="29.15" customHeight="1" thickBot="1">
      <c r="A19" s="5">
        <f t="shared" si="0"/>
        <v>1</v>
      </c>
      <c r="B19" s="6">
        <f t="shared" si="1"/>
        <v>5</v>
      </c>
      <c r="C19" s="12"/>
      <c r="D19" s="8" t="str">
        <f t="shared" si="3"/>
        <v>Fri</v>
      </c>
      <c r="E19" s="13">
        <f t="shared" si="2"/>
        <v>44085</v>
      </c>
      <c r="F19" s="10"/>
      <c r="G19" s="14"/>
      <c r="H19" s="115"/>
      <c r="I19" s="115"/>
      <c r="J19" s="14"/>
      <c r="K19" s="14"/>
      <c r="L19" s="15"/>
    </row>
    <row r="20" spans="1:12" ht="29.15" customHeight="1" thickBot="1">
      <c r="A20" s="5" t="str">
        <f t="shared" si="0"/>
        <v/>
      </c>
      <c r="B20" s="6">
        <f t="shared" si="1"/>
        <v>6</v>
      </c>
      <c r="C20" s="12"/>
      <c r="D20" s="8" t="str">
        <f t="shared" si="3"/>
        <v>Sat</v>
      </c>
      <c r="E20" s="13">
        <f t="shared" si="2"/>
        <v>44086</v>
      </c>
      <c r="F20" s="10"/>
      <c r="G20" s="14"/>
      <c r="H20" s="116"/>
      <c r="I20" s="116"/>
      <c r="J20" s="14"/>
      <c r="K20" s="14"/>
      <c r="L20" s="15"/>
    </row>
    <row r="21" spans="1:12" ht="29.15" customHeight="1" thickBot="1">
      <c r="A21" s="5" t="str">
        <f t="shared" si="0"/>
        <v/>
      </c>
      <c r="B21" s="6">
        <f t="shared" si="1"/>
        <v>7</v>
      </c>
      <c r="C21" s="12"/>
      <c r="D21" s="8" t="str">
        <f t="shared" si="3"/>
        <v>Sun</v>
      </c>
      <c r="E21" s="13">
        <f t="shared" si="2"/>
        <v>44087</v>
      </c>
      <c r="F21" s="10"/>
      <c r="G21" s="14"/>
      <c r="H21" s="105"/>
      <c r="I21" s="105"/>
      <c r="J21" s="14"/>
      <c r="K21" s="14"/>
      <c r="L21" s="15"/>
    </row>
    <row r="22" spans="1:12" ht="29.15" customHeight="1" thickBot="1">
      <c r="A22" s="5">
        <f t="shared" si="0"/>
        <v>1</v>
      </c>
      <c r="B22" s="6">
        <f t="shared" si="1"/>
        <v>1</v>
      </c>
      <c r="C22" s="12"/>
      <c r="D22" s="8" t="str">
        <f t="shared" si="3"/>
        <v>Mo</v>
      </c>
      <c r="E22" s="13">
        <f t="shared" si="2"/>
        <v>44088</v>
      </c>
      <c r="F22" s="10"/>
      <c r="G22" s="14"/>
      <c r="H22" s="105"/>
      <c r="I22" s="105"/>
      <c r="J22" s="14"/>
      <c r="K22" s="14"/>
      <c r="L22" s="15"/>
    </row>
    <row r="23" spans="1:12" ht="29.15" customHeight="1" thickBot="1">
      <c r="A23" s="5">
        <f t="shared" si="0"/>
        <v>1</v>
      </c>
      <c r="B23" s="6">
        <f t="shared" si="1"/>
        <v>2</v>
      </c>
      <c r="C23" s="12"/>
      <c r="D23" s="8" t="str">
        <f t="shared" si="3"/>
        <v>Tue</v>
      </c>
      <c r="E23" s="13">
        <f t="shared" si="2"/>
        <v>44089</v>
      </c>
      <c r="F23" s="10"/>
      <c r="G23" s="14"/>
      <c r="H23" s="105"/>
      <c r="I23" s="105"/>
      <c r="J23" s="14"/>
      <c r="K23" s="14"/>
      <c r="L23" s="15"/>
    </row>
    <row r="24" spans="1:12" ht="29.15" customHeight="1" thickBot="1">
      <c r="A24" s="5">
        <f t="shared" si="0"/>
        <v>1</v>
      </c>
      <c r="B24" s="6">
        <f t="shared" si="1"/>
        <v>3</v>
      </c>
      <c r="C24" s="12"/>
      <c r="D24" s="8" t="str">
        <f t="shared" si="3"/>
        <v>Wed</v>
      </c>
      <c r="E24" s="13">
        <f t="shared" si="2"/>
        <v>44090</v>
      </c>
      <c r="F24" s="10"/>
      <c r="G24" s="14">
        <v>9005</v>
      </c>
      <c r="H24" s="105" t="s">
        <v>266</v>
      </c>
      <c r="I24" s="105"/>
      <c r="J24" s="14" t="s">
        <v>69</v>
      </c>
      <c r="K24" s="14"/>
      <c r="L24" s="15">
        <v>8</v>
      </c>
    </row>
    <row r="25" spans="1:12" ht="29.15" customHeight="1" thickBot="1">
      <c r="A25" s="5">
        <f t="shared" si="0"/>
        <v>1</v>
      </c>
      <c r="B25" s="6">
        <f t="shared" si="1"/>
        <v>4</v>
      </c>
      <c r="C25" s="12"/>
      <c r="D25" s="8" t="str">
        <f t="shared" si="3"/>
        <v>Thu</v>
      </c>
      <c r="E25" s="13">
        <f t="shared" si="2"/>
        <v>44091</v>
      </c>
      <c r="F25" s="10"/>
      <c r="G25" s="14">
        <v>9005</v>
      </c>
      <c r="H25" s="105" t="s">
        <v>267</v>
      </c>
      <c r="I25" s="105"/>
      <c r="J25" s="14" t="s">
        <v>69</v>
      </c>
      <c r="K25" s="14"/>
      <c r="L25" s="15">
        <v>9</v>
      </c>
    </row>
    <row r="26" spans="1:12" ht="29.15" customHeight="1" thickBot="1">
      <c r="A26" s="5">
        <f t="shared" si="0"/>
        <v>1</v>
      </c>
      <c r="B26" s="6">
        <f t="shared" si="1"/>
        <v>5</v>
      </c>
      <c r="C26" s="12"/>
      <c r="D26" s="8" t="str">
        <f t="shared" si="3"/>
        <v>Fri</v>
      </c>
      <c r="E26" s="13">
        <f t="shared" si="2"/>
        <v>44092</v>
      </c>
      <c r="F26" s="10"/>
      <c r="G26" s="14">
        <v>9005</v>
      </c>
      <c r="H26" s="105" t="s">
        <v>268</v>
      </c>
      <c r="I26" s="105"/>
      <c r="J26" s="14" t="s">
        <v>69</v>
      </c>
      <c r="K26" s="14"/>
      <c r="L26" s="15">
        <v>10</v>
      </c>
    </row>
    <row r="27" spans="1:12" ht="29.15" customHeight="1" thickBot="1">
      <c r="A27" s="5" t="str">
        <f t="shared" si="0"/>
        <v/>
      </c>
      <c r="B27" s="6">
        <f t="shared" si="1"/>
        <v>6</v>
      </c>
      <c r="C27" s="12"/>
      <c r="D27" s="8" t="str">
        <f t="shared" si="3"/>
        <v>Sat</v>
      </c>
      <c r="E27" s="13">
        <f t="shared" si="2"/>
        <v>44093</v>
      </c>
      <c r="F27" s="10"/>
      <c r="G27" s="14"/>
      <c r="H27" s="105"/>
      <c r="I27" s="105"/>
      <c r="J27" s="14"/>
      <c r="K27" s="14"/>
      <c r="L27" s="15"/>
    </row>
    <row r="28" spans="1:12" ht="29.15" customHeight="1" thickBot="1">
      <c r="A28" s="5" t="str">
        <f t="shared" si="0"/>
        <v/>
      </c>
      <c r="B28" s="6">
        <f t="shared" si="1"/>
        <v>7</v>
      </c>
      <c r="C28" s="12"/>
      <c r="D28" s="8" t="str">
        <f t="shared" si="3"/>
        <v>Sun</v>
      </c>
      <c r="E28" s="13">
        <f t="shared" si="2"/>
        <v>44094</v>
      </c>
      <c r="F28" s="10"/>
      <c r="G28" s="14"/>
      <c r="H28" s="105"/>
      <c r="I28" s="105"/>
      <c r="J28" s="14"/>
      <c r="K28" s="14"/>
      <c r="L28" s="15"/>
    </row>
    <row r="29" spans="1:12" ht="29.15" customHeight="1" thickBot="1">
      <c r="A29" s="5">
        <f t="shared" si="0"/>
        <v>1</v>
      </c>
      <c r="B29" s="6">
        <f t="shared" si="1"/>
        <v>1</v>
      </c>
      <c r="C29" s="12"/>
      <c r="D29" s="8" t="str">
        <f t="shared" si="3"/>
        <v>Mo</v>
      </c>
      <c r="E29" s="13">
        <f t="shared" si="2"/>
        <v>44095</v>
      </c>
      <c r="F29" s="10"/>
      <c r="G29" s="14">
        <v>9005</v>
      </c>
      <c r="H29" s="105" t="s">
        <v>269</v>
      </c>
      <c r="I29" s="105"/>
      <c r="J29" s="14" t="s">
        <v>69</v>
      </c>
      <c r="K29" s="14"/>
      <c r="L29" s="15">
        <v>8</v>
      </c>
    </row>
    <row r="30" spans="1:12" ht="29.15" customHeight="1" thickBot="1">
      <c r="A30" s="5">
        <f t="shared" si="0"/>
        <v>1</v>
      </c>
      <c r="B30" s="6">
        <f t="shared" si="1"/>
        <v>2</v>
      </c>
      <c r="C30" s="12"/>
      <c r="D30" s="8" t="str">
        <f t="shared" si="3"/>
        <v>Tue</v>
      </c>
      <c r="E30" s="13">
        <f t="shared" si="2"/>
        <v>44096</v>
      </c>
      <c r="F30" s="10"/>
      <c r="G30" s="14">
        <v>9005</v>
      </c>
      <c r="H30" s="105" t="s">
        <v>270</v>
      </c>
      <c r="I30" s="105"/>
      <c r="J30" s="14" t="s">
        <v>69</v>
      </c>
      <c r="K30" s="14"/>
      <c r="L30" s="15">
        <v>7</v>
      </c>
    </row>
    <row r="31" spans="1:12" ht="29.15" customHeight="1" thickBot="1">
      <c r="A31" s="5">
        <f t="shared" si="0"/>
        <v>1</v>
      </c>
      <c r="B31" s="6">
        <f t="shared" si="1"/>
        <v>3</v>
      </c>
      <c r="C31" s="12"/>
      <c r="D31" s="8" t="str">
        <f t="shared" si="3"/>
        <v>Wed</v>
      </c>
      <c r="E31" s="13">
        <f t="shared" si="2"/>
        <v>44097</v>
      </c>
      <c r="F31" s="10"/>
      <c r="G31" s="14">
        <v>9005</v>
      </c>
      <c r="H31" s="105" t="s">
        <v>271</v>
      </c>
      <c r="I31" s="105"/>
      <c r="J31" s="14" t="s">
        <v>69</v>
      </c>
      <c r="K31" s="14"/>
      <c r="L31" s="15">
        <v>8</v>
      </c>
    </row>
    <row r="32" spans="1:12" ht="29.15" customHeight="1" thickBot="1">
      <c r="A32" s="5">
        <f t="shared" si="0"/>
        <v>1</v>
      </c>
      <c r="B32" s="6">
        <f t="shared" si="1"/>
        <v>4</v>
      </c>
      <c r="C32" s="12"/>
      <c r="D32" s="8" t="str">
        <f t="shared" si="3"/>
        <v>Thu</v>
      </c>
      <c r="E32" s="13">
        <f t="shared" si="2"/>
        <v>44098</v>
      </c>
      <c r="F32" s="10"/>
      <c r="G32" s="14">
        <v>9005</v>
      </c>
      <c r="H32" s="105" t="s">
        <v>273</v>
      </c>
      <c r="I32" s="105"/>
      <c r="J32" s="14" t="s">
        <v>69</v>
      </c>
      <c r="K32" s="14"/>
      <c r="L32" s="15">
        <v>8</v>
      </c>
    </row>
    <row r="33" spans="1:12" ht="29.15" customHeight="1" thickBot="1">
      <c r="A33" s="5">
        <f t="shared" si="0"/>
        <v>1</v>
      </c>
      <c r="B33" s="6">
        <f t="shared" si="1"/>
        <v>5</v>
      </c>
      <c r="C33" s="12"/>
      <c r="D33" s="8" t="str">
        <f t="shared" si="3"/>
        <v>Fri</v>
      </c>
      <c r="E33" s="13">
        <f t="shared" si="2"/>
        <v>44099</v>
      </c>
      <c r="F33" s="10"/>
      <c r="G33" s="14">
        <v>9005</v>
      </c>
      <c r="H33" s="105" t="s">
        <v>272</v>
      </c>
      <c r="I33" s="105"/>
      <c r="J33" s="14" t="s">
        <v>69</v>
      </c>
      <c r="K33" s="14"/>
      <c r="L33" s="15">
        <v>8</v>
      </c>
    </row>
    <row r="34" spans="1:12" ht="29.15" customHeight="1" thickBot="1">
      <c r="A34" s="5" t="str">
        <f t="shared" si="0"/>
        <v/>
      </c>
      <c r="B34" s="6">
        <f t="shared" si="1"/>
        <v>6</v>
      </c>
      <c r="C34" s="12"/>
      <c r="D34" s="8" t="str">
        <f t="shared" si="3"/>
        <v>Sat</v>
      </c>
      <c r="E34" s="13">
        <f t="shared" si="2"/>
        <v>44100</v>
      </c>
      <c r="F34" s="10"/>
      <c r="G34" s="14"/>
      <c r="H34" s="105"/>
      <c r="I34" s="105"/>
      <c r="J34" s="14"/>
      <c r="K34" s="14"/>
      <c r="L34" s="15"/>
    </row>
    <row r="35" spans="1:12" ht="29.15" customHeight="1" thickBot="1">
      <c r="A35" s="5" t="str">
        <f t="shared" si="0"/>
        <v/>
      </c>
      <c r="B35" s="6">
        <f t="shared" si="1"/>
        <v>7</v>
      </c>
      <c r="C35" s="12"/>
      <c r="D35" s="8" t="str">
        <f t="shared" si="3"/>
        <v>Sun</v>
      </c>
      <c r="E35" s="13">
        <f t="shared" si="2"/>
        <v>44101</v>
      </c>
      <c r="F35" s="10"/>
      <c r="G35" s="14"/>
      <c r="H35" s="105"/>
      <c r="I35" s="105"/>
      <c r="J35" s="14"/>
      <c r="K35" s="14"/>
      <c r="L35" s="15"/>
    </row>
    <row r="36" spans="1:12" ht="29.15" customHeight="1" thickBot="1">
      <c r="A36" s="5">
        <f t="shared" si="0"/>
        <v>1</v>
      </c>
      <c r="B36" s="6">
        <f t="shared" si="1"/>
        <v>1</v>
      </c>
      <c r="C36" s="12"/>
      <c r="D36" s="8" t="str">
        <f t="shared" si="3"/>
        <v>Mo</v>
      </c>
      <c r="E36" s="13">
        <f t="shared" si="2"/>
        <v>44102</v>
      </c>
      <c r="F36" s="10"/>
      <c r="G36" s="14">
        <v>9005</v>
      </c>
      <c r="H36" s="105" t="s">
        <v>274</v>
      </c>
      <c r="I36" s="105"/>
      <c r="J36" s="14" t="s">
        <v>69</v>
      </c>
      <c r="K36" s="14"/>
      <c r="L36" s="15">
        <v>8</v>
      </c>
    </row>
    <row r="37" spans="1:12" ht="29.15" customHeight="1" thickBot="1">
      <c r="A37" s="5">
        <f t="shared" si="0"/>
        <v>1</v>
      </c>
      <c r="B37" s="6">
        <f>WEEKDAY(E36+1,2)</f>
        <v>2</v>
      </c>
      <c r="C37" s="12"/>
      <c r="D37" s="8" t="str">
        <f t="shared" si="3"/>
        <v>Tue</v>
      </c>
      <c r="E37" s="16">
        <f>IF(MONTH(E36+1)&gt;MONTH(E36),"",E36+1)</f>
        <v>44103</v>
      </c>
      <c r="F37" s="10"/>
      <c r="G37" s="38">
        <v>9005</v>
      </c>
      <c r="H37" s="105" t="s">
        <v>275</v>
      </c>
      <c r="I37" s="105"/>
      <c r="J37" s="14" t="s">
        <v>69</v>
      </c>
      <c r="K37" s="14"/>
      <c r="L37" s="15">
        <v>8</v>
      </c>
    </row>
    <row r="38" spans="1:12" ht="29.15" customHeight="1" thickBot="1">
      <c r="A38" s="5">
        <f t="shared" ref="A38" si="4">IF(OR(C38="f",C38="u",C38="F",C38="U"),"",IF(OR(B38=1,B38=2,B38=3,B38=4,B38=5),1,""))</f>
        <v>1</v>
      </c>
      <c r="B38" s="6">
        <f>WEEKDAY(E37+1,2)</f>
        <v>3</v>
      </c>
      <c r="C38" s="12"/>
      <c r="D38" s="8" t="str">
        <f t="shared" ref="D38" si="5">IF(B38=1,"Mo",IF(B38=2,"Tue",IF(B38=3,"Wed",IF(B38=4,"Thu",IF(B38=5,"Fri",IF(B38=6,"Sat",IF(B38=7,"Sun","")))))))</f>
        <v>Wed</v>
      </c>
      <c r="E38" s="16">
        <f>IF(MONTH(E37+1)&gt;MONTH(E37),"",E37+1)</f>
        <v>44104</v>
      </c>
      <c r="F38" s="10"/>
      <c r="G38" s="38">
        <v>9005</v>
      </c>
      <c r="H38" s="105" t="s">
        <v>276</v>
      </c>
      <c r="I38" s="105"/>
      <c r="J38" s="14" t="s">
        <v>69</v>
      </c>
      <c r="K38" s="14"/>
      <c r="L38" s="15">
        <v>8</v>
      </c>
    </row>
    <row r="39" spans="1:12" ht="30" customHeight="1" thickBot="1">
      <c r="D39" s="17"/>
      <c r="E39" s="19"/>
      <c r="F39" s="39"/>
      <c r="G39" s="40"/>
      <c r="H39" s="41"/>
      <c r="I39" s="37" t="s">
        <v>1</v>
      </c>
      <c r="J39" s="21"/>
      <c r="K39" s="18"/>
      <c r="L39" s="22">
        <f>SUM(L9:L38)</f>
        <v>98</v>
      </c>
    </row>
    <row r="40" spans="1:12" ht="30" customHeight="1" thickBot="1">
      <c r="D40" s="17"/>
      <c r="E40" s="18"/>
      <c r="F40" s="30"/>
      <c r="G40" s="30"/>
      <c r="H40" s="30"/>
      <c r="I40" s="20" t="s">
        <v>2</v>
      </c>
      <c r="J40" s="21"/>
      <c r="K40" s="18"/>
      <c r="L40" s="22">
        <f>SUM(L39/8)</f>
        <v>12.25</v>
      </c>
    </row>
  </sheetData>
  <mergeCells count="40">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 ref="J6:L6"/>
    <mergeCell ref="H17:I17"/>
    <mergeCell ref="H18:I18"/>
    <mergeCell ref="J7:J8"/>
    <mergeCell ref="K7:K8"/>
    <mergeCell ref="H7:I8"/>
    <mergeCell ref="H13:I13"/>
    <mergeCell ref="L7:L8"/>
    <mergeCell ref="H11:I11"/>
    <mergeCell ref="H38:I38"/>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s>
  <phoneticPr fontId="0" type="noConversion"/>
  <conditionalFormatting sqref="C9:C37">
    <cfRule type="expression" dxfId="20" priority="2067" stopIfTrue="1">
      <formula>IF($A9=1,B9,)</formula>
    </cfRule>
    <cfRule type="expression" dxfId="19" priority="2068" stopIfTrue="1">
      <formula>IF($A9="",B9,)</formula>
    </cfRule>
  </conditionalFormatting>
  <conditionalFormatting sqref="E9">
    <cfRule type="expression" dxfId="18" priority="2069" stopIfTrue="1">
      <formula>IF($A9="",B9,"")</formula>
    </cfRule>
  </conditionalFormatting>
  <conditionalFormatting sqref="E10:E37">
    <cfRule type="expression" dxfId="17" priority="2070" stopIfTrue="1">
      <formula>IF($A10&lt;&gt;1,B10,"")</formula>
    </cfRule>
  </conditionalFormatting>
  <conditionalFormatting sqref="D9:D37">
    <cfRule type="expression" dxfId="16" priority="2071" stopIfTrue="1">
      <formula>IF($A9="",B9,)</formula>
    </cfRule>
  </conditionalFormatting>
  <conditionalFormatting sqref="G9:G10 G12:G36">
    <cfRule type="expression" dxfId="15" priority="2072" stopIfTrue="1">
      <formula>#REF!="Freelancer"</formula>
    </cfRule>
    <cfRule type="expression" dxfId="14" priority="2073" stopIfTrue="1">
      <formula>#REF!="DTC Int. Staff"</formula>
    </cfRule>
  </conditionalFormatting>
  <conditionalFormatting sqref="G36 G29:G33 G12 G15:G19 G22:G26">
    <cfRule type="expression" dxfId="13" priority="2065" stopIfTrue="1">
      <formula>$F$5="Freelancer"</formula>
    </cfRule>
    <cfRule type="expression" dxfId="12" priority="2066" stopIfTrue="1">
      <formula>$F$5="DTC Int. Staff"</formula>
    </cfRule>
  </conditionalFormatting>
  <conditionalFormatting sqref="G10">
    <cfRule type="expression" dxfId="11" priority="15" stopIfTrue="1">
      <formula>#REF!="Freelancer"</formula>
    </cfRule>
    <cfRule type="expression" dxfId="10" priority="16" stopIfTrue="1">
      <formula>#REF!="DTC Int. Staff"</formula>
    </cfRule>
  </conditionalFormatting>
  <conditionalFormatting sqref="G10">
    <cfRule type="expression" dxfId="9" priority="13" stopIfTrue="1">
      <formula>$F$5="Freelancer"</formula>
    </cfRule>
    <cfRule type="expression" dxfId="8" priority="14" stopIfTrue="1">
      <formula>$F$5="DTC Int. Staff"</formula>
    </cfRule>
  </conditionalFormatting>
  <conditionalFormatting sqref="G11">
    <cfRule type="expression" dxfId="7" priority="11" stopIfTrue="1">
      <formula>#REF!="Freelancer"</formula>
    </cfRule>
    <cfRule type="expression" dxfId="6" priority="12" stopIfTrue="1">
      <formula>#REF!="DTC Int. Staff"</formula>
    </cfRule>
  </conditionalFormatting>
  <conditionalFormatting sqref="G11">
    <cfRule type="expression" dxfId="5" priority="9" stopIfTrue="1">
      <formula>$F$5="Freelancer"</formula>
    </cfRule>
    <cfRule type="expression" dxfId="4" priority="10" stopIfTrue="1">
      <formula>$F$5="DTC Int. Staff"</formula>
    </cfRule>
  </conditionalFormatting>
  <conditionalFormatting sqref="C38">
    <cfRule type="expression" dxfId="3" priority="5" stopIfTrue="1">
      <formula>IF($A38=1,B38,)</formula>
    </cfRule>
    <cfRule type="expression" dxfId="2" priority="6" stopIfTrue="1">
      <formula>IF($A38="",B38,)</formula>
    </cfRule>
  </conditionalFormatting>
  <conditionalFormatting sqref="E38">
    <cfRule type="expression" dxfId="1" priority="7" stopIfTrue="1">
      <formula>IF($A38&lt;&gt;1,B38,"")</formula>
    </cfRule>
  </conditionalFormatting>
  <conditionalFormatting sqref="D38">
    <cfRule type="expression" dxfId="0" priority="8" stopIfTrue="1">
      <formula>IF($A38="",B38,)</formula>
    </cfRule>
  </conditionalFormatting>
  <dataValidations count="2">
    <dataValidation type="list" allowBlank="1" showInputMessage="1" showErrorMessage="1" sqref="G37:G38"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9E09AE8-1757-4E7F-A882-253D39FA424F}">
          <x14:formula1>
            <xm:f>DropDownLists!$A$2:$A$107</xm:f>
          </x14:formula1>
          <xm:sqref>F9:F38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07"/>
  <sheetViews>
    <sheetView topLeftCell="A83" workbookViewId="0">
      <selection activeCell="B14" sqref="B14"/>
    </sheetView>
  </sheetViews>
  <sheetFormatPr defaultColWidth="11.453125" defaultRowHeight="12.5"/>
  <cols>
    <col min="1" max="1" width="13.453125" style="26" bestFit="1" customWidth="1"/>
    <col min="2" max="2" width="29.1796875" style="26" bestFit="1" customWidth="1"/>
    <col min="3" max="3" width="3.453125" style="36" customWidth="1"/>
    <col min="4" max="4" width="13.54296875" bestFit="1" customWidth="1"/>
    <col min="5" max="5" width="30.54296875" bestFit="1" customWidth="1"/>
  </cols>
  <sheetData>
    <row r="1" spans="1:14">
      <c r="A1" s="28" t="s">
        <v>6</v>
      </c>
      <c r="B1" s="28" t="s">
        <v>7</v>
      </c>
      <c r="C1" s="35"/>
      <c r="D1" s="28" t="s">
        <v>15</v>
      </c>
      <c r="E1" s="28" t="s">
        <v>8</v>
      </c>
    </row>
    <row r="2" spans="1:14">
      <c r="A2" s="46" t="s">
        <v>255</v>
      </c>
      <c r="B2" s="26" t="s">
        <v>263</v>
      </c>
      <c r="D2" s="27">
        <v>9001</v>
      </c>
      <c r="E2" s="26" t="s">
        <v>72</v>
      </c>
    </row>
    <row r="3" spans="1:14">
      <c r="A3" s="46" t="s">
        <v>254</v>
      </c>
      <c r="B3" s="26" t="s">
        <v>262</v>
      </c>
      <c r="D3" s="27">
        <v>9002</v>
      </c>
      <c r="E3" s="26" t="s">
        <v>135</v>
      </c>
    </row>
    <row r="4" spans="1:14">
      <c r="A4" s="46" t="s">
        <v>253</v>
      </c>
      <c r="B4" s="26" t="s">
        <v>261</v>
      </c>
      <c r="D4" s="27">
        <v>9003</v>
      </c>
      <c r="E4" s="26" t="s">
        <v>136</v>
      </c>
    </row>
    <row r="5" spans="1:14">
      <c r="A5" s="46" t="s">
        <v>252</v>
      </c>
      <c r="B5" s="26" t="s">
        <v>260</v>
      </c>
      <c r="D5" s="27">
        <v>9004</v>
      </c>
      <c r="E5" s="26" t="s">
        <v>137</v>
      </c>
    </row>
    <row r="6" spans="1:14">
      <c r="A6" s="46" t="s">
        <v>251</v>
      </c>
      <c r="B6" s="26" t="s">
        <v>259</v>
      </c>
      <c r="D6" s="27">
        <v>9005</v>
      </c>
      <c r="E6" s="26" t="s">
        <v>73</v>
      </c>
    </row>
    <row r="7" spans="1:14">
      <c r="A7" s="46" t="s">
        <v>250</v>
      </c>
      <c r="B7" s="26" t="s">
        <v>258</v>
      </c>
      <c r="D7" s="27">
        <v>9007</v>
      </c>
      <c r="E7" s="26" t="s">
        <v>74</v>
      </c>
    </row>
    <row r="8" spans="1:14">
      <c r="A8" s="46" t="s">
        <v>249</v>
      </c>
      <c r="B8" s="26" t="s">
        <v>257</v>
      </c>
      <c r="D8" s="27">
        <v>9008</v>
      </c>
      <c r="E8" s="26" t="s">
        <v>75</v>
      </c>
    </row>
    <row r="9" spans="1:14">
      <c r="A9" s="46" t="s">
        <v>248</v>
      </c>
      <c r="B9" s="26" t="s">
        <v>256</v>
      </c>
      <c r="D9" s="27">
        <v>9010</v>
      </c>
      <c r="E9" s="26" t="s">
        <v>76</v>
      </c>
    </row>
    <row r="10" spans="1:14">
      <c r="A10" s="46" t="s">
        <v>247</v>
      </c>
      <c r="B10" s="26" t="s">
        <v>235</v>
      </c>
      <c r="D10" s="27">
        <v>9013</v>
      </c>
      <c r="E10" s="26" t="s">
        <v>77</v>
      </c>
    </row>
    <row r="11" spans="1:14">
      <c r="A11" s="46" t="s">
        <v>221</v>
      </c>
      <c r="B11" s="26" t="s">
        <v>235</v>
      </c>
      <c r="D11" s="27">
        <v>9014</v>
      </c>
      <c r="E11" s="26" t="s">
        <v>78</v>
      </c>
    </row>
    <row r="12" spans="1:14">
      <c r="A12" s="46" t="s">
        <v>220</v>
      </c>
      <c r="B12" s="26" t="s">
        <v>234</v>
      </c>
      <c r="D12" s="27">
        <v>9015</v>
      </c>
      <c r="E12" s="26" t="s">
        <v>79</v>
      </c>
    </row>
    <row r="13" spans="1:14">
      <c r="A13" s="46" t="s">
        <v>219</v>
      </c>
      <c r="B13" s="26" t="s">
        <v>233</v>
      </c>
    </row>
    <row r="14" spans="1:14">
      <c r="A14" s="46" t="s">
        <v>218</v>
      </c>
      <c r="B14" s="26" t="s">
        <v>232</v>
      </c>
      <c r="N14" s="34"/>
    </row>
    <row r="15" spans="1:14">
      <c r="A15" s="46" t="s">
        <v>217</v>
      </c>
      <c r="B15" s="26" t="s">
        <v>231</v>
      </c>
    </row>
    <row r="16" spans="1:14">
      <c r="A16" s="46" t="s">
        <v>216</v>
      </c>
      <c r="B16" s="26" t="s">
        <v>230</v>
      </c>
    </row>
    <row r="17" spans="1:14">
      <c r="A17" s="46" t="s">
        <v>215</v>
      </c>
      <c r="B17" s="26" t="s">
        <v>228</v>
      </c>
      <c r="D17" s="27"/>
    </row>
    <row r="18" spans="1:14">
      <c r="A18" s="46" t="s">
        <v>214</v>
      </c>
      <c r="B18" s="26" t="s">
        <v>227</v>
      </c>
      <c r="D18" s="27"/>
    </row>
    <row r="19" spans="1:14">
      <c r="A19" s="46" t="s">
        <v>213</v>
      </c>
      <c r="B19" s="26" t="s">
        <v>226</v>
      </c>
      <c r="D19" s="27"/>
    </row>
    <row r="20" spans="1:14">
      <c r="A20" s="46" t="s">
        <v>212</v>
      </c>
      <c r="B20" s="26" t="s">
        <v>225</v>
      </c>
      <c r="D20" s="27"/>
    </row>
    <row r="21" spans="1:14">
      <c r="A21" s="46" t="s">
        <v>211</v>
      </c>
      <c r="B21" s="26" t="s">
        <v>236</v>
      </c>
      <c r="D21" s="27"/>
    </row>
    <row r="22" spans="1:14">
      <c r="A22" s="46" t="s">
        <v>210</v>
      </c>
      <c r="B22" s="26" t="s">
        <v>229</v>
      </c>
      <c r="D22" s="27"/>
    </row>
    <row r="23" spans="1:14">
      <c r="A23" s="46" t="s">
        <v>209</v>
      </c>
      <c r="B23" s="26" t="s">
        <v>224</v>
      </c>
      <c r="D23" s="27"/>
    </row>
    <row r="24" spans="1:14">
      <c r="A24" s="46" t="s">
        <v>208</v>
      </c>
      <c r="B24" s="26" t="s">
        <v>223</v>
      </c>
      <c r="D24" s="27"/>
    </row>
    <row r="25" spans="1:14">
      <c r="A25" s="46" t="s">
        <v>207</v>
      </c>
      <c r="B25" s="26" t="s">
        <v>222</v>
      </c>
      <c r="D25" s="27"/>
    </row>
    <row r="26" spans="1:14">
      <c r="A26" s="46" t="s">
        <v>183</v>
      </c>
      <c r="B26" s="26" t="s">
        <v>184</v>
      </c>
      <c r="D26" s="27"/>
    </row>
    <row r="27" spans="1:14">
      <c r="A27" s="46" t="s">
        <v>185</v>
      </c>
      <c r="B27" s="26" t="s">
        <v>186</v>
      </c>
    </row>
    <row r="28" spans="1:14">
      <c r="A28" s="46" t="s">
        <v>187</v>
      </c>
      <c r="B28" s="26" t="s">
        <v>188</v>
      </c>
    </row>
    <row r="29" spans="1:14">
      <c r="A29" s="46" t="s">
        <v>189</v>
      </c>
      <c r="B29" s="26" t="s">
        <v>190</v>
      </c>
    </row>
    <row r="30" spans="1:14">
      <c r="A30" s="46" t="s">
        <v>191</v>
      </c>
      <c r="B30" s="26" t="s">
        <v>192</v>
      </c>
    </row>
    <row r="31" spans="1:14">
      <c r="A31" s="46" t="s">
        <v>193</v>
      </c>
      <c r="B31" s="26" t="s">
        <v>194</v>
      </c>
    </row>
    <row r="32" spans="1:14">
      <c r="A32" s="46" t="s">
        <v>195</v>
      </c>
      <c r="B32" s="26" t="s">
        <v>196</v>
      </c>
      <c r="N32" s="34"/>
    </row>
    <row r="33" spans="1:2">
      <c r="A33" s="46" t="s">
        <v>197</v>
      </c>
      <c r="B33" s="26" t="s">
        <v>198</v>
      </c>
    </row>
    <row r="34" spans="1:2">
      <c r="A34" s="46" t="s">
        <v>199</v>
      </c>
      <c r="B34" s="26" t="s">
        <v>200</v>
      </c>
    </row>
    <row r="35" spans="1:2">
      <c r="A35" s="46" t="s">
        <v>201</v>
      </c>
      <c r="B35" s="26" t="s">
        <v>202</v>
      </c>
    </row>
    <row r="36" spans="1:2">
      <c r="A36" s="46" t="s">
        <v>203</v>
      </c>
      <c r="B36" s="26" t="s">
        <v>204</v>
      </c>
    </row>
    <row r="37" spans="1:2">
      <c r="A37" s="46" t="s">
        <v>205</v>
      </c>
      <c r="B37" s="26" t="s">
        <v>206</v>
      </c>
    </row>
    <row r="38" spans="1:2">
      <c r="A38" s="46" t="s">
        <v>138</v>
      </c>
      <c r="B38" s="26" t="s">
        <v>139</v>
      </c>
    </row>
    <row r="39" spans="1:2">
      <c r="A39" s="46" t="s">
        <v>140</v>
      </c>
      <c r="B39" s="26" t="s">
        <v>141</v>
      </c>
    </row>
    <row r="40" spans="1:2">
      <c r="A40" s="46" t="s">
        <v>142</v>
      </c>
      <c r="B40" s="26" t="s">
        <v>143</v>
      </c>
    </row>
    <row r="41" spans="1:2">
      <c r="A41" s="46" t="s">
        <v>144</v>
      </c>
      <c r="B41" s="26" t="s">
        <v>145</v>
      </c>
    </row>
    <row r="42" spans="1:2">
      <c r="A42" s="46" t="s">
        <v>146</v>
      </c>
      <c r="B42" s="26" t="s">
        <v>147</v>
      </c>
    </row>
    <row r="43" spans="1:2">
      <c r="A43" s="46" t="s">
        <v>148</v>
      </c>
      <c r="B43" s="26" t="s">
        <v>149</v>
      </c>
    </row>
    <row r="44" spans="1:2">
      <c r="A44" s="46" t="s">
        <v>150</v>
      </c>
      <c r="B44" s="26" t="s">
        <v>151</v>
      </c>
    </row>
    <row r="45" spans="1:2">
      <c r="A45" s="46" t="s">
        <v>152</v>
      </c>
      <c r="B45" s="26" t="s">
        <v>153</v>
      </c>
    </row>
    <row r="46" spans="1:2">
      <c r="A46" s="46" t="s">
        <v>154</v>
      </c>
      <c r="B46" s="26" t="s">
        <v>155</v>
      </c>
    </row>
    <row r="47" spans="1:2">
      <c r="A47" s="46" t="s">
        <v>156</v>
      </c>
      <c r="B47" s="26" t="s">
        <v>157</v>
      </c>
    </row>
    <row r="48" spans="1:2">
      <c r="A48" s="46" t="s">
        <v>158</v>
      </c>
      <c r="B48" s="26" t="s">
        <v>159</v>
      </c>
    </row>
    <row r="49" spans="1:2">
      <c r="A49" s="46" t="s">
        <v>160</v>
      </c>
      <c r="B49" s="26" t="s">
        <v>161</v>
      </c>
    </row>
    <row r="50" spans="1:2">
      <c r="A50" s="46" t="s">
        <v>162</v>
      </c>
      <c r="B50" s="26" t="s">
        <v>163</v>
      </c>
    </row>
    <row r="51" spans="1:2">
      <c r="A51" s="46" t="s">
        <v>164</v>
      </c>
      <c r="B51" s="26" t="s">
        <v>165</v>
      </c>
    </row>
    <row r="52" spans="1:2">
      <c r="A52" s="46" t="s">
        <v>166</v>
      </c>
      <c r="B52" s="26" t="s">
        <v>167</v>
      </c>
    </row>
    <row r="53" spans="1:2">
      <c r="A53" s="46" t="s">
        <v>168</v>
      </c>
      <c r="B53" s="26" t="s">
        <v>169</v>
      </c>
    </row>
    <row r="54" spans="1:2">
      <c r="A54" s="46" t="s">
        <v>170</v>
      </c>
      <c r="B54" s="26" t="s">
        <v>171</v>
      </c>
    </row>
    <row r="55" spans="1:2">
      <c r="A55" s="46" t="s">
        <v>122</v>
      </c>
      <c r="B55" s="26" t="s">
        <v>123</v>
      </c>
    </row>
    <row r="56" spans="1:2">
      <c r="A56" s="46" t="s">
        <v>120</v>
      </c>
      <c r="B56" s="26" t="s">
        <v>121</v>
      </c>
    </row>
    <row r="57" spans="1:2">
      <c r="A57" s="46" t="s">
        <v>118</v>
      </c>
      <c r="B57" s="26" t="s">
        <v>119</v>
      </c>
    </row>
    <row r="58" spans="1:2">
      <c r="A58" s="46" t="s">
        <v>116</v>
      </c>
      <c r="B58" s="26" t="s">
        <v>117</v>
      </c>
    </row>
    <row r="59" spans="1:2">
      <c r="A59" s="46" t="s">
        <v>114</v>
      </c>
      <c r="B59" s="26" t="s">
        <v>115</v>
      </c>
    </row>
    <row r="60" spans="1:2">
      <c r="A60" s="46" t="s">
        <v>112</v>
      </c>
      <c r="B60" s="26" t="s">
        <v>113</v>
      </c>
    </row>
    <row r="61" spans="1:2">
      <c r="A61" s="46" t="s">
        <v>110</v>
      </c>
      <c r="B61" s="26" t="s">
        <v>111</v>
      </c>
    </row>
    <row r="62" spans="1:2">
      <c r="A62" s="46" t="s">
        <v>108</v>
      </c>
      <c r="B62" s="26" t="s">
        <v>109</v>
      </c>
    </row>
    <row r="63" spans="1:2">
      <c r="A63" s="46" t="s">
        <v>106</v>
      </c>
      <c r="B63" s="26" t="s">
        <v>107</v>
      </c>
    </row>
    <row r="64" spans="1:2">
      <c r="A64" s="46" t="s">
        <v>104</v>
      </c>
      <c r="B64" s="26" t="s">
        <v>105</v>
      </c>
    </row>
    <row r="65" spans="1:2">
      <c r="A65" s="46" t="s">
        <v>102</v>
      </c>
      <c r="B65" s="26" t="s">
        <v>103</v>
      </c>
    </row>
    <row r="66" spans="1:2">
      <c r="A66" s="46" t="s">
        <v>100</v>
      </c>
      <c r="B66" s="26" t="s">
        <v>101</v>
      </c>
    </row>
    <row r="67" spans="1:2">
      <c r="A67" s="46" t="s">
        <v>98</v>
      </c>
      <c r="B67" s="26" t="s">
        <v>99</v>
      </c>
    </row>
    <row r="68" spans="1:2">
      <c r="A68" s="46" t="s">
        <v>96</v>
      </c>
      <c r="B68" s="26" t="s">
        <v>97</v>
      </c>
    </row>
    <row r="69" spans="1:2">
      <c r="A69" s="46" t="s">
        <v>94</v>
      </c>
      <c r="B69" s="26" t="s">
        <v>95</v>
      </c>
    </row>
    <row r="70" spans="1:2">
      <c r="A70" s="46" t="s">
        <v>92</v>
      </c>
      <c r="B70" s="26" t="s">
        <v>93</v>
      </c>
    </row>
    <row r="71" spans="1:2">
      <c r="A71" s="46" t="s">
        <v>90</v>
      </c>
      <c r="B71" s="26" t="s">
        <v>91</v>
      </c>
    </row>
    <row r="72" spans="1:2">
      <c r="A72" s="46" t="s">
        <v>88</v>
      </c>
      <c r="B72" s="26" t="s">
        <v>89</v>
      </c>
    </row>
    <row r="73" spans="1:2">
      <c r="A73" s="46" t="s">
        <v>86</v>
      </c>
      <c r="B73" s="26" t="s">
        <v>87</v>
      </c>
    </row>
    <row r="74" spans="1:2">
      <c r="A74" s="46" t="s">
        <v>124</v>
      </c>
      <c r="B74" s="26" t="s">
        <v>125</v>
      </c>
    </row>
    <row r="75" spans="1:2">
      <c r="A75" s="46" t="s">
        <v>17</v>
      </c>
      <c r="B75" s="26" t="s">
        <v>18</v>
      </c>
    </row>
    <row r="76" spans="1:2">
      <c r="A76" s="46" t="s">
        <v>19</v>
      </c>
      <c r="B76" s="26" t="s">
        <v>20</v>
      </c>
    </row>
    <row r="77" spans="1:2">
      <c r="A77" s="46" t="s">
        <v>172</v>
      </c>
      <c r="B77" s="26" t="s">
        <v>173</v>
      </c>
    </row>
    <row r="78" spans="1:2">
      <c r="A78" s="46" t="s">
        <v>126</v>
      </c>
      <c r="B78" s="26" t="s">
        <v>127</v>
      </c>
    </row>
    <row r="79" spans="1:2">
      <c r="A79" s="46" t="s">
        <v>21</v>
      </c>
      <c r="B79" s="26" t="s">
        <v>22</v>
      </c>
    </row>
    <row r="80" spans="1:2">
      <c r="A80" s="46" t="s">
        <v>23</v>
      </c>
      <c r="B80" s="26" t="s">
        <v>24</v>
      </c>
    </row>
    <row r="81" spans="1:2">
      <c r="A81" s="46" t="s">
        <v>25</v>
      </c>
      <c r="B81" s="26" t="s">
        <v>26</v>
      </c>
    </row>
    <row r="82" spans="1:2">
      <c r="A82" s="46" t="s">
        <v>27</v>
      </c>
      <c r="B82" s="26" t="s">
        <v>28</v>
      </c>
    </row>
    <row r="83" spans="1:2">
      <c r="A83" s="46" t="s">
        <v>29</v>
      </c>
      <c r="B83" s="26" t="s">
        <v>30</v>
      </c>
    </row>
    <row r="84" spans="1:2">
      <c r="A84" s="46" t="s">
        <v>31</v>
      </c>
      <c r="B84" s="26" t="s">
        <v>32</v>
      </c>
    </row>
    <row r="85" spans="1:2">
      <c r="A85" s="46" t="s">
        <v>33</v>
      </c>
      <c r="B85" s="26" t="s">
        <v>34</v>
      </c>
    </row>
    <row r="86" spans="1:2">
      <c r="A86" s="46" t="s">
        <v>35</v>
      </c>
      <c r="B86" s="26" t="s">
        <v>36</v>
      </c>
    </row>
    <row r="87" spans="1:2">
      <c r="A87" s="46" t="s">
        <v>128</v>
      </c>
      <c r="B87" s="26" t="s">
        <v>129</v>
      </c>
    </row>
    <row r="88" spans="1:2">
      <c r="A88" s="46" t="s">
        <v>37</v>
      </c>
      <c r="B88" s="26" t="s">
        <v>38</v>
      </c>
    </row>
    <row r="89" spans="1:2">
      <c r="A89" s="46" t="s">
        <v>39</v>
      </c>
      <c r="B89" s="26" t="s">
        <v>40</v>
      </c>
    </row>
    <row r="90" spans="1:2">
      <c r="A90" s="46" t="s">
        <v>41</v>
      </c>
      <c r="B90" s="26" t="s">
        <v>42</v>
      </c>
    </row>
    <row r="91" spans="1:2">
      <c r="A91" s="46" t="s">
        <v>43</v>
      </c>
      <c r="B91" s="26" t="s">
        <v>44</v>
      </c>
    </row>
    <row r="92" spans="1:2">
      <c r="A92" s="46" t="s">
        <v>45</v>
      </c>
      <c r="B92" s="26" t="s">
        <v>46</v>
      </c>
    </row>
    <row r="93" spans="1:2">
      <c r="A93" s="46" t="s">
        <v>130</v>
      </c>
      <c r="B93" s="26" t="s">
        <v>131</v>
      </c>
    </row>
    <row r="94" spans="1:2">
      <c r="A94" s="46" t="s">
        <v>47</v>
      </c>
      <c r="B94" s="26" t="s">
        <v>48</v>
      </c>
    </row>
    <row r="95" spans="1:2">
      <c r="A95" s="46" t="s">
        <v>49</v>
      </c>
      <c r="B95" s="26" t="s">
        <v>50</v>
      </c>
    </row>
    <row r="96" spans="1:2">
      <c r="A96" s="46" t="s">
        <v>132</v>
      </c>
      <c r="B96" s="26" t="s">
        <v>16</v>
      </c>
    </row>
    <row r="97" spans="1:2">
      <c r="A97" s="46" t="s">
        <v>51</v>
      </c>
      <c r="B97" s="26" t="s">
        <v>52</v>
      </c>
    </row>
    <row r="98" spans="1:2">
      <c r="A98" s="46" t="s">
        <v>53</v>
      </c>
      <c r="B98" s="26" t="s">
        <v>54</v>
      </c>
    </row>
    <row r="99" spans="1:2">
      <c r="A99" s="46" t="s">
        <v>133</v>
      </c>
      <c r="B99" s="26" t="s">
        <v>134</v>
      </c>
    </row>
    <row r="100" spans="1:2">
      <c r="A100" s="46" t="s">
        <v>55</v>
      </c>
      <c r="B100" s="26" t="s">
        <v>56</v>
      </c>
    </row>
    <row r="101" spans="1:2">
      <c r="A101" s="46" t="s">
        <v>84</v>
      </c>
      <c r="B101" s="26" t="s">
        <v>85</v>
      </c>
    </row>
    <row r="102" spans="1:2">
      <c r="A102" s="46" t="s">
        <v>57</v>
      </c>
      <c r="B102" s="26" t="s">
        <v>58</v>
      </c>
    </row>
    <row r="103" spans="1:2">
      <c r="A103" s="46" t="s">
        <v>59</v>
      </c>
      <c r="B103" s="26" t="s">
        <v>60</v>
      </c>
    </row>
    <row r="104" spans="1:2">
      <c r="A104" s="46" t="s">
        <v>61</v>
      </c>
      <c r="B104" s="26" t="s">
        <v>62</v>
      </c>
    </row>
    <row r="105" spans="1:2">
      <c r="A105" s="46" t="s">
        <v>82</v>
      </c>
      <c r="B105" s="26" t="s">
        <v>83</v>
      </c>
    </row>
    <row r="106" spans="1:2">
      <c r="A106" s="46" t="s">
        <v>80</v>
      </c>
      <c r="B106" s="26" t="s">
        <v>81</v>
      </c>
    </row>
    <row r="107" spans="1:2">
      <c r="A107" s="46" t="s">
        <v>63</v>
      </c>
      <c r="B107" s="26" t="s">
        <v>64</v>
      </c>
    </row>
  </sheetData>
  <phoneticPr fontId="8" type="noConversion"/>
  <hyperlinks>
    <hyperlink ref="B37" r:id="rId1" display="https://bo.timeconsulting.co.th/?mod=project-edit&amp;id=80" xr:uid="{B19CD911-A64D-418B-9542-F72757C1D4C2}"/>
    <hyperlink ref="B36" r:id="rId2" display="https://bo.timeconsulting.co.th/?mod=project-edit&amp;id=81" xr:uid="{03871A6E-E23E-4E1C-A7CF-437AA29D42A5}"/>
    <hyperlink ref="B35" r:id="rId3" display="https://bo.timeconsulting.co.th/?mod=project-edit&amp;id=82" xr:uid="{6E1B02C3-E4BB-480E-96C0-1597137DC51C}"/>
    <hyperlink ref="B34" r:id="rId4" display="https://bo.timeconsulting.co.th/?mod=project-edit&amp;id=83" xr:uid="{04069247-E993-495A-B4A2-9F47DDD90081}"/>
    <hyperlink ref="B33" r:id="rId5" display="https://bo.timeconsulting.co.th/?mod=project-edit&amp;id=84" xr:uid="{5C180E4B-4440-43B5-8BC0-8E120762B4C6}"/>
    <hyperlink ref="B32" r:id="rId6" display="https://bo.timeconsulting.co.th/?mod=project-edit&amp;id=85" xr:uid="{A835C3BE-6D80-4EB6-B1BB-4523E63FBABD}"/>
    <hyperlink ref="B31" r:id="rId7" display="https://bo.timeconsulting.co.th/?mod=project-edit&amp;id=86" xr:uid="{C835BC00-53D2-4FEF-8B98-05D1BB96C955}"/>
    <hyperlink ref="B30" r:id="rId8" display="https://bo.timeconsulting.co.th/?mod=project-edit&amp;id=87" xr:uid="{19FFC04B-5B13-4302-81DA-F1FCD3AE8151}"/>
    <hyperlink ref="B29" r:id="rId9" display="https://bo.timeconsulting.co.th/?mod=project-edit&amp;id=88" xr:uid="{63D6E09C-3BD4-4C08-AD10-9432A62CBFD5}"/>
    <hyperlink ref="B28" r:id="rId10" display="https://bo.timeconsulting.co.th/?mod=project-edit&amp;id=89" xr:uid="{F1CB629D-F387-4B30-9977-D2E53F300739}"/>
    <hyperlink ref="B27" r:id="rId11" display="https://bo.timeconsulting.co.th/?mod=project-edit&amp;id=90" xr:uid="{25DEB364-5295-4389-87CE-B758033D5EEF}"/>
    <hyperlink ref="B26" r:id="rId12" display="https://bo.timeconsulting.co.th/?mod=project-edit&amp;id=91" xr:uid="{077DA813-256E-4257-B6B2-92F2D057DA23}"/>
  </hyperlinks>
  <pageMargins left="0.75" right="0.75" top="1" bottom="1" header="0.4921259845" footer="0.4921259845"/>
  <pageSetup paperSize="9" orientation="portrait" r:id="rId13"/>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Think</cp:lastModifiedBy>
  <dcterms:created xsi:type="dcterms:W3CDTF">2006-02-12T14:53:28Z</dcterms:created>
  <dcterms:modified xsi:type="dcterms:W3CDTF">2020-10-01T02:35:07Z</dcterms:modified>
</cp:coreProperties>
</file>