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62547D2A-3712-4C72-BFC2-3536418FD19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34" l="1"/>
  <c r="B42" i="34"/>
  <c r="A42" i="34" s="1"/>
  <c r="D40" i="34"/>
  <c r="B40" i="34"/>
  <c r="A40" i="34" s="1"/>
  <c r="D37" i="34"/>
  <c r="B37" i="34"/>
  <c r="A37" i="34" s="1"/>
  <c r="E42" i="34"/>
  <c r="E41" i="34"/>
  <c r="E10" i="34" l="1"/>
  <c r="B10" i="34" s="1"/>
  <c r="E9" i="34"/>
  <c r="A10" i="34" l="1"/>
  <c r="D10" i="34"/>
  <c r="M44" i="34"/>
  <c r="M45" i="34" l="1"/>
  <c r="F5" i="34" l="1"/>
  <c r="F4" i="34"/>
  <c r="F3" i="34"/>
  <c r="P13" i="34" l="1"/>
  <c r="P12" i="34" l="1"/>
  <c r="P11" i="34"/>
  <c r="E11" i="34" l="1"/>
  <c r="B7" i="34"/>
  <c r="B9" i="34"/>
  <c r="D9" i="34" s="1"/>
  <c r="E12" i="34" l="1"/>
  <c r="A9" i="34"/>
  <c r="B11" i="34"/>
  <c r="E13" i="34" l="1"/>
  <c r="B12" i="34"/>
  <c r="D12" i="34" s="1"/>
  <c r="D11" i="34"/>
  <c r="A11" i="34"/>
  <c r="E14" i="34" l="1"/>
  <c r="A12" i="34"/>
  <c r="B13" i="34"/>
  <c r="A13" i="34" s="1"/>
  <c r="E15" i="34" l="1"/>
  <c r="E16" i="34" s="1"/>
  <c r="B14" i="34"/>
  <c r="D14" i="34" s="1"/>
  <c r="D13" i="34"/>
  <c r="B16" i="34" l="1"/>
  <c r="D16" i="34" s="1"/>
  <c r="E17" i="34"/>
  <c r="B15" i="34"/>
  <c r="A15" i="34" s="1"/>
  <c r="A14" i="34"/>
  <c r="A16" i="34" l="1"/>
  <c r="B17" i="34"/>
  <c r="D17" i="34" s="1"/>
  <c r="D15" i="34"/>
  <c r="E18" i="34" l="1"/>
  <c r="E19" i="34" s="1"/>
  <c r="A17" i="34"/>
  <c r="E20" i="34" l="1"/>
  <c r="E21" i="34" s="1"/>
  <c r="B18" i="34"/>
  <c r="D18" i="34" s="1"/>
  <c r="B19" i="34"/>
  <c r="D19" i="34" s="1"/>
  <c r="B21" i="34" l="1"/>
  <c r="E22" i="34"/>
  <c r="B22" i="34" s="1"/>
  <c r="A18" i="34"/>
  <c r="B20" i="34"/>
  <c r="A19" i="34"/>
  <c r="E23" i="34" l="1"/>
  <c r="E24" i="34" s="1"/>
  <c r="D21" i="34"/>
  <c r="A21" i="34"/>
  <c r="D20" i="34"/>
  <c r="A20" i="34"/>
  <c r="E25" i="34" l="1"/>
  <c r="B25" i="34" l="1"/>
  <c r="A25" i="34" s="1"/>
  <c r="E26" i="34"/>
  <c r="B26" i="34" s="1"/>
  <c r="D26" i="34" s="1"/>
  <c r="D22" i="34"/>
  <c r="A22" i="34"/>
  <c r="B23" i="34"/>
  <c r="D25" i="34" l="1"/>
  <c r="E27" i="34"/>
  <c r="B27" i="34" s="1"/>
  <c r="A27" i="34" s="1"/>
  <c r="A26" i="34"/>
  <c r="D23" i="34"/>
  <c r="A23" i="34"/>
  <c r="B24" i="34"/>
  <c r="E28" i="34" l="1"/>
  <c r="E29" i="34"/>
  <c r="B29" i="34" s="1"/>
  <c r="D27" i="34"/>
  <c r="D24" i="34"/>
  <c r="A24" i="34"/>
  <c r="E30" i="34" l="1"/>
  <c r="B28" i="34"/>
  <c r="E32" i="34" l="1"/>
  <c r="B32" i="34" s="1"/>
  <c r="E31" i="34"/>
  <c r="E33" i="34" s="1"/>
  <c r="D28" i="34"/>
  <c r="A28" i="34"/>
  <c r="A32" i="34" l="1"/>
  <c r="D32" i="34"/>
  <c r="E34" i="34"/>
  <c r="B34" i="34" s="1"/>
  <c r="D34" i="34" s="1"/>
  <c r="D29" i="34"/>
  <c r="A29" i="34"/>
  <c r="B30" i="34"/>
  <c r="E35" i="34" l="1"/>
  <c r="D30" i="34"/>
  <c r="A30" i="34"/>
  <c r="B31" i="34"/>
  <c r="E36" i="34" l="1"/>
  <c r="E37" i="34"/>
  <c r="E38" i="34"/>
  <c r="B36" i="34"/>
  <c r="D36" i="34" s="1"/>
  <c r="D31" i="34"/>
  <c r="A31" i="34"/>
  <c r="B33" i="34"/>
  <c r="E40" i="34" l="1"/>
  <c r="E39" i="34"/>
  <c r="B39" i="34" s="1"/>
  <c r="E43" i="34"/>
  <c r="B43" i="34" s="1"/>
  <c r="D33" i="34"/>
  <c r="A33" i="34"/>
  <c r="D39" i="34" l="1"/>
  <c r="A39" i="34"/>
  <c r="A43" i="34"/>
  <c r="D43" i="34"/>
  <c r="A34" i="34"/>
  <c r="B35" i="34"/>
  <c r="D35" i="34" l="1"/>
  <c r="A35" i="34"/>
  <c r="A36" i="34" l="1"/>
  <c r="B38" i="34"/>
  <c r="D38" i="34" l="1"/>
  <c r="A38" i="34"/>
  <c r="B41" i="34" l="1"/>
  <c r="A41" i="34" s="1"/>
  <c r="D41" i="34" l="1"/>
</calcChain>
</file>

<file path=xl/sharedStrings.xml><?xml version="1.0" encoding="utf-8"?>
<sst xmlns="http://schemas.openxmlformats.org/spreadsheetml/2006/main" count="156" uniqueCount="96">
  <si>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</si>
  <si>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</si>
  <si>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</si>
  <si>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</si>
  <si>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</si>
  <si>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</si>
  <si>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</si>
  <si>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</si>
  <si>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</si>
  <si>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</si>
  <si>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</si>
  <si>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</si>
  <si>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</si>
  <si>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</si>
  <si>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</si>
  <si>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</si>
  <si>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</si>
  <si>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</si>
  <si>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</si>
  <si>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</si>
  <si>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</si>
  <si>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</si>
  <si>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</si>
  <si>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</si>
  <si>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</si>
  <si>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</si>
  <si>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</si>
  <si>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</si>
  <si>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</si>
  <si>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</si>
  <si>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</si>
  <si>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</si>
  <si>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</si>
  <si>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</si>
  <si>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</si>
  <si>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</si>
  <si>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</si>
  <si>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</si>
  <si>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</si>
  <si>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</si>
  <si>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</si>
  <si>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</si>
  <si>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</si>
  <si>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</si>
  <si>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</si>
  <si>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</si>
  <si>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</si>
  <si>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</si>
  <si>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</si>
  <si>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</si>
  <si>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</si>
  <si>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</si>
  <si>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</si>
  <si>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</si>
  <si>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</si>
  <si>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</si>
  <si>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</si>
  <si>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</si>
  <si>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</si>
  <si>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</si>
  <si>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</si>
  <si>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</si>
  <si>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</si>
  <si>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</si>
  <si>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</si>
  <si>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</si>
  <si>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</si>
  <si>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</si>
  <si>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</si>
  <si>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</si>
  <si>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</si>
  <si>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</si>
  <si>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</si>
  <si>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</si>
  <si>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</si>
  <si>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</si>
  <si>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</si>
  <si>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</si>
  <si>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NBTC</t>
  </si>
  <si>
    <t>Pure LRIC Focus Group #2</t>
  </si>
  <si>
    <t>Edited Pure LRIC Calculation Steps</t>
  </si>
  <si>
    <t>Pure LRIC Calculation Steps - Interim Report 1</t>
  </si>
  <si>
    <t>Pure LRIC Data Requirement Sheet</t>
  </si>
  <si>
    <t>Pure LRIC Data Requirement Sheet and Edited Calculation Steps</t>
  </si>
  <si>
    <t>Public Holiday</t>
  </si>
  <si>
    <t>Pure LRIC - Interim Report 1</t>
  </si>
  <si>
    <t>Meeting with DTN on IC Data Requirement</t>
  </si>
  <si>
    <t>Pure LRIC - Modeling</t>
  </si>
  <si>
    <t>Pure LRIC Data Requirement Sheet and Interim Report 1</t>
  </si>
  <si>
    <t>TIME-202029</t>
  </si>
  <si>
    <t>NIEC Duct Eva - Kick-off Material</t>
  </si>
  <si>
    <t>Meeting with AMNEX on IC Data Requirement</t>
  </si>
  <si>
    <t>Meeting with OTARO on IC Data Requirement</t>
  </si>
  <si>
    <t>Meeting with AWN on IC Data Requirement</t>
  </si>
  <si>
    <t>Ad-hoc Digital Trunked Radio (airtime charge)</t>
  </si>
  <si>
    <t>Pure LRIC - Interim Report 2 on Data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</si>
</sst>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20" fontId="0" fillId="3" borderId="30" xfId="0" applyNumberFormat="1" applyFill="1" applyBorder="1" applyAlignment="1" applyProtection="1">
      <alignment horizontal="center" vertical="center"/>
      <protection locked="0"/>
    </xf>
    <xf numFmtId="14" fontId="6" fillId="0" borderId="31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4" t="s">
        <v>9</v>
      </c>
      <c r="C2" s="55"/>
      <c r="D2" s="55"/>
      <c r="E2" s="55"/>
      <c r="F2" s="55"/>
      <c r="G2" s="55"/>
      <c r="H2" s="56"/>
      <c r="I2" s="34"/>
      <c r="J2" s="34"/>
    </row>
    <row r="3" spans="2:10" ht="13" thickBot="1" x14ac:dyDescent="0.3">
      <c r="B3" s="57"/>
      <c r="C3" s="58"/>
      <c r="D3" s="58"/>
      <c r="E3" s="58"/>
      <c r="F3" s="58"/>
      <c r="G3" s="58"/>
      <c r="H3" s="59"/>
      <c r="I3" s="33"/>
      <c r="J3" s="33"/>
    </row>
    <row r="4" spans="2:10" x14ac:dyDescent="0.25">
      <c r="B4" s="60" t="s">
        <v>12</v>
      </c>
      <c r="C4" s="61"/>
      <c r="D4" s="60" t="s">
        <v>73</v>
      </c>
      <c r="E4" s="62"/>
      <c r="F4" s="62"/>
      <c r="G4" s="62"/>
      <c r="H4" s="61"/>
      <c r="I4" s="32"/>
      <c r="J4" s="32"/>
    </row>
    <row r="5" spans="2:10" x14ac:dyDescent="0.25">
      <c r="B5" s="45" t="s">
        <v>67</v>
      </c>
      <c r="C5" s="47"/>
      <c r="D5" s="45" t="s">
        <v>74</v>
      </c>
      <c r="E5" s="46"/>
      <c r="F5" s="46"/>
      <c r="G5" s="46"/>
      <c r="H5" s="47"/>
      <c r="I5" s="32"/>
      <c r="J5" s="32"/>
    </row>
    <row r="6" spans="2:10" x14ac:dyDescent="0.25">
      <c r="B6" s="45" t="s">
        <v>68</v>
      </c>
      <c r="C6" s="47"/>
      <c r="D6" s="45" t="s">
        <v>75</v>
      </c>
      <c r="E6" s="46"/>
      <c r="F6" s="46"/>
      <c r="G6" s="46"/>
      <c r="H6" s="47"/>
      <c r="I6" s="32"/>
      <c r="J6" s="32"/>
    </row>
    <row r="7" spans="2:10" ht="13" thickBot="1" x14ac:dyDescent="0.3">
      <c r="I7" s="32"/>
      <c r="J7" s="32"/>
    </row>
    <row r="8" spans="2:10" x14ac:dyDescent="0.25">
      <c r="B8" s="48" t="s">
        <v>11</v>
      </c>
      <c r="C8" s="49"/>
      <c r="D8" s="49"/>
      <c r="E8" s="49"/>
      <c r="F8" s="49"/>
      <c r="G8" s="49"/>
      <c r="H8" s="50"/>
      <c r="I8" s="32"/>
      <c r="J8" s="32"/>
    </row>
    <row r="9" spans="2:10" ht="13" thickBot="1" x14ac:dyDescent="0.3">
      <c r="B9" s="51"/>
      <c r="C9" s="52"/>
      <c r="D9" s="52"/>
      <c r="E9" s="52"/>
      <c r="F9" s="52"/>
      <c r="G9" s="52"/>
      <c r="H9" s="53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2"/>
  <sheetViews>
    <sheetView showGridLines="0" tabSelected="1" topLeftCell="A34" zoomScale="70" zoomScaleNormal="70" workbookViewId="0">
      <selection activeCell="H32" sqref="H32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2" t="s">
        <v>15</v>
      </c>
      <c r="E1" s="73"/>
      <c r="F1" s="73"/>
      <c r="G1" s="73"/>
      <c r="H1" s="73"/>
      <c r="I1" s="73"/>
      <c r="J1" s="73"/>
      <c r="K1" s="73"/>
      <c r="L1" s="73"/>
      <c r="M1" s="74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5" t="s">
        <v>69</v>
      </c>
      <c r="E5" s="76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7"/>
      <c r="L6" s="77"/>
      <c r="M6" s="77"/>
    </row>
    <row r="7" spans="1:16" ht="12.75" customHeight="1" x14ac:dyDescent="0.25">
      <c r="B7" s="1">
        <f>MONTH(E9)</f>
        <v>10</v>
      </c>
      <c r="C7" s="63"/>
      <c r="D7" s="65">
        <v>44105</v>
      </c>
      <c r="E7" s="66"/>
      <c r="F7" s="69" t="s">
        <v>6</v>
      </c>
      <c r="G7" s="69" t="s">
        <v>16</v>
      </c>
      <c r="H7" s="80" t="s">
        <v>5</v>
      </c>
      <c r="I7" s="81"/>
      <c r="J7" s="5"/>
      <c r="K7" s="78" t="s">
        <v>3</v>
      </c>
      <c r="L7" s="84" t="s">
        <v>10</v>
      </c>
      <c r="M7" s="78" t="s">
        <v>4</v>
      </c>
    </row>
    <row r="8" spans="1:16" ht="23.25" customHeight="1" thickBot="1" x14ac:dyDescent="0.3">
      <c r="C8" s="64"/>
      <c r="D8" s="67"/>
      <c r="E8" s="68"/>
      <c r="F8" s="70"/>
      <c r="G8" s="71"/>
      <c r="H8" s="82"/>
      <c r="I8" s="83"/>
      <c r="J8" s="6"/>
      <c r="K8" s="79"/>
      <c r="L8" s="85"/>
      <c r="M8" s="79"/>
    </row>
    <row r="9" spans="1:16" ht="29.15" customHeight="1" thickBot="1" x14ac:dyDescent="0.3">
      <c r="A9" s="7">
        <f t="shared" ref="A9:A41" si="0">IF(OR(C9="f",C9="u",C9="F",C9="U"),"",IF(OR(B9=1,B9=2,B9=3,B9=4,B9=5),1,""))</f>
        <v>1</v>
      </c>
      <c r="B9" s="8">
        <f t="shared" ref="B9:B41" si="1">WEEKDAY(E9,2)</f>
        <v>4</v>
      </c>
      <c r="C9" s="9"/>
      <c r="D9" s="10" t="str">
        <f>IF(B9=1,"Mo",IF(B9=2,"Tue",IF(B9=3,"Wed",IF(B9=4,"Thu",IF(B9=5,"Fri",IF(B9=6,"Sat",IF(B9=7,"Sun","")))))))</f>
        <v>Thu</v>
      </c>
      <c r="E9" s="11">
        <f>+D7</f>
        <v>44105</v>
      </c>
      <c r="F9" s="15" t="s">
        <v>19</v>
      </c>
      <c r="G9" s="15">
        <v>9001</v>
      </c>
      <c r="H9" s="40" t="s">
        <v>79</v>
      </c>
      <c r="I9" s="40"/>
      <c r="J9" s="40"/>
      <c r="K9" s="15" t="s">
        <v>78</v>
      </c>
      <c r="L9" s="15"/>
      <c r="M9" s="16">
        <v>5</v>
      </c>
    </row>
    <row r="10" spans="1:16" ht="29.15" customHeight="1" thickBot="1" x14ac:dyDescent="0.3">
      <c r="A10" s="7">
        <f t="shared" ref="A10" si="2">IF(OR(C10="f",C10="u",C10="F",C10="U"),"",IF(OR(B10=1,B10=2,B10=3,B10=4,B10=5),1,""))</f>
        <v>1</v>
      </c>
      <c r="B10" s="8">
        <f t="shared" ref="B10" si="3">WEEKDAY(E10,2)</f>
        <v>4</v>
      </c>
      <c r="C10" s="42"/>
      <c r="D10" s="10" t="str">
        <f>IF(B10=1,"Mo",IF(B10=2,"Tue",IF(B10=3,"Wed",IF(B10=4,"Thu",IF(B10=5,"Fri",IF(B10=6,"Sat",IF(B10=7,"Sun","")))))))</f>
        <v>Thu</v>
      </c>
      <c r="E10" s="43">
        <f>+D7</f>
        <v>44105</v>
      </c>
      <c r="F10" s="15" t="s">
        <v>19</v>
      </c>
      <c r="G10" s="15">
        <v>9001</v>
      </c>
      <c r="H10" s="40" t="s">
        <v>80</v>
      </c>
      <c r="I10" s="44"/>
      <c r="J10" s="44"/>
      <c r="K10" s="15" t="s">
        <v>71</v>
      </c>
      <c r="L10" s="15"/>
      <c r="M10" s="16">
        <v>3</v>
      </c>
    </row>
    <row r="11" spans="1:16" ht="29" customHeight="1" thickBot="1" x14ac:dyDescent="0.3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>+E9+1</f>
        <v>44106</v>
      </c>
      <c r="F11" s="15" t="s">
        <v>19</v>
      </c>
      <c r="G11" s="15">
        <v>9001</v>
      </c>
      <c r="H11" s="40" t="s">
        <v>81</v>
      </c>
      <c r="I11" s="40"/>
      <c r="J11" s="40"/>
      <c r="K11" s="15" t="s">
        <v>71</v>
      </c>
      <c r="L11" s="15"/>
      <c r="M11" s="16">
        <v>8</v>
      </c>
      <c r="O11" s="8" t="s">
        <v>72</v>
      </c>
      <c r="P11" s="2">
        <f>COUNTIF($G$9:$G$41, 9001)</f>
        <v>23</v>
      </c>
    </row>
    <row r="12" spans="1:16" ht="29.15" customHeight="1" thickBot="1" x14ac:dyDescent="0.3">
      <c r="A12" s="7" t="str">
        <f>IF(OR(C12="f",C12="u",C12="F",C12="U"),"",IF(OR(B12=1,B12=2,B12=3,B12=4,B12=5),1,""))</f>
        <v/>
      </c>
      <c r="B12" s="8">
        <f>WEEKDAY(E12,2)</f>
        <v>6</v>
      </c>
      <c r="C12" s="12"/>
      <c r="D12" s="10" t="str">
        <f>IF(B12=1,"Mo",IF(B12=2,"Tue",IF(B12=3,"Wed",IF(B12=4,"Thu",IF(B12=5,"Fri",IF(B12=6,"Sat",IF(B12=7,"Sun","")))))))</f>
        <v>Sat</v>
      </c>
      <c r="E12" s="13">
        <f t="shared" ref="E12" si="4">+E11+1</f>
        <v>44107</v>
      </c>
      <c r="F12" s="15"/>
      <c r="G12" s="15"/>
      <c r="H12" s="40"/>
      <c r="I12" s="40"/>
      <c r="J12" s="14"/>
      <c r="K12" s="15"/>
      <c r="L12" s="15"/>
      <c r="M12" s="16"/>
      <c r="O12" s="8" t="s">
        <v>13</v>
      </c>
      <c r="P12" s="2">
        <f>COUNTIF($G$9:$G$41, 9003)</f>
        <v>0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2"/>
      <c r="D13" s="10" t="str">
        <f t="shared" ref="D13:D42" si="5">IF(B13=1,"Mo",IF(B13=2,"Tue",IF(B13=3,"Wed",IF(B13=4,"Thu",IF(B13=5,"Fri",IF(B13=6,"Sat",IF(B13=7,"Sun","")))))))</f>
        <v>Sun</v>
      </c>
      <c r="E13" s="13">
        <f t="shared" ref="E13:E18" si="6">+E12+1</f>
        <v>44108</v>
      </c>
      <c r="F13" s="15"/>
      <c r="G13" s="15"/>
      <c r="H13" s="40"/>
      <c r="I13" s="39"/>
      <c r="J13" s="14"/>
      <c r="K13" s="15"/>
      <c r="L13" s="15"/>
      <c r="M13" s="16"/>
      <c r="O13" s="1" t="s">
        <v>14</v>
      </c>
      <c r="P13" s="2">
        <f>COUNTIF($G$9:$G$41, 9005)</f>
        <v>0</v>
      </c>
    </row>
    <row r="14" spans="1:16" ht="29.15" customHeight="1" thickBot="1" x14ac:dyDescent="0.3">
      <c r="A14" s="7">
        <f t="shared" si="0"/>
        <v>1</v>
      </c>
      <c r="B14" s="8">
        <f>WEEKDAY(E14,2)</f>
        <v>1</v>
      </c>
      <c r="C14" s="12"/>
      <c r="D14" s="10" t="str">
        <f t="shared" si="5"/>
        <v>Mo</v>
      </c>
      <c r="E14" s="13">
        <f t="shared" si="6"/>
        <v>44109</v>
      </c>
      <c r="F14" s="15" t="s">
        <v>19</v>
      </c>
      <c r="G14" s="15">
        <v>9001</v>
      </c>
      <c r="H14" s="40" t="s">
        <v>82</v>
      </c>
      <c r="I14" s="40"/>
      <c r="J14" s="40"/>
      <c r="K14" s="15" t="s">
        <v>71</v>
      </c>
      <c r="L14" s="15"/>
      <c r="M14" s="16">
        <v>8</v>
      </c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2"/>
      <c r="D15" s="10" t="str">
        <f t="shared" si="5"/>
        <v>Tue</v>
      </c>
      <c r="E15" s="13">
        <f t="shared" si="6"/>
        <v>44110</v>
      </c>
      <c r="F15" s="15" t="s">
        <v>19</v>
      </c>
      <c r="G15" s="15">
        <v>9001</v>
      </c>
      <c r="H15" s="40" t="s">
        <v>83</v>
      </c>
      <c r="I15" s="40"/>
      <c r="J15" s="40"/>
      <c r="K15" s="15" t="s">
        <v>71</v>
      </c>
      <c r="L15" s="15"/>
      <c r="M15" s="16">
        <v>8</v>
      </c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2"/>
      <c r="D16" s="10" t="str">
        <f t="shared" si="5"/>
        <v>Wed</v>
      </c>
      <c r="E16" s="13">
        <f t="shared" si="6"/>
        <v>44111</v>
      </c>
      <c r="F16" s="15" t="s">
        <v>19</v>
      </c>
      <c r="G16" s="15">
        <v>9001</v>
      </c>
      <c r="H16" s="40" t="s">
        <v>82</v>
      </c>
      <c r="I16" s="40"/>
      <c r="J16" s="40"/>
      <c r="K16" s="15" t="s">
        <v>71</v>
      </c>
      <c r="L16" s="15"/>
      <c r="M16" s="16">
        <v>8</v>
      </c>
    </row>
    <row r="17" spans="1:13" ht="29.15" customHeight="1" thickBot="1" x14ac:dyDescent="0.3">
      <c r="A17" s="7">
        <f t="shared" si="0"/>
        <v>1</v>
      </c>
      <c r="B17" s="8">
        <f>WEEKDAY(E17,2)</f>
        <v>4</v>
      </c>
      <c r="C17" s="12"/>
      <c r="D17" s="10" t="str">
        <f t="shared" ref="D17:D19" si="7">IF(B17=1,"Mo",IF(B17=2,"Tue",IF(B17=3,"Wed",IF(B17=4,"Thu",IF(B17=5,"Fri",IF(B17=6,"Sat",IF(B17=7,"Sun","")))))))</f>
        <v>Thu</v>
      </c>
      <c r="E17" s="13">
        <f t="shared" si="6"/>
        <v>44112</v>
      </c>
      <c r="F17" s="15" t="s">
        <v>19</v>
      </c>
      <c r="G17" s="15">
        <v>9001</v>
      </c>
      <c r="H17" s="40" t="s">
        <v>82</v>
      </c>
      <c r="I17" s="40"/>
      <c r="J17" s="40"/>
      <c r="K17" s="15" t="s">
        <v>71</v>
      </c>
      <c r="L17" s="15"/>
      <c r="M17" s="16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2"/>
      <c r="D18" s="10" t="str">
        <f t="shared" si="7"/>
        <v>Fri</v>
      </c>
      <c r="E18" s="13">
        <f t="shared" si="6"/>
        <v>44113</v>
      </c>
      <c r="F18" s="15" t="s">
        <v>19</v>
      </c>
      <c r="G18" s="15">
        <v>9001</v>
      </c>
      <c r="H18" s="40" t="s">
        <v>85</v>
      </c>
      <c r="I18" s="40"/>
      <c r="J18" s="40"/>
      <c r="K18" s="15" t="s">
        <v>71</v>
      </c>
      <c r="L18" s="15"/>
      <c r="M18" s="16">
        <v>8</v>
      </c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2"/>
      <c r="D19" s="10" t="str">
        <f t="shared" si="7"/>
        <v>Sat</v>
      </c>
      <c r="E19" s="13">
        <f t="shared" ref="E19:E23" si="8">+E18+1</f>
        <v>44114</v>
      </c>
      <c r="F19" s="15"/>
      <c r="G19" s="15"/>
      <c r="H19" s="40"/>
      <c r="I19" s="40"/>
      <c r="J19" s="14"/>
      <c r="K19" s="15"/>
      <c r="L19" s="15"/>
      <c r="M19" s="16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2"/>
      <c r="D20" s="10" t="str">
        <f t="shared" si="5"/>
        <v>Sun</v>
      </c>
      <c r="E20" s="13">
        <f>+E19+1</f>
        <v>44115</v>
      </c>
      <c r="F20" s="15"/>
      <c r="G20" s="15"/>
      <c r="H20" s="40"/>
      <c r="I20" s="40"/>
      <c r="J20" s="14"/>
      <c r="K20" s="15"/>
      <c r="L20" s="15"/>
      <c r="M20" s="16"/>
    </row>
    <row r="21" spans="1:13" ht="29.15" customHeight="1" thickBot="1" x14ac:dyDescent="0.3">
      <c r="A21" s="7">
        <f t="shared" si="0"/>
        <v>1</v>
      </c>
      <c r="B21" s="8">
        <f>WEEKDAY(E21,2)</f>
        <v>1</v>
      </c>
      <c r="C21" s="12"/>
      <c r="D21" s="10" t="str">
        <f>IF(B21=1,"Mo",IF(B21=2,"Tue",IF(B21=3,"Wed",IF(B21=4,"Thu",IF(B21=5,"Fri",IF(B21=6,"Sat",IF(B21=7,"Sun","")))))))</f>
        <v>Mo</v>
      </c>
      <c r="E21" s="13">
        <f>+E20+1</f>
        <v>44116</v>
      </c>
      <c r="F21" s="15" t="s">
        <v>19</v>
      </c>
      <c r="G21" s="15">
        <v>9001</v>
      </c>
      <c r="H21" s="40" t="s">
        <v>82</v>
      </c>
      <c r="I21" s="40"/>
      <c r="J21" s="40"/>
      <c r="K21" s="15" t="s">
        <v>71</v>
      </c>
      <c r="L21" s="15"/>
      <c r="M21" s="16">
        <v>8</v>
      </c>
    </row>
    <row r="22" spans="1:13" ht="29.15" customHeight="1" thickBot="1" x14ac:dyDescent="0.3">
      <c r="A22" s="7">
        <f t="shared" si="0"/>
        <v>1</v>
      </c>
      <c r="B22" s="8">
        <f>WEEKDAY(E22,2)</f>
        <v>2</v>
      </c>
      <c r="C22" s="12"/>
      <c r="D22" s="10" t="str">
        <f t="shared" si="5"/>
        <v>Tue</v>
      </c>
      <c r="E22" s="13">
        <f>+E21+1</f>
        <v>44117</v>
      </c>
      <c r="F22" s="15"/>
      <c r="G22" s="15"/>
      <c r="H22" s="40" t="s">
        <v>84</v>
      </c>
      <c r="I22" s="40"/>
      <c r="J22" s="14"/>
      <c r="K22" s="15"/>
      <c r="L22" s="15"/>
      <c r="M22" s="16"/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2"/>
      <c r="D23" s="10" t="str">
        <f t="shared" si="5"/>
        <v>Wed</v>
      </c>
      <c r="E23" s="13">
        <f t="shared" si="8"/>
        <v>44118</v>
      </c>
      <c r="F23" s="15" t="s">
        <v>19</v>
      </c>
      <c r="G23" s="15">
        <v>9001</v>
      </c>
      <c r="H23" s="40" t="s">
        <v>88</v>
      </c>
      <c r="I23" s="40"/>
      <c r="J23" s="40"/>
      <c r="K23" s="15" t="s">
        <v>71</v>
      </c>
      <c r="L23" s="15"/>
      <c r="M23" s="16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2"/>
      <c r="D24" s="10" t="str">
        <f t="shared" si="5"/>
        <v>Thu</v>
      </c>
      <c r="E24" s="13">
        <f>+E23+1</f>
        <v>44119</v>
      </c>
      <c r="F24" s="15" t="s">
        <v>19</v>
      </c>
      <c r="G24" s="15">
        <v>9001</v>
      </c>
      <c r="H24" s="40" t="s">
        <v>85</v>
      </c>
      <c r="I24" s="40"/>
      <c r="J24" s="40"/>
      <c r="K24" s="15" t="s">
        <v>71</v>
      </c>
      <c r="L24" s="15"/>
      <c r="M24" s="16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2"/>
      <c r="D25" s="10" t="str">
        <f t="shared" si="5"/>
        <v>Fri</v>
      </c>
      <c r="E25" s="13">
        <f>+E24+1</f>
        <v>44120</v>
      </c>
      <c r="F25" s="15" t="s">
        <v>19</v>
      </c>
      <c r="G25" s="15">
        <v>9001</v>
      </c>
      <c r="H25" s="40" t="s">
        <v>85</v>
      </c>
      <c r="I25" s="40"/>
      <c r="J25" s="40"/>
      <c r="K25" s="15" t="s">
        <v>71</v>
      </c>
      <c r="L25" s="15"/>
      <c r="M25" s="16">
        <v>8</v>
      </c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2"/>
      <c r="D26" s="10" t="str">
        <f t="shared" si="5"/>
        <v>Sat</v>
      </c>
      <c r="E26" s="13">
        <f>+E25+1</f>
        <v>44121</v>
      </c>
      <c r="F26" s="15"/>
      <c r="G26" s="15"/>
      <c r="H26" s="40"/>
      <c r="I26" s="40"/>
      <c r="J26" s="14"/>
      <c r="K26" s="15"/>
      <c r="L26" s="15"/>
      <c r="M26" s="16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2"/>
      <c r="D27" s="10" t="str">
        <f t="shared" si="5"/>
        <v>Sun</v>
      </c>
      <c r="E27" s="13">
        <f>+E26+1</f>
        <v>44122</v>
      </c>
      <c r="F27" s="15"/>
      <c r="G27" s="15"/>
      <c r="H27" s="40"/>
      <c r="I27" s="40"/>
      <c r="J27" s="14"/>
      <c r="K27" s="15"/>
      <c r="L27" s="15"/>
      <c r="M27" s="16"/>
    </row>
    <row r="28" spans="1:13" ht="29.15" customHeight="1" thickBot="1" x14ac:dyDescent="0.3">
      <c r="A28" s="7">
        <f>IF(OR(C28="f",C28="u",C28="F",C28="U"),"",IF(OR(B28=1,B28=2,B28=3,B28=4,B28=5),1,""))</f>
        <v>1</v>
      </c>
      <c r="B28" s="8">
        <f>WEEKDAY(E28,2)</f>
        <v>1</v>
      </c>
      <c r="C28" s="12"/>
      <c r="D28" s="10" t="str">
        <f>IF(B28=1,"Mo",IF(B28=2,"Tue",IF(B28=3,"Wed",IF(B28=4,"Thu",IF(B28=5,"Fri",IF(B28=6,"Sat",IF(B28=7,"Sun","")))))))</f>
        <v>Mo</v>
      </c>
      <c r="E28" s="13">
        <f t="shared" ref="E28" si="9">+E27+1</f>
        <v>44123</v>
      </c>
      <c r="F28" s="15" t="s">
        <v>89</v>
      </c>
      <c r="G28" s="15">
        <v>9001</v>
      </c>
      <c r="H28" s="40" t="s">
        <v>90</v>
      </c>
      <c r="I28" s="40"/>
      <c r="J28" s="14"/>
      <c r="K28" s="15" t="s">
        <v>71</v>
      </c>
      <c r="L28" s="15"/>
      <c r="M28" s="16">
        <v>8</v>
      </c>
    </row>
    <row r="29" spans="1:13" ht="29.15" customHeight="1" thickBot="1" x14ac:dyDescent="0.3">
      <c r="A29" s="7">
        <f t="shared" si="0"/>
        <v>1</v>
      </c>
      <c r="B29" s="8">
        <f>WEEKDAY(E29,2)</f>
        <v>2</v>
      </c>
      <c r="C29" s="12"/>
      <c r="D29" s="10" t="str">
        <f t="shared" si="5"/>
        <v>Tue</v>
      </c>
      <c r="E29" s="13">
        <f>+E28+1</f>
        <v>44124</v>
      </c>
      <c r="F29" s="15" t="s">
        <v>63</v>
      </c>
      <c r="G29" s="15">
        <v>9001</v>
      </c>
      <c r="H29" s="40" t="s">
        <v>94</v>
      </c>
      <c r="I29" s="40"/>
      <c r="J29" s="14"/>
      <c r="K29" s="15" t="s">
        <v>71</v>
      </c>
      <c r="L29" s="15"/>
      <c r="M29" s="16">
        <v>8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2"/>
      <c r="D30" s="10" t="str">
        <f t="shared" si="5"/>
        <v>Wed</v>
      </c>
      <c r="E30" s="13">
        <f>+E29+1</f>
        <v>44125</v>
      </c>
      <c r="F30" s="15" t="s">
        <v>19</v>
      </c>
      <c r="G30" s="15">
        <v>9001</v>
      </c>
      <c r="H30" s="40" t="s">
        <v>95</v>
      </c>
      <c r="I30" s="40"/>
      <c r="J30" s="40"/>
      <c r="K30" s="15" t="s">
        <v>71</v>
      </c>
      <c r="L30" s="15"/>
      <c r="M30" s="16">
        <v>8</v>
      </c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2"/>
      <c r="D31" s="10" t="str">
        <f t="shared" si="5"/>
        <v>Thu</v>
      </c>
      <c r="E31" s="13">
        <f>+E30+1</f>
        <v>44126</v>
      </c>
      <c r="F31" s="15" t="s">
        <v>19</v>
      </c>
      <c r="G31" s="15">
        <v>9001</v>
      </c>
      <c r="H31" s="40" t="s">
        <v>86</v>
      </c>
      <c r="I31" s="40"/>
      <c r="J31" s="14"/>
      <c r="K31" s="15" t="s">
        <v>78</v>
      </c>
      <c r="L31" s="15"/>
      <c r="M31" s="16">
        <v>3</v>
      </c>
    </row>
    <row r="32" spans="1:13" ht="29.15" customHeight="1" thickBot="1" x14ac:dyDescent="0.3">
      <c r="A32" s="7">
        <f t="shared" si="0"/>
        <v>1</v>
      </c>
      <c r="B32" s="8">
        <f t="shared" si="1"/>
        <v>4</v>
      </c>
      <c r="C32" s="12"/>
      <c r="D32" s="10" t="str">
        <f t="shared" si="5"/>
        <v>Thu</v>
      </c>
      <c r="E32" s="13">
        <f>+E30+1</f>
        <v>44126</v>
      </c>
      <c r="F32" s="15" t="s">
        <v>19</v>
      </c>
      <c r="G32" s="15">
        <v>9001</v>
      </c>
      <c r="H32" s="40" t="s">
        <v>95</v>
      </c>
      <c r="I32" s="40"/>
      <c r="J32" s="14"/>
      <c r="K32" s="15" t="s">
        <v>71</v>
      </c>
      <c r="L32" s="15"/>
      <c r="M32" s="16">
        <v>5</v>
      </c>
    </row>
    <row r="33" spans="1:13" ht="29.15" customHeight="1" thickBot="1" x14ac:dyDescent="0.3">
      <c r="A33" s="7">
        <f t="shared" si="0"/>
        <v>1</v>
      </c>
      <c r="B33" s="8">
        <f t="shared" si="1"/>
        <v>5</v>
      </c>
      <c r="C33" s="12"/>
      <c r="D33" s="10" t="str">
        <f t="shared" si="5"/>
        <v>Fri</v>
      </c>
      <c r="E33" s="13">
        <f>+E31+1</f>
        <v>44127</v>
      </c>
      <c r="F33" s="15"/>
      <c r="G33" s="15"/>
      <c r="H33" s="40" t="s">
        <v>84</v>
      </c>
      <c r="I33" s="40"/>
      <c r="J33" s="14"/>
      <c r="K33" s="15"/>
      <c r="L33" s="15"/>
      <c r="M33" s="16"/>
    </row>
    <row r="34" spans="1:13" ht="29.15" customHeight="1" thickBot="1" x14ac:dyDescent="0.3">
      <c r="A34" s="7" t="str">
        <f t="shared" si="0"/>
        <v/>
      </c>
      <c r="B34" s="8">
        <f>WEEKDAY(E34,2)</f>
        <v>6</v>
      </c>
      <c r="C34" s="12"/>
      <c r="D34" s="10" t="str">
        <f>IF(B34=1,"Mo",IF(B34=2,"Tue",IF(B34=3,"Wed",IF(B34=4,"Thu",IF(B34=5,"Fri",IF(B34=6,"Sat",IF(B34=7,"Sun","")))))))</f>
        <v>Sat</v>
      </c>
      <c r="E34" s="13">
        <f>+E33+1</f>
        <v>44128</v>
      </c>
      <c r="F34" s="15"/>
      <c r="G34" s="15"/>
      <c r="H34" s="40"/>
      <c r="I34" s="40"/>
      <c r="J34" s="14"/>
      <c r="K34" s="15"/>
      <c r="L34" s="15"/>
      <c r="M34" s="16"/>
    </row>
    <row r="35" spans="1:13" ht="29.15" customHeight="1" thickBot="1" x14ac:dyDescent="0.3">
      <c r="A35" s="7" t="str">
        <f t="shared" si="0"/>
        <v/>
      </c>
      <c r="B35" s="8">
        <f t="shared" si="1"/>
        <v>7</v>
      </c>
      <c r="C35" s="12"/>
      <c r="D35" s="10" t="str">
        <f t="shared" si="5"/>
        <v>Sun</v>
      </c>
      <c r="E35" s="13">
        <f>+E34+1</f>
        <v>44129</v>
      </c>
      <c r="F35" s="15"/>
      <c r="G35" s="15"/>
      <c r="H35" s="40"/>
      <c r="I35" s="40"/>
      <c r="J35" s="14"/>
      <c r="K35" s="15"/>
      <c r="L35" s="15"/>
      <c r="M35" s="16"/>
    </row>
    <row r="36" spans="1:13" ht="29.15" customHeight="1" thickBot="1" x14ac:dyDescent="0.3">
      <c r="A36" s="7">
        <f t="shared" si="0"/>
        <v>1</v>
      </c>
      <c r="B36" s="8">
        <f>WEEKDAY(E36,2)</f>
        <v>1</v>
      </c>
      <c r="C36" s="12"/>
      <c r="D36" s="10" t="str">
        <f>IF(B36=1,"Mo",IF(B36=2,"Tue",IF(B36=3,"Wed",IF(B36=4,"Thu",IF(B36=5,"Fri",IF(B36=6,"Sat",IF(B36=7,"Sun","")))))))</f>
        <v>Mo</v>
      </c>
      <c r="E36" s="13">
        <f>+E35+1</f>
        <v>44130</v>
      </c>
      <c r="F36" s="15" t="s">
        <v>19</v>
      </c>
      <c r="G36" s="15">
        <v>9001</v>
      </c>
      <c r="H36" s="40" t="s">
        <v>87</v>
      </c>
      <c r="I36" s="40"/>
      <c r="J36" s="14"/>
      <c r="K36" s="15" t="s">
        <v>71</v>
      </c>
      <c r="L36" s="15"/>
      <c r="M36" s="16">
        <v>8</v>
      </c>
    </row>
    <row r="37" spans="1:13" ht="29.15" customHeight="1" thickBot="1" x14ac:dyDescent="0.3">
      <c r="A37" s="7">
        <f t="shared" ref="A37" si="10">IF(OR(C37="f",C37="u",C37="F",C37="U"),"",IF(OR(B37=1,B37=2,B37=3,B37=4,B37=5),1,""))</f>
        <v>1</v>
      </c>
      <c r="B37" s="8">
        <f>WEEKDAY(E37,2)</f>
        <v>1</v>
      </c>
      <c r="C37" s="12"/>
      <c r="D37" s="10" t="str">
        <f>IF(B37=1,"Mo",IF(B37=2,"Tue",IF(B37=3,"Wed",IF(B37=4,"Thu",IF(B37=5,"Fri",IF(B37=6,"Sat",IF(B37=7,"Sun","")))))))</f>
        <v>Mo</v>
      </c>
      <c r="E37" s="13">
        <f>+E35+1</f>
        <v>44130</v>
      </c>
      <c r="F37" s="15" t="s">
        <v>19</v>
      </c>
      <c r="G37" s="15">
        <v>9001</v>
      </c>
      <c r="H37" s="40" t="s">
        <v>91</v>
      </c>
      <c r="I37" s="40"/>
      <c r="J37" s="14"/>
      <c r="K37" s="15" t="s">
        <v>78</v>
      </c>
      <c r="L37" s="15"/>
      <c r="M37" s="16">
        <v>3</v>
      </c>
    </row>
    <row r="38" spans="1:13" ht="29.15" customHeight="1" thickBot="1" x14ac:dyDescent="0.3">
      <c r="A38" s="7">
        <f t="shared" si="0"/>
        <v>1</v>
      </c>
      <c r="B38" s="8">
        <f t="shared" si="1"/>
        <v>2</v>
      </c>
      <c r="C38" s="12"/>
      <c r="D38" s="10" t="str">
        <f t="shared" si="5"/>
        <v>Tue</v>
      </c>
      <c r="E38" s="13">
        <f>+E36+1</f>
        <v>44131</v>
      </c>
      <c r="F38" s="15" t="s">
        <v>19</v>
      </c>
      <c r="G38" s="15">
        <v>9001</v>
      </c>
      <c r="H38" s="40" t="s">
        <v>87</v>
      </c>
      <c r="I38" s="40"/>
      <c r="J38" s="14"/>
      <c r="K38" s="15" t="s">
        <v>71</v>
      </c>
      <c r="L38" s="15"/>
      <c r="M38" s="16">
        <v>8</v>
      </c>
    </row>
    <row r="39" spans="1:13" ht="29.15" customHeight="1" thickBot="1" x14ac:dyDescent="0.3">
      <c r="A39" s="7">
        <f t="shared" si="0"/>
        <v>1</v>
      </c>
      <c r="B39" s="8">
        <f>WEEKDAY(E39,2)</f>
        <v>3</v>
      </c>
      <c r="C39" s="12"/>
      <c r="D39" s="10" t="str">
        <f>IF(B39=1,"Mo",IF(B39=2,"Tue",IF(B39=3,"Wed",IF(B39=4,"Thu",IF(B39=5,"Fri",IF(B39=6,"Sat",IF(B39=7,"Sun","")))))))</f>
        <v>Wed</v>
      </c>
      <c r="E39" s="13">
        <f>+E38+1</f>
        <v>44132</v>
      </c>
      <c r="F39" s="15" t="s">
        <v>19</v>
      </c>
      <c r="G39" s="15">
        <v>9001</v>
      </c>
      <c r="H39" s="40" t="s">
        <v>92</v>
      </c>
      <c r="I39" s="40"/>
      <c r="J39" s="14"/>
      <c r="K39" s="15" t="s">
        <v>78</v>
      </c>
      <c r="L39" s="15"/>
      <c r="M39" s="16">
        <v>3</v>
      </c>
    </row>
    <row r="40" spans="1:13" ht="29.15" customHeight="1" thickBot="1" x14ac:dyDescent="0.3">
      <c r="A40" s="7">
        <f t="shared" ref="A40" si="11">IF(OR(C40="f",C40="u",C40="F",C40="U"),"",IF(OR(B40=1,B40=2,B40=3,B40=4,B40=5),1,""))</f>
        <v>1</v>
      </c>
      <c r="B40" s="8">
        <f>WEEKDAY(E40,2)</f>
        <v>3</v>
      </c>
      <c r="C40" s="12"/>
      <c r="D40" s="10" t="str">
        <f>IF(B40=1,"Mo",IF(B40=2,"Tue",IF(B40=3,"Wed",IF(B40=4,"Thu",IF(B40=5,"Fri",IF(B40=6,"Sat",IF(B40=7,"Sun","")))))))</f>
        <v>Wed</v>
      </c>
      <c r="E40" s="13">
        <f>+E38+1</f>
        <v>44132</v>
      </c>
      <c r="F40" s="15" t="s">
        <v>19</v>
      </c>
      <c r="G40" s="15">
        <v>9001</v>
      </c>
      <c r="H40" s="40" t="s">
        <v>87</v>
      </c>
      <c r="I40" s="40"/>
      <c r="J40" s="14"/>
      <c r="K40" s="15" t="s">
        <v>71</v>
      </c>
      <c r="L40" s="15"/>
      <c r="M40" s="16">
        <v>5</v>
      </c>
    </row>
    <row r="41" spans="1:13" ht="29.15" customHeight="1" thickBot="1" x14ac:dyDescent="0.3">
      <c r="A41" s="7">
        <f t="shared" si="0"/>
        <v>1</v>
      </c>
      <c r="B41" s="8">
        <f t="shared" si="1"/>
        <v>4</v>
      </c>
      <c r="C41" s="12"/>
      <c r="D41" s="10" t="str">
        <f t="shared" si="5"/>
        <v>Thu</v>
      </c>
      <c r="E41" s="13">
        <f>+E39+1</f>
        <v>44133</v>
      </c>
      <c r="F41" s="15" t="s">
        <v>19</v>
      </c>
      <c r="G41" s="15">
        <v>9001</v>
      </c>
      <c r="H41" s="40" t="s">
        <v>93</v>
      </c>
      <c r="I41" s="40"/>
      <c r="J41" s="14"/>
      <c r="K41" s="15" t="s">
        <v>78</v>
      </c>
      <c r="L41" s="15"/>
      <c r="M41" s="16">
        <v>3</v>
      </c>
    </row>
    <row r="42" spans="1:13" ht="29.15" customHeight="1" thickBot="1" x14ac:dyDescent="0.3">
      <c r="A42" s="7">
        <f t="shared" ref="A42" si="12">IF(OR(C42="f",C42="u",C42="F",C42="U"),"",IF(OR(B42=1,B42=2,B42=3,B42=4,B42=5),1,""))</f>
        <v>1</v>
      </c>
      <c r="B42" s="8">
        <f t="shared" ref="B42" si="13">WEEKDAY(E42,2)</f>
        <v>4</v>
      </c>
      <c r="C42" s="12"/>
      <c r="D42" s="10" t="str">
        <f t="shared" si="5"/>
        <v>Thu</v>
      </c>
      <c r="E42" s="13">
        <f>+E39+1</f>
        <v>44133</v>
      </c>
      <c r="F42" s="15" t="s">
        <v>19</v>
      </c>
      <c r="G42" s="15">
        <v>9001</v>
      </c>
      <c r="H42" s="40" t="s">
        <v>87</v>
      </c>
      <c r="I42" s="40"/>
      <c r="J42" s="14"/>
      <c r="K42" s="15" t="s">
        <v>71</v>
      </c>
      <c r="L42" s="15"/>
      <c r="M42" s="16">
        <v>5</v>
      </c>
    </row>
    <row r="43" spans="1:13" ht="29.15" customHeight="1" thickBot="1" x14ac:dyDescent="0.3">
      <c r="A43" s="7">
        <f t="shared" ref="A43" si="14">IF(OR(C43="f",C43="u",C43="F",C43="U"),"",IF(OR(B43=1,B43=2,B43=3,B43=4,B43=5),1,""))</f>
        <v>1</v>
      </c>
      <c r="B43" s="8">
        <f t="shared" ref="B43" si="15">WEEKDAY(E43,2)</f>
        <v>5</v>
      </c>
      <c r="C43" s="12"/>
      <c r="D43" s="10" t="str">
        <f t="shared" ref="D43" si="16">IF(B43=1,"Mo",IF(B43=2,"Tue",IF(B43=3,"Wed",IF(B43=4,"Thu",IF(B43=5,"Fri",IF(B43=6,"Sat",IF(B43=7,"Sun","")))))))</f>
        <v>Fri</v>
      </c>
      <c r="E43" s="13">
        <f>+E41+1</f>
        <v>44134</v>
      </c>
      <c r="F43" s="15" t="s">
        <v>89</v>
      </c>
      <c r="G43" s="15">
        <v>9001</v>
      </c>
      <c r="H43" s="40" t="s">
        <v>90</v>
      </c>
      <c r="I43" s="40"/>
      <c r="J43" s="14"/>
      <c r="K43" s="15" t="s">
        <v>71</v>
      </c>
      <c r="L43" s="15"/>
      <c r="M43" s="16">
        <v>8</v>
      </c>
    </row>
    <row r="44" spans="1:13" ht="30" customHeight="1" thickBot="1" x14ac:dyDescent="0.3">
      <c r="D44" s="17"/>
      <c r="E44" s="18"/>
      <c r="F44" s="19"/>
      <c r="G44" s="30"/>
      <c r="H44" s="19"/>
      <c r="I44" s="20" t="s">
        <v>1</v>
      </c>
      <c r="J44" s="21"/>
      <c r="K44" s="21"/>
      <c r="L44" s="18"/>
      <c r="M44" s="22">
        <f>SUM(M9:M43)</f>
        <v>163</v>
      </c>
    </row>
    <row r="45" spans="1:13" ht="30" customHeight="1" thickBot="1" x14ac:dyDescent="0.3">
      <c r="D45" s="17"/>
      <c r="E45" s="18"/>
      <c r="F45" s="19"/>
      <c r="G45" s="19"/>
      <c r="H45" s="19"/>
      <c r="I45" s="20" t="s">
        <v>2</v>
      </c>
      <c r="J45" s="21"/>
      <c r="K45" s="21"/>
      <c r="L45" s="18"/>
      <c r="M45" s="22">
        <f>SUM(M44/8)</f>
        <v>20.375</v>
      </c>
    </row>
    <row r="52" spans="9:9" x14ac:dyDescent="0.25">
      <c r="I52" s="41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3">
    <cfRule type="expression" dxfId="200" priority="2964" stopIfTrue="1">
      <formula>IF($A9=1,B9,)</formula>
    </cfRule>
    <cfRule type="expression" dxfId="199" priority="2965" stopIfTrue="1">
      <formula>IF($A9="",B9,)</formula>
    </cfRule>
  </conditionalFormatting>
  <conditionalFormatting sqref="E9:E10">
    <cfRule type="expression" dxfId="198" priority="2966" stopIfTrue="1">
      <formula>IF($A9="",B9,"")</formula>
    </cfRule>
  </conditionalFormatting>
  <conditionalFormatting sqref="E11:E43">
    <cfRule type="expression" dxfId="197" priority="2967" stopIfTrue="1">
      <formula>IF($A11&lt;&gt;1,B11,"")</formula>
    </cfRule>
  </conditionalFormatting>
  <conditionalFormatting sqref="D9:D43">
    <cfRule type="expression" dxfId="196" priority="2968" stopIfTrue="1">
      <formula>IF($A9="",B9,)</formula>
    </cfRule>
  </conditionalFormatting>
  <conditionalFormatting sqref="G13">
    <cfRule type="expression" dxfId="195" priority="277" stopIfTrue="1">
      <formula>$F$5="Freelancer"</formula>
    </cfRule>
    <cfRule type="expression" dxfId="194" priority="278" stopIfTrue="1">
      <formula>$F$5="DTC Int. Staff"</formula>
    </cfRule>
  </conditionalFormatting>
  <conditionalFormatting sqref="G13">
    <cfRule type="expression" dxfId="193" priority="279" stopIfTrue="1">
      <formula>#REF!="Freelancer"</formula>
    </cfRule>
    <cfRule type="expression" dxfId="192" priority="280" stopIfTrue="1">
      <formula>#REF!="DTC Int. Staff"</formula>
    </cfRule>
  </conditionalFormatting>
  <conditionalFormatting sqref="G12">
    <cfRule type="expression" dxfId="191" priority="281" stopIfTrue="1">
      <formula>$F$5="Freelancer"</formula>
    </cfRule>
    <cfRule type="expression" dxfId="190" priority="282" stopIfTrue="1">
      <formula>$F$5="DTC Int. Staff"</formula>
    </cfRule>
  </conditionalFormatting>
  <conditionalFormatting sqref="G12">
    <cfRule type="expression" dxfId="189" priority="283" stopIfTrue="1">
      <formula>#REF!="Freelancer"</formula>
    </cfRule>
    <cfRule type="expression" dxfId="188" priority="284" stopIfTrue="1">
      <formula>#REF!="DTC Int. Staff"</formula>
    </cfRule>
  </conditionalFormatting>
  <conditionalFormatting sqref="G22">
    <cfRule type="expression" dxfId="179" priority="221" stopIfTrue="1">
      <formula>$F$5="Freelancer"</formula>
    </cfRule>
    <cfRule type="expression" dxfId="178" priority="222" stopIfTrue="1">
      <formula>$F$5="DTC Int. Staff"</formula>
    </cfRule>
  </conditionalFormatting>
  <conditionalFormatting sqref="G22">
    <cfRule type="expression" dxfId="177" priority="223" stopIfTrue="1">
      <formula>#REF!="Freelancer"</formula>
    </cfRule>
    <cfRule type="expression" dxfId="176" priority="224" stopIfTrue="1">
      <formula>#REF!="DTC Int. Staff"</formula>
    </cfRule>
  </conditionalFormatting>
  <conditionalFormatting sqref="G26">
    <cfRule type="expression" dxfId="175" priority="213" stopIfTrue="1">
      <formula>$F$5="Freelancer"</formula>
    </cfRule>
    <cfRule type="expression" dxfId="174" priority="214" stopIfTrue="1">
      <formula>$F$5="DTC Int. Staff"</formula>
    </cfRule>
  </conditionalFormatting>
  <conditionalFormatting sqref="G26">
    <cfRule type="expression" dxfId="173" priority="215" stopIfTrue="1">
      <formula>#REF!="Freelancer"</formula>
    </cfRule>
    <cfRule type="expression" dxfId="172" priority="216" stopIfTrue="1">
      <formula>#REF!="DTC Int. Staff"</formula>
    </cfRule>
  </conditionalFormatting>
  <conditionalFormatting sqref="G28">
    <cfRule type="expression" dxfId="171" priority="205" stopIfTrue="1">
      <formula>$F$5="Freelancer"</formula>
    </cfRule>
    <cfRule type="expression" dxfId="170" priority="206" stopIfTrue="1">
      <formula>$F$5="DTC Int. Staff"</formula>
    </cfRule>
  </conditionalFormatting>
  <conditionalFormatting sqref="G28">
    <cfRule type="expression" dxfId="169" priority="207" stopIfTrue="1">
      <formula>#REF!="Freelancer"</formula>
    </cfRule>
    <cfRule type="expression" dxfId="168" priority="208" stopIfTrue="1">
      <formula>#REF!="DTC Int. Staff"</formula>
    </cfRule>
  </conditionalFormatting>
  <conditionalFormatting sqref="G29">
    <cfRule type="expression" dxfId="167" priority="201" stopIfTrue="1">
      <formula>$F$5="Freelancer"</formula>
    </cfRule>
    <cfRule type="expression" dxfId="166" priority="202" stopIfTrue="1">
      <formula>$F$5="DTC Int. Staff"</formula>
    </cfRule>
  </conditionalFormatting>
  <conditionalFormatting sqref="G29">
    <cfRule type="expression" dxfId="165" priority="203" stopIfTrue="1">
      <formula>#REF!="Freelancer"</formula>
    </cfRule>
    <cfRule type="expression" dxfId="164" priority="204" stopIfTrue="1">
      <formula>#REF!="DTC Int. Staff"</formula>
    </cfRule>
  </conditionalFormatting>
  <conditionalFormatting sqref="G19">
    <cfRule type="expression" dxfId="163" priority="149" stopIfTrue="1">
      <formula>$F$5="Freelancer"</formula>
    </cfRule>
    <cfRule type="expression" dxfId="162" priority="150" stopIfTrue="1">
      <formula>$F$5="DTC Int. Staff"</formula>
    </cfRule>
  </conditionalFormatting>
  <conditionalFormatting sqref="G19">
    <cfRule type="expression" dxfId="161" priority="151" stopIfTrue="1">
      <formula>#REF!="Freelancer"</formula>
    </cfRule>
    <cfRule type="expression" dxfId="160" priority="152" stopIfTrue="1">
      <formula>#REF!="DTC Int. Staff"</formula>
    </cfRule>
  </conditionalFormatting>
  <conditionalFormatting sqref="G9">
    <cfRule type="expression" dxfId="159" priority="181" stopIfTrue="1">
      <formula>$F$5="Freelancer"</formula>
    </cfRule>
    <cfRule type="expression" dxfId="158" priority="182" stopIfTrue="1">
      <formula>$F$5="DTC Int. Staff"</formula>
    </cfRule>
  </conditionalFormatting>
  <conditionalFormatting sqref="G9">
    <cfRule type="expression" dxfId="157" priority="183" stopIfTrue="1">
      <formula>#REF!="Freelancer"</formula>
    </cfRule>
    <cfRule type="expression" dxfId="156" priority="184" stopIfTrue="1">
      <formula>#REF!="DTC Int. Staff"</formula>
    </cfRule>
  </conditionalFormatting>
  <conditionalFormatting sqref="G27">
    <cfRule type="expression" dxfId="151" priority="161" stopIfTrue="1">
      <formula>$F$5="Freelancer"</formula>
    </cfRule>
    <cfRule type="expression" dxfId="150" priority="162" stopIfTrue="1">
      <formula>$F$5="DTC Int. Staff"</formula>
    </cfRule>
  </conditionalFormatting>
  <conditionalFormatting sqref="G27">
    <cfRule type="expression" dxfId="149" priority="163" stopIfTrue="1">
      <formula>#REF!="Freelancer"</formula>
    </cfRule>
    <cfRule type="expression" dxfId="148" priority="164" stopIfTrue="1">
      <formula>#REF!="DTC Int. Staff"</formula>
    </cfRule>
  </conditionalFormatting>
  <conditionalFormatting sqref="G20">
    <cfRule type="expression" dxfId="147" priority="145" stopIfTrue="1">
      <formula>$F$5="Freelancer"</formula>
    </cfRule>
    <cfRule type="expression" dxfId="146" priority="146" stopIfTrue="1">
      <formula>$F$5="DTC Int. Staff"</formula>
    </cfRule>
  </conditionalFormatting>
  <conditionalFormatting sqref="G20">
    <cfRule type="expression" dxfId="145" priority="147" stopIfTrue="1">
      <formula>#REF!="Freelancer"</formula>
    </cfRule>
    <cfRule type="expression" dxfId="144" priority="148" stopIfTrue="1">
      <formula>#REF!="DTC Int. Staff"</formula>
    </cfRule>
  </conditionalFormatting>
  <conditionalFormatting sqref="G35">
    <cfRule type="expression" dxfId="135" priority="125" stopIfTrue="1">
      <formula>$F$5="Freelancer"</formula>
    </cfRule>
    <cfRule type="expression" dxfId="134" priority="126" stopIfTrue="1">
      <formula>$F$5="DTC Int. Staff"</formula>
    </cfRule>
  </conditionalFormatting>
  <conditionalFormatting sqref="G35">
    <cfRule type="expression" dxfId="133" priority="127" stopIfTrue="1">
      <formula>#REF!="Freelancer"</formula>
    </cfRule>
    <cfRule type="expression" dxfId="132" priority="128" stopIfTrue="1">
      <formula>#REF!="DTC Int. Staff"</formula>
    </cfRule>
  </conditionalFormatting>
  <conditionalFormatting sqref="G33">
    <cfRule type="expression" dxfId="119" priority="105" stopIfTrue="1">
      <formula>$F$5="Freelancer"</formula>
    </cfRule>
    <cfRule type="expression" dxfId="118" priority="106" stopIfTrue="1">
      <formula>$F$5="DTC Int. Staff"</formula>
    </cfRule>
  </conditionalFormatting>
  <conditionalFormatting sqref="G33">
    <cfRule type="expression" dxfId="117" priority="107" stopIfTrue="1">
      <formula>#REF!="Freelancer"</formula>
    </cfRule>
    <cfRule type="expression" dxfId="116" priority="108" stopIfTrue="1">
      <formula>#REF!="DTC Int. Staff"</formula>
    </cfRule>
  </conditionalFormatting>
  <conditionalFormatting sqref="G34">
    <cfRule type="expression" dxfId="115" priority="97" stopIfTrue="1">
      <formula>$F$5="Freelancer"</formula>
    </cfRule>
    <cfRule type="expression" dxfId="114" priority="98" stopIfTrue="1">
      <formula>$F$5="DTC Int. Staff"</formula>
    </cfRule>
  </conditionalFormatting>
  <conditionalFormatting sqref="G34">
    <cfRule type="expression" dxfId="113" priority="99" stopIfTrue="1">
      <formula>#REF!="Freelancer"</formula>
    </cfRule>
    <cfRule type="expression" dxfId="112" priority="100" stopIfTrue="1">
      <formula>#REF!="DTC Int. Staff"</formula>
    </cfRule>
  </conditionalFormatting>
  <conditionalFormatting sqref="G10">
    <cfRule type="expression" dxfId="111" priority="93" stopIfTrue="1">
      <formula>$F$5="Freelancer"</formula>
    </cfRule>
    <cfRule type="expression" dxfId="110" priority="94" stopIfTrue="1">
      <formula>$F$5="DTC Int. Staff"</formula>
    </cfRule>
  </conditionalFormatting>
  <conditionalFormatting sqref="G10">
    <cfRule type="expression" dxfId="109" priority="95" stopIfTrue="1">
      <formula>#REF!="Freelancer"</formula>
    </cfRule>
    <cfRule type="expression" dxfId="108" priority="96" stopIfTrue="1">
      <formula>#REF!="DTC Int. Staff"</formula>
    </cfRule>
  </conditionalFormatting>
  <conditionalFormatting sqref="G11">
    <cfRule type="expression" dxfId="107" priority="89" stopIfTrue="1">
      <formula>$F$5="Freelancer"</formula>
    </cfRule>
    <cfRule type="expression" dxfId="106" priority="90" stopIfTrue="1">
      <formula>$F$5="DTC Int. Staff"</formula>
    </cfRule>
  </conditionalFormatting>
  <conditionalFormatting sqref="G11">
    <cfRule type="expression" dxfId="105" priority="91" stopIfTrue="1">
      <formula>#REF!="Freelancer"</formula>
    </cfRule>
    <cfRule type="expression" dxfId="104" priority="92" stopIfTrue="1">
      <formula>#REF!="DTC Int. Staff"</formula>
    </cfRule>
  </conditionalFormatting>
  <conditionalFormatting sqref="G14">
    <cfRule type="expression" dxfId="103" priority="85" stopIfTrue="1">
      <formula>$F$5="Freelancer"</formula>
    </cfRule>
    <cfRule type="expression" dxfId="102" priority="86" stopIfTrue="1">
      <formula>$F$5="DTC Int. Staff"</formula>
    </cfRule>
  </conditionalFormatting>
  <conditionalFormatting sqref="G14">
    <cfRule type="expression" dxfId="101" priority="87" stopIfTrue="1">
      <formula>#REF!="Freelancer"</formula>
    </cfRule>
    <cfRule type="expression" dxfId="100" priority="88" stopIfTrue="1">
      <formula>#REF!="DTC Int. Staff"</formula>
    </cfRule>
  </conditionalFormatting>
  <conditionalFormatting sqref="G15">
    <cfRule type="expression" dxfId="99" priority="81" stopIfTrue="1">
      <formula>$F$5="Freelancer"</formula>
    </cfRule>
    <cfRule type="expression" dxfId="98" priority="82" stopIfTrue="1">
      <formula>$F$5="DTC Int. Staff"</formula>
    </cfRule>
  </conditionalFormatting>
  <conditionalFormatting sqref="G15">
    <cfRule type="expression" dxfId="97" priority="83" stopIfTrue="1">
      <formula>#REF!="Freelancer"</formula>
    </cfRule>
    <cfRule type="expression" dxfId="96" priority="84" stopIfTrue="1">
      <formula>#REF!="DTC Int. Staff"</formula>
    </cfRule>
  </conditionalFormatting>
  <conditionalFormatting sqref="G16">
    <cfRule type="expression" dxfId="95" priority="77" stopIfTrue="1">
      <formula>$F$5="Freelancer"</formula>
    </cfRule>
    <cfRule type="expression" dxfId="94" priority="78" stopIfTrue="1">
      <formula>$F$5="DTC Int. Staff"</formula>
    </cfRule>
  </conditionalFormatting>
  <conditionalFormatting sqref="G16">
    <cfRule type="expression" dxfId="93" priority="79" stopIfTrue="1">
      <formula>#REF!="Freelancer"</formula>
    </cfRule>
    <cfRule type="expression" dxfId="92" priority="80" stopIfTrue="1">
      <formula>#REF!="DTC Int. Staff"</formula>
    </cfRule>
  </conditionalFormatting>
  <conditionalFormatting sqref="G17">
    <cfRule type="expression" dxfId="91" priority="73" stopIfTrue="1">
      <formula>$F$5="Freelancer"</formula>
    </cfRule>
    <cfRule type="expression" dxfId="90" priority="74" stopIfTrue="1">
      <formula>$F$5="DTC Int. Staff"</formula>
    </cfRule>
  </conditionalFormatting>
  <conditionalFormatting sqref="G17">
    <cfRule type="expression" dxfId="89" priority="75" stopIfTrue="1">
      <formula>#REF!="Freelancer"</formula>
    </cfRule>
    <cfRule type="expression" dxfId="88" priority="76" stopIfTrue="1">
      <formula>#REF!="DTC Int. Staff"</formula>
    </cfRule>
  </conditionalFormatting>
  <conditionalFormatting sqref="G18">
    <cfRule type="expression" dxfId="87" priority="69" stopIfTrue="1">
      <formula>$F$5="Freelancer"</formula>
    </cfRule>
    <cfRule type="expression" dxfId="86" priority="70" stopIfTrue="1">
      <formula>$F$5="DTC Int. Staff"</formula>
    </cfRule>
  </conditionalFormatting>
  <conditionalFormatting sqref="G18">
    <cfRule type="expression" dxfId="85" priority="71" stopIfTrue="1">
      <formula>#REF!="Freelancer"</formula>
    </cfRule>
    <cfRule type="expression" dxfId="84" priority="72" stopIfTrue="1">
      <formula>#REF!="DTC Int. Staff"</formula>
    </cfRule>
  </conditionalFormatting>
  <conditionalFormatting sqref="G21">
    <cfRule type="expression" dxfId="83" priority="65" stopIfTrue="1">
      <formula>$F$5="Freelancer"</formula>
    </cfRule>
    <cfRule type="expression" dxfId="82" priority="66" stopIfTrue="1">
      <formula>$F$5="DTC Int. Staff"</formula>
    </cfRule>
  </conditionalFormatting>
  <conditionalFormatting sqref="G21">
    <cfRule type="expression" dxfId="81" priority="67" stopIfTrue="1">
      <formula>#REF!="Freelancer"</formula>
    </cfRule>
    <cfRule type="expression" dxfId="80" priority="68" stopIfTrue="1">
      <formula>#REF!="DTC Int. Staff"</formula>
    </cfRule>
  </conditionalFormatting>
  <conditionalFormatting sqref="G23">
    <cfRule type="expression" dxfId="79" priority="61" stopIfTrue="1">
      <formula>$F$5="Freelancer"</formula>
    </cfRule>
    <cfRule type="expression" dxfId="78" priority="62" stopIfTrue="1">
      <formula>$F$5="DTC Int. Staff"</formula>
    </cfRule>
  </conditionalFormatting>
  <conditionalFormatting sqref="G23">
    <cfRule type="expression" dxfId="77" priority="63" stopIfTrue="1">
      <formula>#REF!="Freelancer"</formula>
    </cfRule>
    <cfRule type="expression" dxfId="76" priority="64" stopIfTrue="1">
      <formula>#REF!="DTC Int. Staff"</formula>
    </cfRule>
  </conditionalFormatting>
  <conditionalFormatting sqref="G24">
    <cfRule type="expression" dxfId="75" priority="57" stopIfTrue="1">
      <formula>$F$5="Freelancer"</formula>
    </cfRule>
    <cfRule type="expression" dxfId="74" priority="58" stopIfTrue="1">
      <formula>$F$5="DTC Int. Staff"</formula>
    </cfRule>
  </conditionalFormatting>
  <conditionalFormatting sqref="G24">
    <cfRule type="expression" dxfId="73" priority="59" stopIfTrue="1">
      <formula>#REF!="Freelancer"</formula>
    </cfRule>
    <cfRule type="expression" dxfId="72" priority="60" stopIfTrue="1">
      <formula>#REF!="DTC Int. Staff"</formula>
    </cfRule>
  </conditionalFormatting>
  <conditionalFormatting sqref="G31">
    <cfRule type="expression" dxfId="71" priority="53" stopIfTrue="1">
      <formula>$F$5="Freelancer"</formula>
    </cfRule>
    <cfRule type="expression" dxfId="70" priority="54" stopIfTrue="1">
      <formula>$F$5="DTC Int. Staff"</formula>
    </cfRule>
  </conditionalFormatting>
  <conditionalFormatting sqref="G31">
    <cfRule type="expression" dxfId="69" priority="55" stopIfTrue="1">
      <formula>#REF!="Freelancer"</formula>
    </cfRule>
    <cfRule type="expression" dxfId="68" priority="56" stopIfTrue="1">
      <formula>#REF!="DTC Int. Staff"</formula>
    </cfRule>
  </conditionalFormatting>
  <conditionalFormatting sqref="G25">
    <cfRule type="expression" dxfId="63" priority="45" stopIfTrue="1">
      <formula>$F$5="Freelancer"</formula>
    </cfRule>
    <cfRule type="expression" dxfId="62" priority="46" stopIfTrue="1">
      <formula>$F$5="DTC Int. Staff"</formula>
    </cfRule>
  </conditionalFormatting>
  <conditionalFormatting sqref="G25">
    <cfRule type="expression" dxfId="61" priority="47" stopIfTrue="1">
      <formula>#REF!="Freelancer"</formula>
    </cfRule>
    <cfRule type="expression" dxfId="60" priority="48" stopIfTrue="1">
      <formula>#REF!="DTC Int. Staff"</formula>
    </cfRule>
  </conditionalFormatting>
  <conditionalFormatting sqref="G37">
    <cfRule type="expression" dxfId="55" priority="41" stopIfTrue="1">
      <formula>$F$5="Freelancer"</formula>
    </cfRule>
    <cfRule type="expression" dxfId="54" priority="42" stopIfTrue="1">
      <formula>$F$5="DTC Int. Staff"</formula>
    </cfRule>
  </conditionalFormatting>
  <conditionalFormatting sqref="G37">
    <cfRule type="expression" dxfId="53" priority="43" stopIfTrue="1">
      <formula>#REF!="Freelancer"</formula>
    </cfRule>
    <cfRule type="expression" dxfId="52" priority="44" stopIfTrue="1">
      <formula>#REF!="DTC Int. Staff"</formula>
    </cfRule>
  </conditionalFormatting>
  <conditionalFormatting sqref="G39">
    <cfRule type="expression" dxfId="51" priority="37" stopIfTrue="1">
      <formula>$F$5="Freelancer"</formula>
    </cfRule>
    <cfRule type="expression" dxfId="50" priority="38" stopIfTrue="1">
      <formula>$F$5="DTC Int. Staff"</formula>
    </cfRule>
  </conditionalFormatting>
  <conditionalFormatting sqref="G39">
    <cfRule type="expression" dxfId="49" priority="39" stopIfTrue="1">
      <formula>#REF!="Freelancer"</formula>
    </cfRule>
    <cfRule type="expression" dxfId="48" priority="40" stopIfTrue="1">
      <formula>#REF!="DTC Int. Staff"</formula>
    </cfRule>
  </conditionalFormatting>
  <conditionalFormatting sqref="G41">
    <cfRule type="expression" dxfId="43" priority="35" stopIfTrue="1">
      <formula>$F$5="Freelancer"</formula>
    </cfRule>
    <cfRule type="expression" dxfId="42" priority="35" stopIfTrue="1">
      <formula>$F$5="DTC Int. Staff"</formula>
    </cfRule>
  </conditionalFormatting>
  <conditionalFormatting sqref="G41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36">
    <cfRule type="expression" dxfId="35" priority="29" stopIfTrue="1">
      <formula>$F$5="Freelancer"</formula>
    </cfRule>
    <cfRule type="expression" dxfId="34" priority="30" stopIfTrue="1">
      <formula>$F$5="DTC Int. Staff"</formula>
    </cfRule>
  </conditionalFormatting>
  <conditionalFormatting sqref="G36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38">
    <cfRule type="expression" dxfId="31" priority="25" stopIfTrue="1">
      <formula>$F$5="Freelancer"</formula>
    </cfRule>
    <cfRule type="expression" dxfId="30" priority="26" stopIfTrue="1">
      <formula>$F$5="DTC Int. Staff"</formula>
    </cfRule>
  </conditionalFormatting>
  <conditionalFormatting sqref="G38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40">
    <cfRule type="expression" dxfId="27" priority="21" stopIfTrue="1">
      <formula>$F$5="Freelancer"</formula>
    </cfRule>
    <cfRule type="expression" dxfId="26" priority="22" stopIfTrue="1">
      <formula>$F$5="DTC Int. Staff"</formula>
    </cfRule>
  </conditionalFormatting>
  <conditionalFormatting sqref="G40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42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42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43">
    <cfRule type="expression" dxfId="15" priority="9" stopIfTrue="1">
      <formula>$F$5="Freelancer"</formula>
    </cfRule>
    <cfRule type="expression" dxfId="14" priority="10" stopIfTrue="1">
      <formula>$F$5="DTC Int. Staff"</formula>
    </cfRule>
  </conditionalFormatting>
  <conditionalFormatting sqref="G43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30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0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32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32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7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2020-11-09T13:29:10Z</dcterms:modified>
</cp:coreProperties>
</file>