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00_Draft's Resources\Timesheet\October 2020\"/>
    </mc:Choice>
  </mc:AlternateContent>
  <xr:revisionPtr revIDLastSave="0" documentId="13_ncr:1_{EEB2A789-6781-4FA6-8E43-D6B279D63A41}" xr6:coauthVersionLast="45" xr6:coauthVersionMax="45" xr10:uidLastSave="{00000000-0000-0000-0000-000000000000}"/>
  <bookViews>
    <workbookView xWindow="-108" yWindow="-108" windowWidth="23256" windowHeight="12576"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2" i="34" l="1"/>
  <c r="F5" i="34" l="1"/>
  <c r="F4" i="34"/>
  <c r="F3" i="34"/>
  <c r="E9" i="34" l="1"/>
  <c r="E10" i="34" s="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B12" i="34"/>
  <c r="E25" i="34" l="1"/>
  <c r="E26" i="34" s="1"/>
  <c r="E27" i="34" s="1"/>
  <c r="E28" i="34" s="1"/>
  <c r="E29" i="34" s="1"/>
  <c r="E30" i="34" s="1"/>
  <c r="E32" i="34" s="1"/>
  <c r="E33" i="34" s="1"/>
  <c r="E34" i="34" s="1"/>
  <c r="E35" i="34" s="1"/>
  <c r="E36" i="34" s="1"/>
  <c r="E37" i="34" s="1"/>
  <c r="E38" i="34" s="1"/>
  <c r="E40" i="34" s="1"/>
  <c r="D11" i="34"/>
  <c r="A11" i="34"/>
  <c r="D12" i="34"/>
  <c r="A12" i="34"/>
  <c r="B13" i="34"/>
  <c r="E41" i="34" l="1"/>
  <c r="B41" i="34"/>
  <c r="B14" i="34"/>
  <c r="D13" i="34"/>
  <c r="A13" i="34"/>
  <c r="D41" i="34" l="1"/>
  <c r="A41"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5" i="34"/>
  <c r="D25" i="34" s="1"/>
  <c r="A25" i="34" l="1"/>
  <c r="B26" i="34"/>
  <c r="D26" i="34" s="1"/>
  <c r="A26" i="34" l="1"/>
  <c r="B27" i="34"/>
  <c r="D27" i="34" s="1"/>
  <c r="B28" i="34" l="1"/>
  <c r="D28" i="34" s="1"/>
  <c r="A27" i="34"/>
  <c r="A28" i="34" l="1"/>
  <c r="B29" i="34"/>
  <c r="D29" i="34" l="1"/>
  <c r="A29" i="34"/>
  <c r="B30" i="34"/>
  <c r="D30" i="34" l="1"/>
  <c r="A30" i="34"/>
  <c r="B32" i="34"/>
  <c r="D32" i="34" l="1"/>
  <c r="A32" i="34"/>
  <c r="B33" i="34"/>
  <c r="D33" i="34" l="1"/>
  <c r="A33" i="34"/>
  <c r="B34" i="34"/>
  <c r="B35" i="34" l="1"/>
  <c r="D34" i="34"/>
  <c r="A34" i="34"/>
  <c r="D35" i="34" l="1"/>
  <c r="A35" i="34"/>
  <c r="B36" i="34"/>
  <c r="D36" i="34" l="1"/>
  <c r="A36" i="34"/>
  <c r="B37" i="34"/>
  <c r="B38" i="34" l="1"/>
  <c r="B40" i="34"/>
  <c r="D37" i="34"/>
  <c r="A37" i="34"/>
  <c r="D38" i="34" l="1"/>
  <c r="A38" i="34"/>
  <c r="D40" i="34"/>
  <c r="A40" i="34"/>
</calcChain>
</file>

<file path=xl/sharedStrings.xml><?xml version="1.0" encoding="utf-8"?>
<sst xmlns="http://schemas.openxmlformats.org/spreadsheetml/2006/main" count="360" uniqueCount="301">
  <si>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</si>
  <si>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</si>
  <si>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</si>
  <si>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</si>
  <si>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</si>
  <si>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</si>
  <si>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</si>
  <si>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</si>
  <si>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</si>
  <si>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</si>
  <si>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</si>
  <si>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</si>
  <si>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</si>
  <si>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</si>
  <si>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</si>
  <si>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</si>
  <si>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</si>
  <si>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</si>
  <si>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</si>
  <si>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</si>
  <si>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</si>
  <si>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</si>
  <si>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</si>
  <si>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</si>
  <si>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</si>
  <si>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</si>
  <si>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</si>
  <si>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</si>
  <si>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</si>
  <si>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</si>
  <si>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</si>
  <si>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</si>
  <si>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</si>
  <si>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</si>
  <si>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</si>
  <si>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</si>
  <si>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</si>
  <si>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</si>
  <si>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</si>
  <si>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</si>
  <si>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</si>
  <si>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</si>
  <si>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</si>
  <si>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</si>
  <si>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</si>
  <si>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</si>
  <si>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</si>
  <si>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</si>
  <si>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</si>
  <si>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</si>
  <si>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</si>
  <si>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</si>
  <si>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</si>
  <si>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</si>
  <si>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</si>
  <si>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</si>
  <si>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</si>
  <si>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</si>
  <si>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</si>
  <si>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</si>
  <si>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</si>
  <si>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</si>
  <si>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</si>
  <si>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</si>
  <si>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</si>
  <si>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</si>
  <si>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</si>
  <si>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</si>
  <si>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</si>
  <si>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</si>
  <si>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</si>
  <si>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</si>
  <si>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</si>
  <si>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</si>
  <si>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</si>
  <si>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</si>
  <si>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</si>
  <si>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</si>
  <si>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</si>
  <si>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</si>
  <si>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</si>
  <si>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</si>
  <si>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</si>
  <si>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</si>
  <si>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</si>
  <si>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</si>
  <si>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</si>
  <si>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</si>
  <si>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</si>
  <si>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</si>
  <si>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</si>
  <si>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</si>
  <si>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</si>
  <si>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</si>
  <si>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</si>
  <si>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</si>
  <si>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</si>
  <si>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</si>
  <si>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</si>
  <si>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</si>
  <si>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</si>
  <si>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</si>
  <si>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</si>
  <si>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</si>
  <si>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</si>
  <si>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</si>
  <si>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</si>
  <si>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</si>
  <si>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</si>
  <si>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</si>
  <si>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</si>
  <si>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</si>
  <si>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</si>
  <si>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</si>
  <si>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</si>
  <si>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</si>
  <si>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</si>
  <si>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</si>
  <si>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</si>
  <si>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</si>
  <si>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</si>
  <si>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</si>
  <si>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</si>
  <si>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</si>
  <si>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</si>
  <si>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</si>
  <si>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</si>
  <si>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</si>
  <si>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</si>
  <si>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</si>
  <si>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</si>
  <si>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</si>
  <si>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</si>
  <si>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</si>
  <si>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</si>
  <si>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</si>
  <si>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</si>
  <si>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</si>
  <si>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</si>
  <si>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</si>
  <si>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</si>
  <si>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</si>
  <si>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</si>
  <si>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</si>
  <si>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</si>
  <si>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</si>
  <si>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</si>
  <si>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</si>
  <si>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</si>
  <si>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</si>
  <si>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</si>
  <si>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</si>
  <si>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</si>
  <si>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</si>
  <si>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</si>
  <si>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</si>
  <si>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</si>
  <si>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</si>
  <si>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</si>
  <si>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</si>
  <si>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</si>
  <si>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</si>
  <si>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</si>
  <si>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</si>
  <si>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</si>
  <si>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</si>
  <si>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</si>
  <si>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</si>
  <si>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</si>
  <si>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</si>
  <si>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</si>
  <si>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</si>
  <si>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</si>
  <si>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</si>
  <si>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</si>
  <si>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</si>
  <si>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</si>
  <si>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</si>
  <si>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</si>
  <si>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</si>
  <si>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</si>
  <si>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</si>
  <si>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</si>
  <si>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</si>
  <si>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</si>
  <si>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</si>
  <si>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</si>
  <si>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</si>
  <si>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</si>
  <si>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</si>
  <si>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</si>
  <si>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</si>
  <si>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</si>
  <si>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</si>
  <si>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</si>
  <si>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</si>
  <si>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</si>
  <si>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</si>
  <si>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</si>
  <si>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</si>
  <si>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</si>
  <si>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</si>
  <si>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</si>
  <si>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</si>
  <si>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</si>
  <si>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</si>
  <si>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</si>
  <si>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</si>
  <si>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</si>
  <si>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</si>
  <si>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</si>
  <si>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</si>
  <si>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</si>
  <si>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</si>
  <si>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</si>
  <si>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</si>
  <si>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</si>
  <si>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</si>
  <si>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</si>
  <si>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</si>
  <si>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</si>
  <si>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</si>
  <si>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</si>
  <si>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</si>
  <si>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</si>
  <si>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</si>
  <si>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</si>
  <si>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</si>
  <si>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</si>
  <si>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</si>
  <si>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</si>
  <si>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</si>
  <si>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</si>
  <si>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</si>
  <si>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</si>
  <si>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</si>
  <si>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</si>
  <si>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</si>
  <si>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</si>
  <si>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</si>
  <si>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</si>
  <si>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</si>
  <si>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</si>
  <si>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</si>
  <si>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</si>
  <si>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</si>
  <si>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</si>
  <si>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</si>
  <si>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</si>
  <si>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</si>
  <si>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</si>
  <si>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</si>
  <si>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</si>
  <si>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</si>
  <si>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</si>
  <si>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</si>
  <si>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</si>
  <si>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</si>
  <si>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</si>
  <si>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</si>
  <si>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</si>
  <si>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</si>
  <si>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</si>
  <si>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</si>
  <si>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</si>
  <si>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</si>
  <si>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</si>
  <si>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</si>
  <si>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</si>
  <si>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</si>
  <si>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</si>
  <si>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</si>
  <si>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</si>
  <si>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</si>
  <si>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</si>
  <si>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</si>
  <si>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</si>
  <si>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</si>
  <si>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</si>
  <si>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</si>
  <si>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Vasin</t>
  </si>
  <si>
    <t>Jaturapakul</t>
  </si>
  <si>
    <t>TIME115</t>
  </si>
  <si>
    <t>HOME</t>
  </si>
  <si>
    <t>Research and create slides for UK's telecom benchmark</t>
  </si>
  <si>
    <t>Finalize the revision of Opers' problems towards market definition</t>
  </si>
  <si>
    <t>Research  and study opers' comments to identify their problems towards market definition</t>
  </si>
  <si>
    <t>Create slides identifying opers' problems towards market definition</t>
  </si>
  <si>
    <t>Focus Group No.1</t>
  </si>
  <si>
    <t>NBTC</t>
  </si>
  <si>
    <t xml:space="preserve">Research for additional information and Writing a report for UK benchmark </t>
  </si>
  <si>
    <t>Wed</t>
  </si>
  <si>
    <t>HOSPITAL</t>
  </si>
  <si>
    <t>Meeting with Otaro and Amnex</t>
  </si>
  <si>
    <t>Summarize key points during the meeting into MoM and continue researching for UK benchmark</t>
  </si>
  <si>
    <t>Writing a report for UK benchmark</t>
  </si>
  <si>
    <t>Thu</t>
  </si>
  <si>
    <t>Meeting with NBTC</t>
  </si>
  <si>
    <t>Writing  a MoM to summarize the key points during the meeting and resarch the benefits of AS</t>
  </si>
  <si>
    <t>Research  the benefits of Accounting Separation and Turn them into a powerpoint</t>
  </si>
  <si>
    <t>Research additional information regarding Ireland and edit both slide and report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</si>
</sst>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0"/>
      <name val="Arial"/>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22" fillId="0" borderId="0" applyFont="0" applyFill="0" applyBorder="0" applyAlignment="0" applyProtection="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20" fontId="6" fillId="0" borderId="4" xfId="1" applyNumberFormat="1" applyFont="1" applyFill="1" applyBorder="1" applyAlignment="1" applyProtection="1">
      <alignment horizontal="center" vertical="center"/>
    </xf>
    <xf numFmtId="14" fontId="6" fillId="0" borderId="9" xfId="1" applyNumberFormat="1" applyFont="1" applyFill="1" applyBorder="1" applyAlignment="1" applyProtection="1">
      <alignment horizontal="center" vertical="center"/>
    </xf>
  </cellXfs>
  <cellStyles count="2">
    <cellStyle name="Comma" xfId="1" builtinId="3"/>
    <cellStyle name="Normal" xfId="0" builtinId="0"/>
  </cellStyles>
  <dxfs count="93">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17781</xdr:colOff>
      <xdr:row>0</xdr:row>
      <xdr:rowOff>631323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8" workbookViewId="0">
      <selection activeCell="D53" sqref="D53:H54"/>
    </sheetView>
  </sheetViews>
  <sheetFormatPr defaultColWidth="11.44140625" defaultRowHeight="13.2"/>
  <cols>
    <col min="1" max="1" width="3" customWidth="1"/>
    <col min="2" max="2" width="16.77734375" customWidth="1"/>
    <col min="3" max="3" width="15.44140625" customWidth="1"/>
    <col min="9" max="9" width="16.77734375" style="45" customWidth="1"/>
    <col min="10" max="10" width="57.5546875" style="45" customWidth="1"/>
  </cols>
  <sheetData>
    <row r="1" spans="2:10" ht="13.5" customHeight="1" thickBot="1">
      <c r="I1" s="42"/>
      <c r="J1" s="42"/>
    </row>
    <row r="2" spans="2:10" ht="16.5" customHeight="1">
      <c r="B2" s="97" t="s">
        <v>9</v>
      </c>
      <c r="C2" s="98"/>
      <c r="D2" s="98"/>
      <c r="E2" s="98"/>
      <c r="F2" s="98"/>
      <c r="G2" s="98"/>
      <c r="H2" s="99"/>
      <c r="I2" s="42"/>
      <c r="J2" s="42"/>
    </row>
    <row r="3" spans="2:10" ht="13.8" thickBot="1">
      <c r="B3" s="100"/>
      <c r="C3" s="101"/>
      <c r="D3" s="101"/>
      <c r="E3" s="101"/>
      <c r="F3" s="101"/>
      <c r="G3" s="101"/>
      <c r="H3" s="102"/>
      <c r="I3" s="43"/>
      <c r="J3" s="43"/>
    </row>
    <row r="4" spans="2:10">
      <c r="B4" s="103" t="s">
        <v>11</v>
      </c>
      <c r="C4" s="104"/>
      <c r="D4" s="103" t="s">
        <v>280</v>
      </c>
      <c r="E4" s="105"/>
      <c r="F4" s="105"/>
      <c r="G4" s="105"/>
      <c r="H4" s="104"/>
      <c r="I4" s="44"/>
      <c r="J4" s="44"/>
    </row>
    <row r="5" spans="2:10">
      <c r="B5" s="88" t="s">
        <v>65</v>
      </c>
      <c r="C5" s="90"/>
      <c r="D5" s="88" t="s">
        <v>281</v>
      </c>
      <c r="E5" s="89"/>
      <c r="F5" s="89"/>
      <c r="G5" s="89"/>
      <c r="H5" s="90"/>
      <c r="I5" s="44"/>
      <c r="J5" s="44"/>
    </row>
    <row r="6" spans="2:10">
      <c r="B6" s="88" t="s">
        <v>66</v>
      </c>
      <c r="C6" s="90"/>
      <c r="D6" s="88" t="s">
        <v>282</v>
      </c>
      <c r="E6" s="89"/>
      <c r="F6" s="89"/>
      <c r="G6" s="89"/>
      <c r="H6" s="90"/>
      <c r="I6" s="44"/>
      <c r="J6" s="44"/>
    </row>
    <row r="7" spans="2:10" ht="13.8"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1">
      <c r="B34" s="51" t="s">
        <v>240</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241</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261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242</v>
      </c>
      <c r="E47" s="65"/>
      <c r="F47" s="65"/>
      <c r="G47" s="65"/>
      <c r="H47" s="66"/>
    </row>
    <row r="48" spans="2:10">
      <c r="B48" s="54" t="s">
        <v>73</v>
      </c>
      <c r="C48" s="55"/>
      <c r="D48" s="76"/>
      <c r="E48" s="77"/>
      <c r="F48" s="77"/>
      <c r="G48" s="77"/>
      <c r="H48" s="78"/>
    </row>
    <row r="49" spans="2:8">
      <c r="B49" s="47">
        <v>9008</v>
      </c>
      <c r="C49" s="48"/>
      <c r="D49" s="64" t="s">
        <v>243</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5" zoomScale="70" zoomScaleNormal="70" workbookViewId="0">
      <selection activeCell="H38" sqref="H38:I38"/>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32" t="s">
        <v>14</v>
      </c>
      <c r="E1" s="133"/>
      <c r="F1" s="133"/>
      <c r="G1" s="133"/>
      <c r="H1" s="133"/>
      <c r="I1" s="133"/>
      <c r="J1" s="133"/>
      <c r="K1" s="133"/>
      <c r="L1" s="134"/>
    </row>
    <row r="2" spans="1:15" ht="13.5" customHeight="1">
      <c r="D2" s="31"/>
      <c r="E2" s="31"/>
      <c r="F2" s="31"/>
      <c r="G2" s="31"/>
      <c r="H2" s="31"/>
      <c r="I2" s="31"/>
      <c r="J2" s="31"/>
      <c r="K2" s="31"/>
      <c r="L2" s="2"/>
    </row>
    <row r="3" spans="1:15" ht="19.5" customHeight="1">
      <c r="D3" s="23" t="s">
        <v>0</v>
      </c>
      <c r="E3" s="24"/>
      <c r="F3" s="32" t="str">
        <f>'Information-General Settings'!D4</f>
        <v>Vasin</v>
      </c>
      <c r="G3" s="29"/>
      <c r="I3" s="3"/>
      <c r="J3" s="33"/>
      <c r="K3" s="33"/>
      <c r="L3" s="33"/>
    </row>
    <row r="4" spans="1:15" ht="19.5" customHeight="1">
      <c r="D4" s="3" t="s">
        <v>68</v>
      </c>
      <c r="E4" s="25"/>
      <c r="F4" s="32" t="str">
        <f>'Information-General Settings'!D5</f>
        <v>Jaturapakul</v>
      </c>
      <c r="G4" s="29"/>
      <c r="I4" s="3"/>
      <c r="J4" s="33"/>
      <c r="K4" s="33"/>
      <c r="L4" s="33"/>
    </row>
    <row r="5" spans="1:15" ht="19.5" customHeight="1">
      <c r="D5" s="136" t="s">
        <v>67</v>
      </c>
      <c r="E5" s="137"/>
      <c r="F5" s="32" t="str">
        <f>'Information-General Settings'!D6</f>
        <v>TIME115</v>
      </c>
      <c r="G5" s="29"/>
      <c r="I5" s="3"/>
      <c r="J5" s="33"/>
      <c r="K5" s="33"/>
      <c r="L5" s="33"/>
    </row>
    <row r="6" spans="1:15" ht="19.5" customHeight="1" thickBot="1">
      <c r="E6" s="3"/>
      <c r="F6" s="3"/>
      <c r="G6" s="3"/>
      <c r="H6" s="4"/>
      <c r="J6" s="120"/>
      <c r="K6" s="120"/>
      <c r="L6" s="120"/>
    </row>
    <row r="7" spans="1:15" ht="12.75" customHeight="1">
      <c r="B7" s="1">
        <f>MONTH(E9)</f>
        <v>10</v>
      </c>
      <c r="C7" s="107"/>
      <c r="D7" s="109">
        <v>44105</v>
      </c>
      <c r="E7" s="110"/>
      <c r="F7" s="113" t="s">
        <v>6</v>
      </c>
      <c r="G7" s="113" t="s">
        <v>15</v>
      </c>
      <c r="H7" s="127" t="s">
        <v>5</v>
      </c>
      <c r="I7" s="128"/>
      <c r="J7" s="123" t="s">
        <v>3</v>
      </c>
      <c r="K7" s="125" t="s">
        <v>10</v>
      </c>
      <c r="L7" s="123" t="s">
        <v>4</v>
      </c>
    </row>
    <row r="8" spans="1:15" ht="23.25" customHeight="1" thickBot="1">
      <c r="C8" s="108"/>
      <c r="D8" s="111"/>
      <c r="E8" s="112"/>
      <c r="F8" s="114"/>
      <c r="G8" s="115"/>
      <c r="H8" s="129"/>
      <c r="I8" s="130"/>
      <c r="J8" s="124"/>
      <c r="K8" s="126"/>
      <c r="L8" s="124"/>
    </row>
    <row r="9" spans="1:15" ht="29.1" customHeight="1" thickBot="1">
      <c r="A9" s="5">
        <f t="shared" ref="A9:A40" si="0">IF(OR(C9="f",C9="u",C9="F",C9="U"),"",IF(OR(B9=1,B9=2,B9=3,B9=4,B9=5),1,""))</f>
        <v>1</v>
      </c>
      <c r="B9" s="6">
        <f t="shared" ref="B9:B38" si="1">WEEKDAY(E9,2)</f>
        <v>4</v>
      </c>
      <c r="C9" s="7"/>
      <c r="D9" s="8" t="str">
        <f>IF(B9=1,"Mo",IF(B9=2,"Tue",IF(B9=3,"Wed",IF(B9=4,"Thu",IF(B9=5,"Fri",IF(B9=6,"Sat",IF(B9=7,"Sun","")))))))</f>
        <v>Thu</v>
      </c>
      <c r="E9" s="9">
        <f>+D7</f>
        <v>44105</v>
      </c>
      <c r="F9" s="10" t="s">
        <v>19</v>
      </c>
      <c r="G9" s="14">
        <v>9002</v>
      </c>
      <c r="H9" s="106" t="s">
        <v>286</v>
      </c>
      <c r="I9" s="106"/>
      <c r="J9" s="10" t="s">
        <v>69</v>
      </c>
      <c r="K9" s="10"/>
      <c r="L9" s="11">
        <v>9</v>
      </c>
    </row>
    <row r="10" spans="1:15" ht="29.1" customHeight="1" thickBot="1">
      <c r="A10" s="5">
        <f t="shared" si="0"/>
        <v>1</v>
      </c>
      <c r="B10" s="6">
        <f t="shared" si="1"/>
        <v>5</v>
      </c>
      <c r="C10" s="12"/>
      <c r="D10" s="8" t="str">
        <f>IF(B10=1,"Mo",IF(B10=2,"Tue",IF(B10=3,"Wed",IF(B10=4,"Thu",IF(B10=5,"Fri",IF(B10=6,"Sat",IF(B10=7,"Sun","")))))))</f>
        <v>Fri</v>
      </c>
      <c r="E10" s="13">
        <f>+E9+1</f>
        <v>44106</v>
      </c>
      <c r="F10" s="10" t="s">
        <v>19</v>
      </c>
      <c r="G10" s="14">
        <v>9002</v>
      </c>
      <c r="H10" s="106" t="s">
        <v>287</v>
      </c>
      <c r="I10" s="106"/>
      <c r="J10" s="14" t="s">
        <v>69</v>
      </c>
      <c r="K10" s="14"/>
      <c r="L10" s="15">
        <v>8</v>
      </c>
      <c r="N10" s="6" t="s">
        <v>70</v>
      </c>
      <c r="O10" s="2">
        <f>COUNTIF($G$9:$G$41, 9001)</f>
        <v>0</v>
      </c>
    </row>
    <row r="11" spans="1:15" ht="29.1" customHeight="1" thickBot="1">
      <c r="A11" s="5" t="str">
        <f t="shared" si="0"/>
        <v/>
      </c>
      <c r="B11" s="6">
        <f t="shared" si="1"/>
        <v>6</v>
      </c>
      <c r="C11" s="12"/>
      <c r="D11" s="8" t="str">
        <f>IF(B11=1,"Mo",IF(B11=2,"Tue",IF(B11=3,"Wed",IF(B11=4,"Thu",IF(B11=5,"Fri",IF(B11=6,"Sat",IF(B11=7,"Sun","")))))))</f>
        <v>Sat</v>
      </c>
      <c r="E11" s="13">
        <f t="shared" ref="E11:E38" si="2">+E10+1</f>
        <v>44107</v>
      </c>
      <c r="F11" s="10"/>
      <c r="G11" s="14"/>
      <c r="H11" s="131"/>
      <c r="I11" s="131"/>
      <c r="J11" s="14"/>
      <c r="K11" s="14"/>
      <c r="L11" s="15"/>
      <c r="N11" s="6" t="s">
        <v>12</v>
      </c>
      <c r="O11" s="2">
        <f>COUNTIF($G$9:$G$41,9003)+COUNTIF($G$9:$G$41,9004)</f>
        <v>0</v>
      </c>
    </row>
    <row r="12" spans="1:15" ht="29.1" customHeight="1" thickBot="1">
      <c r="A12" s="5" t="str">
        <f t="shared" si="0"/>
        <v/>
      </c>
      <c r="B12" s="6">
        <f t="shared" si="1"/>
        <v>7</v>
      </c>
      <c r="C12" s="12"/>
      <c r="D12" s="8" t="str">
        <f t="shared" ref="D12:D40" si="3">IF(B12=1,"Mo",IF(B12=2,"Tue",IF(B12=3,"Wed",IF(B12=4,"Thu",IF(B12=5,"Fri",IF(B12=6,"Sat",IF(B12=7,"Sun","")))))))</f>
        <v>Sun</v>
      </c>
      <c r="E12" s="13">
        <f t="shared" si="2"/>
        <v>44108</v>
      </c>
      <c r="F12" s="10"/>
      <c r="G12" s="14"/>
      <c r="H12" s="131"/>
      <c r="I12" s="131"/>
      <c r="J12" s="14"/>
      <c r="K12" s="14"/>
      <c r="L12" s="15"/>
      <c r="N12" s="1" t="s">
        <v>13</v>
      </c>
      <c r="O12" s="2">
        <f>COUNTIF($G$9:$G$41, 9005)</f>
        <v>0</v>
      </c>
    </row>
    <row r="13" spans="1:15" ht="29.1" customHeight="1" thickBot="1">
      <c r="A13" s="5">
        <f t="shared" si="0"/>
        <v>1</v>
      </c>
      <c r="B13" s="6">
        <f t="shared" si="1"/>
        <v>1</v>
      </c>
      <c r="C13" s="12"/>
      <c r="D13" s="8" t="str">
        <f t="shared" si="3"/>
        <v>Mo</v>
      </c>
      <c r="E13" s="13">
        <f t="shared" si="2"/>
        <v>44109</v>
      </c>
      <c r="F13" s="10" t="s">
        <v>19</v>
      </c>
      <c r="G13" s="14">
        <v>9002</v>
      </c>
      <c r="H13" s="106" t="s">
        <v>285</v>
      </c>
      <c r="I13" s="106"/>
      <c r="J13" s="14" t="s">
        <v>283</v>
      </c>
      <c r="K13" s="14"/>
      <c r="L13" s="15">
        <v>9</v>
      </c>
    </row>
    <row r="14" spans="1:15" ht="29.1" customHeight="1" thickBot="1">
      <c r="A14" s="5">
        <f t="shared" si="0"/>
        <v>1</v>
      </c>
      <c r="B14" s="6">
        <f t="shared" si="1"/>
        <v>2</v>
      </c>
      <c r="C14" s="12"/>
      <c r="D14" s="8" t="str">
        <f t="shared" si="3"/>
        <v>Tue</v>
      </c>
      <c r="E14" s="13">
        <f t="shared" si="2"/>
        <v>44110</v>
      </c>
      <c r="F14" s="10"/>
      <c r="G14" s="14">
        <v>9015</v>
      </c>
      <c r="H14" s="118"/>
      <c r="I14" s="118"/>
      <c r="J14" s="14"/>
      <c r="K14" s="14"/>
      <c r="L14" s="15"/>
    </row>
    <row r="15" spans="1:15" ht="29.1" customHeight="1" thickBot="1">
      <c r="A15" s="5">
        <f t="shared" si="0"/>
        <v>1</v>
      </c>
      <c r="B15" s="6">
        <f t="shared" si="1"/>
        <v>3</v>
      </c>
      <c r="C15" s="12"/>
      <c r="D15" s="8" t="str">
        <f t="shared" si="3"/>
        <v>Wed</v>
      </c>
      <c r="E15" s="13">
        <f t="shared" si="2"/>
        <v>44111</v>
      </c>
      <c r="F15" s="10" t="s">
        <v>19</v>
      </c>
      <c r="G15" s="14">
        <v>9002</v>
      </c>
      <c r="H15" s="119" t="s">
        <v>284</v>
      </c>
      <c r="I15" s="119"/>
      <c r="J15" s="14" t="s">
        <v>69</v>
      </c>
      <c r="K15" s="14"/>
      <c r="L15" s="15">
        <v>10.3</v>
      </c>
    </row>
    <row r="16" spans="1:15" ht="29.1" customHeight="1" thickBot="1">
      <c r="A16" s="5">
        <f t="shared" si="0"/>
        <v>1</v>
      </c>
      <c r="B16" s="6">
        <f t="shared" si="1"/>
        <v>4</v>
      </c>
      <c r="C16" s="12"/>
      <c r="D16" s="8" t="str">
        <f>IF(B16=1,"Mo",IF(B16=2,"Tue",IF(B16=3,"Wed",IF(B16=4,"Thu",IF(B16=5,"Fri",IF(B16=6,"Sat",IF(B16=7,"Sun","")))))))</f>
        <v>Thu</v>
      </c>
      <c r="E16" s="13">
        <f t="shared" si="2"/>
        <v>44112</v>
      </c>
      <c r="F16" s="10" t="s">
        <v>19</v>
      </c>
      <c r="G16" s="14">
        <v>9002</v>
      </c>
      <c r="H16" s="106" t="s">
        <v>284</v>
      </c>
      <c r="I16" s="106"/>
      <c r="J16" s="14" t="s">
        <v>69</v>
      </c>
      <c r="K16" s="14"/>
      <c r="L16" s="15">
        <v>9</v>
      </c>
    </row>
    <row r="17" spans="1:12" ht="29.1" customHeight="1" thickBot="1">
      <c r="A17" s="5">
        <f t="shared" si="0"/>
        <v>1</v>
      </c>
      <c r="B17" s="6">
        <f t="shared" si="1"/>
        <v>5</v>
      </c>
      <c r="C17" s="12"/>
      <c r="D17" s="8" t="str">
        <f>IF(B17=1,"Mo",IF(B17=2,"Tue",IF(B17=3,"Wed",IF(B17=4,"Thu",IF(B17=5,"Fri",IF(B17=6,"Sat",IF(B17=7,"Sun","")))))))</f>
        <v>Fri</v>
      </c>
      <c r="E17" s="13">
        <f t="shared" si="2"/>
        <v>44113</v>
      </c>
      <c r="F17" s="10" t="s">
        <v>19</v>
      </c>
      <c r="G17" s="14">
        <v>9002</v>
      </c>
      <c r="H17" s="106" t="s">
        <v>284</v>
      </c>
      <c r="I17" s="106"/>
      <c r="J17" s="14" t="s">
        <v>69</v>
      </c>
      <c r="K17" s="14"/>
      <c r="L17" s="15">
        <v>9</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21"/>
      <c r="I18" s="122"/>
      <c r="J18" s="14"/>
      <c r="K18" s="14"/>
      <c r="L18" s="15"/>
    </row>
    <row r="19" spans="1:12" ht="29.1" customHeight="1" thickBot="1">
      <c r="A19" s="5" t="str">
        <f t="shared" si="0"/>
        <v/>
      </c>
      <c r="B19" s="6">
        <f t="shared" si="1"/>
        <v>7</v>
      </c>
      <c r="C19" s="12"/>
      <c r="D19" s="8" t="str">
        <f t="shared" si="3"/>
        <v>Sun</v>
      </c>
      <c r="E19" s="13">
        <f t="shared" si="2"/>
        <v>44115</v>
      </c>
      <c r="F19" s="10"/>
      <c r="G19" s="14"/>
      <c r="H19" s="117"/>
      <c r="I19" s="117"/>
      <c r="J19" s="14"/>
      <c r="K19" s="14"/>
      <c r="L19" s="15"/>
    </row>
    <row r="20" spans="1:12" ht="29.1" customHeight="1" thickBot="1">
      <c r="A20" s="5">
        <f t="shared" si="0"/>
        <v>1</v>
      </c>
      <c r="B20" s="6">
        <f t="shared" si="1"/>
        <v>1</v>
      </c>
      <c r="C20" s="12"/>
      <c r="D20" s="8" t="str">
        <f t="shared" si="3"/>
        <v>Mo</v>
      </c>
      <c r="E20" s="13">
        <f t="shared" si="2"/>
        <v>44116</v>
      </c>
      <c r="F20" s="10" t="s">
        <v>19</v>
      </c>
      <c r="G20" s="14">
        <v>9002</v>
      </c>
      <c r="H20" s="106" t="s">
        <v>284</v>
      </c>
      <c r="I20" s="106"/>
      <c r="J20" s="14" t="s">
        <v>69</v>
      </c>
      <c r="K20" s="14"/>
      <c r="L20" s="15">
        <v>9</v>
      </c>
    </row>
    <row r="21" spans="1:12" ht="29.1" customHeight="1" thickBot="1">
      <c r="A21" s="5">
        <f t="shared" si="0"/>
        <v>1</v>
      </c>
      <c r="B21" s="6">
        <f t="shared" si="1"/>
        <v>2</v>
      </c>
      <c r="C21" s="12"/>
      <c r="D21" s="8" t="str">
        <f t="shared" si="3"/>
        <v>Tue</v>
      </c>
      <c r="E21" s="13">
        <f t="shared" si="2"/>
        <v>44117</v>
      </c>
      <c r="F21" s="10"/>
      <c r="G21" s="14"/>
      <c r="H21" s="116" t="s">
        <v>262</v>
      </c>
      <c r="I21" s="116"/>
      <c r="J21" s="14"/>
      <c r="K21" s="14"/>
      <c r="L21" s="15"/>
    </row>
    <row r="22" spans="1:12" ht="29.1" customHeight="1" thickBot="1">
      <c r="A22" s="5">
        <f t="shared" si="0"/>
        <v>1</v>
      </c>
      <c r="B22" s="6">
        <f t="shared" si="1"/>
        <v>3</v>
      </c>
      <c r="C22" s="12"/>
      <c r="D22" s="8" t="str">
        <f t="shared" si="3"/>
        <v>Wed</v>
      </c>
      <c r="E22" s="13">
        <f t="shared" si="2"/>
        <v>44118</v>
      </c>
      <c r="F22" s="10" t="s">
        <v>19</v>
      </c>
      <c r="G22" s="14">
        <v>9002</v>
      </c>
      <c r="H22" s="106" t="s">
        <v>300</v>
      </c>
      <c r="I22" s="106"/>
      <c r="J22" s="14" t="s">
        <v>69</v>
      </c>
      <c r="K22" s="14"/>
      <c r="L22" s="15">
        <v>8</v>
      </c>
    </row>
    <row r="23" spans="1:12" ht="29.1" customHeight="1" thickBot="1">
      <c r="A23" s="5">
        <f t="shared" si="0"/>
        <v>1</v>
      </c>
      <c r="B23" s="6">
        <f t="shared" si="1"/>
        <v>4</v>
      </c>
      <c r="C23" s="12"/>
      <c r="D23" s="8" t="str">
        <f t="shared" si="3"/>
        <v>Thu</v>
      </c>
      <c r="E23" s="13">
        <f>+E22+1</f>
        <v>44119</v>
      </c>
      <c r="F23" s="10" t="s">
        <v>19</v>
      </c>
      <c r="G23" s="14">
        <v>9002</v>
      </c>
      <c r="H23" s="106" t="s">
        <v>297</v>
      </c>
      <c r="I23" s="106"/>
      <c r="J23" s="14" t="s">
        <v>289</v>
      </c>
      <c r="K23" s="14"/>
      <c r="L23" s="15">
        <v>3</v>
      </c>
    </row>
    <row r="24" spans="1:12" ht="29.1" customHeight="1" thickBot="1">
      <c r="A24" s="5"/>
      <c r="B24" s="6"/>
      <c r="C24" s="12"/>
      <c r="D24" s="138" t="s">
        <v>296</v>
      </c>
      <c r="E24" s="139">
        <v>44119</v>
      </c>
      <c r="F24" s="10" t="s">
        <v>19</v>
      </c>
      <c r="G24" s="14">
        <v>9002</v>
      </c>
      <c r="H24" s="62" t="s">
        <v>298</v>
      </c>
      <c r="I24" s="62"/>
      <c r="J24" s="14" t="s">
        <v>69</v>
      </c>
      <c r="K24" s="14"/>
      <c r="L24" s="15">
        <v>5.3</v>
      </c>
    </row>
    <row r="25" spans="1:12" ht="29.1" customHeight="1" thickBot="1">
      <c r="A25" s="5">
        <f t="shared" si="0"/>
        <v>1</v>
      </c>
      <c r="B25" s="6">
        <f t="shared" si="1"/>
        <v>5</v>
      </c>
      <c r="C25" s="12"/>
      <c r="D25" s="8" t="str">
        <f t="shared" si="3"/>
        <v>Fri</v>
      </c>
      <c r="E25" s="13">
        <f>+E23+1</f>
        <v>44120</v>
      </c>
      <c r="F25" s="10" t="s">
        <v>19</v>
      </c>
      <c r="G25" s="14">
        <v>9002</v>
      </c>
      <c r="H25" s="106" t="s">
        <v>299</v>
      </c>
      <c r="I25" s="106"/>
      <c r="J25" s="14" t="s">
        <v>69</v>
      </c>
      <c r="K25" s="14"/>
      <c r="L25" s="15">
        <v>9.3000000000000007</v>
      </c>
    </row>
    <row r="26" spans="1:12" ht="29.1" customHeight="1" thickBot="1">
      <c r="A26" s="5" t="str">
        <f t="shared" si="0"/>
        <v/>
      </c>
      <c r="B26" s="6">
        <f t="shared" si="1"/>
        <v>6</v>
      </c>
      <c r="C26" s="12"/>
      <c r="D26" s="8" t="str">
        <f t="shared" si="3"/>
        <v>Sat</v>
      </c>
      <c r="E26" s="13">
        <f t="shared" si="2"/>
        <v>44121</v>
      </c>
      <c r="F26" s="10"/>
      <c r="G26" s="14"/>
      <c r="H26" s="106"/>
      <c r="I26" s="106"/>
      <c r="J26" s="14"/>
      <c r="K26" s="14"/>
      <c r="L26" s="15"/>
    </row>
    <row r="27" spans="1:12" ht="29.1" customHeight="1" thickBot="1">
      <c r="A27" s="5" t="str">
        <f t="shared" si="0"/>
        <v/>
      </c>
      <c r="B27" s="6">
        <f t="shared" si="1"/>
        <v>7</v>
      </c>
      <c r="C27" s="12"/>
      <c r="D27" s="8" t="str">
        <f t="shared" si="3"/>
        <v>Sun</v>
      </c>
      <c r="E27" s="13">
        <f t="shared" si="2"/>
        <v>44122</v>
      </c>
      <c r="F27" s="10"/>
      <c r="G27" s="14"/>
      <c r="H27" s="106"/>
      <c r="I27" s="106"/>
      <c r="J27" s="14"/>
      <c r="K27" s="14"/>
      <c r="L27" s="15"/>
    </row>
    <row r="28" spans="1:12" ht="29.1" customHeight="1" thickBot="1">
      <c r="A28" s="5">
        <f t="shared" si="0"/>
        <v>1</v>
      </c>
      <c r="B28" s="6">
        <f t="shared" si="1"/>
        <v>1</v>
      </c>
      <c r="C28" s="12"/>
      <c r="D28" s="8" t="str">
        <f t="shared" si="3"/>
        <v>Mo</v>
      </c>
      <c r="E28" s="13">
        <f t="shared" si="2"/>
        <v>44123</v>
      </c>
      <c r="F28" s="10" t="s">
        <v>19</v>
      </c>
      <c r="G28" s="14">
        <v>9002</v>
      </c>
      <c r="H28" s="106" t="s">
        <v>295</v>
      </c>
      <c r="I28" s="106"/>
      <c r="J28" s="14" t="s">
        <v>69</v>
      </c>
      <c r="K28" s="14"/>
      <c r="L28" s="15">
        <v>9</v>
      </c>
    </row>
    <row r="29" spans="1:12" ht="29.1" customHeight="1" thickBot="1">
      <c r="A29" s="5">
        <f t="shared" si="0"/>
        <v>1</v>
      </c>
      <c r="B29" s="6">
        <f t="shared" si="1"/>
        <v>2</v>
      </c>
      <c r="C29" s="12"/>
      <c r="D29" s="8" t="str">
        <f t="shared" si="3"/>
        <v>Tue</v>
      </c>
      <c r="E29" s="13">
        <f t="shared" si="2"/>
        <v>44124</v>
      </c>
      <c r="F29" s="10" t="s">
        <v>19</v>
      </c>
      <c r="G29" s="14">
        <v>9002</v>
      </c>
      <c r="H29" s="106" t="s">
        <v>295</v>
      </c>
      <c r="I29" s="106"/>
      <c r="J29" s="14" t="s">
        <v>69</v>
      </c>
      <c r="K29" s="14"/>
      <c r="L29" s="15">
        <v>9</v>
      </c>
    </row>
    <row r="30" spans="1:12" ht="29.1" customHeight="1" thickBot="1">
      <c r="A30" s="5">
        <f t="shared" si="0"/>
        <v>1</v>
      </c>
      <c r="B30" s="6">
        <f t="shared" si="1"/>
        <v>3</v>
      </c>
      <c r="C30" s="12"/>
      <c r="D30" s="8" t="str">
        <f t="shared" si="3"/>
        <v>Wed</v>
      </c>
      <c r="E30" s="13">
        <f>+E29+1</f>
        <v>44125</v>
      </c>
      <c r="F30" s="10" t="s">
        <v>19</v>
      </c>
      <c r="G30" s="14">
        <v>9002</v>
      </c>
      <c r="H30" s="106" t="s">
        <v>293</v>
      </c>
      <c r="I30" s="106"/>
      <c r="J30" s="14" t="s">
        <v>289</v>
      </c>
      <c r="K30" s="14"/>
      <c r="L30" s="15">
        <v>4</v>
      </c>
    </row>
    <row r="31" spans="1:12" ht="29.1" customHeight="1" thickBot="1">
      <c r="A31" s="5"/>
      <c r="B31" s="6"/>
      <c r="C31" s="12"/>
      <c r="D31" s="8" t="s">
        <v>291</v>
      </c>
      <c r="E31" s="13">
        <v>44125</v>
      </c>
      <c r="F31" s="10" t="s">
        <v>19</v>
      </c>
      <c r="G31" s="14">
        <v>9002</v>
      </c>
      <c r="H31" s="62" t="s">
        <v>294</v>
      </c>
      <c r="I31" s="62"/>
      <c r="J31" s="14" t="s">
        <v>69</v>
      </c>
      <c r="K31" s="14"/>
      <c r="L31" s="15">
        <v>4.3</v>
      </c>
    </row>
    <row r="32" spans="1:12" ht="29.1" customHeight="1" thickBot="1">
      <c r="A32" s="5">
        <f t="shared" si="0"/>
        <v>1</v>
      </c>
      <c r="B32" s="6">
        <f t="shared" si="1"/>
        <v>4</v>
      </c>
      <c r="C32" s="12"/>
      <c r="D32" s="8" t="str">
        <f t="shared" si="3"/>
        <v>Thu</v>
      </c>
      <c r="E32" s="13">
        <f>+E30+1</f>
        <v>44126</v>
      </c>
      <c r="F32" s="10" t="s">
        <v>19</v>
      </c>
      <c r="G32" s="14">
        <v>9002</v>
      </c>
      <c r="H32" s="106" t="s">
        <v>295</v>
      </c>
      <c r="I32" s="106"/>
      <c r="J32" s="14" t="s">
        <v>69</v>
      </c>
      <c r="K32" s="14"/>
      <c r="L32" s="15">
        <v>8</v>
      </c>
    </row>
    <row r="33" spans="1:12" ht="29.1" customHeight="1" thickBot="1">
      <c r="A33" s="5">
        <f t="shared" si="0"/>
        <v>1</v>
      </c>
      <c r="B33" s="6">
        <f t="shared" si="1"/>
        <v>5</v>
      </c>
      <c r="C33" s="12"/>
      <c r="D33" s="8" t="str">
        <f t="shared" si="3"/>
        <v>Fri</v>
      </c>
      <c r="E33" s="13">
        <f t="shared" si="2"/>
        <v>44127</v>
      </c>
      <c r="F33" s="10"/>
      <c r="G33" s="14"/>
      <c r="H33" s="116" t="s">
        <v>263</v>
      </c>
      <c r="I33" s="116"/>
      <c r="J33" s="14"/>
      <c r="K33" s="14"/>
      <c r="L33" s="15"/>
    </row>
    <row r="34" spans="1:12" ht="29.1" customHeight="1" thickBot="1">
      <c r="A34" s="5" t="str">
        <f t="shared" si="0"/>
        <v/>
      </c>
      <c r="B34" s="6">
        <f t="shared" si="1"/>
        <v>6</v>
      </c>
      <c r="C34" s="12"/>
      <c r="D34" s="8" t="str">
        <f t="shared" si="3"/>
        <v>Sat</v>
      </c>
      <c r="E34" s="13">
        <f t="shared" si="2"/>
        <v>44128</v>
      </c>
      <c r="F34" s="10"/>
      <c r="G34" s="14"/>
      <c r="H34" s="106"/>
      <c r="I34" s="106"/>
      <c r="J34" s="14"/>
      <c r="K34" s="14"/>
      <c r="L34" s="15"/>
    </row>
    <row r="35" spans="1:12" ht="29.1" customHeight="1" thickBot="1">
      <c r="A35" s="5" t="str">
        <f t="shared" si="0"/>
        <v/>
      </c>
      <c r="B35" s="6">
        <f t="shared" si="1"/>
        <v>7</v>
      </c>
      <c r="C35" s="12"/>
      <c r="D35" s="8" t="str">
        <f t="shared" si="3"/>
        <v>Sun</v>
      </c>
      <c r="E35" s="13">
        <f t="shared" si="2"/>
        <v>44129</v>
      </c>
      <c r="F35" s="10"/>
      <c r="G35" s="14"/>
      <c r="H35" s="106"/>
      <c r="I35" s="106"/>
      <c r="J35" s="14"/>
      <c r="K35" s="14"/>
      <c r="L35" s="15"/>
    </row>
    <row r="36" spans="1:12" ht="29.1" customHeight="1" thickBot="1">
      <c r="A36" s="5">
        <f t="shared" si="0"/>
        <v>1</v>
      </c>
      <c r="B36" s="6">
        <f t="shared" si="1"/>
        <v>1</v>
      </c>
      <c r="C36" s="12"/>
      <c r="D36" s="8" t="str">
        <f t="shared" si="3"/>
        <v>Mo</v>
      </c>
      <c r="E36" s="13">
        <f t="shared" si="2"/>
        <v>44130</v>
      </c>
      <c r="F36" s="10" t="s">
        <v>19</v>
      </c>
      <c r="G36" s="14">
        <v>9002</v>
      </c>
      <c r="H36" s="106" t="s">
        <v>290</v>
      </c>
      <c r="I36" s="106"/>
      <c r="J36" s="14" t="s">
        <v>69</v>
      </c>
      <c r="K36" s="14"/>
      <c r="L36" s="15">
        <v>9</v>
      </c>
    </row>
    <row r="37" spans="1:12" ht="29.1" customHeight="1" thickBot="1">
      <c r="A37" s="5">
        <f t="shared" si="0"/>
        <v>1</v>
      </c>
      <c r="B37" s="6">
        <f t="shared" si="1"/>
        <v>2</v>
      </c>
      <c r="C37" s="12"/>
      <c r="D37" s="8" t="str">
        <f t="shared" si="3"/>
        <v>Tue</v>
      </c>
      <c r="E37" s="13">
        <f t="shared" si="2"/>
        <v>44131</v>
      </c>
      <c r="F37" s="10" t="s">
        <v>19</v>
      </c>
      <c r="G37" s="14">
        <v>9002</v>
      </c>
      <c r="H37" s="135" t="s">
        <v>288</v>
      </c>
      <c r="I37" s="135"/>
      <c r="J37" s="14" t="s">
        <v>289</v>
      </c>
      <c r="K37" s="14"/>
      <c r="L37" s="15">
        <v>9.3000000000000007</v>
      </c>
    </row>
    <row r="38" spans="1:12" ht="29.1" customHeight="1" thickBot="1">
      <c r="A38" s="5">
        <f t="shared" si="0"/>
        <v>1</v>
      </c>
      <c r="B38" s="6">
        <f t="shared" si="1"/>
        <v>3</v>
      </c>
      <c r="C38" s="12"/>
      <c r="D38" s="8" t="str">
        <f t="shared" si="3"/>
        <v>Wed</v>
      </c>
      <c r="E38" s="13">
        <f t="shared" si="2"/>
        <v>44132</v>
      </c>
      <c r="F38" s="10" t="s">
        <v>19</v>
      </c>
      <c r="G38" s="14">
        <v>9002</v>
      </c>
      <c r="H38" s="106" t="s">
        <v>290</v>
      </c>
      <c r="I38" s="106"/>
      <c r="J38" s="14" t="s">
        <v>69</v>
      </c>
      <c r="K38" s="14"/>
      <c r="L38" s="15">
        <v>5.3</v>
      </c>
    </row>
    <row r="39" spans="1:12" ht="29.1" customHeight="1" thickBot="1">
      <c r="A39" s="5"/>
      <c r="B39" s="6"/>
      <c r="C39" s="12"/>
      <c r="D39" s="8" t="s">
        <v>291</v>
      </c>
      <c r="E39" s="16">
        <v>44132</v>
      </c>
      <c r="F39" s="10"/>
      <c r="G39" s="38">
        <v>9013</v>
      </c>
      <c r="H39" s="63"/>
      <c r="I39" s="63"/>
      <c r="J39" s="14" t="s">
        <v>292</v>
      </c>
      <c r="K39" s="14"/>
      <c r="L39" s="15">
        <v>3</v>
      </c>
    </row>
    <row r="40" spans="1:12" ht="29.1" customHeight="1" thickBot="1">
      <c r="A40" s="5">
        <f t="shared" si="0"/>
        <v>1</v>
      </c>
      <c r="B40" s="6">
        <f>WEEKDAY(E38+1,2)</f>
        <v>4</v>
      </c>
      <c r="C40" s="12"/>
      <c r="D40" s="8" t="str">
        <f t="shared" si="3"/>
        <v>Thu</v>
      </c>
      <c r="E40" s="16">
        <f>IF(MONTH(E38+1)&gt;MONTH(E38),"",E38+1)</f>
        <v>44133</v>
      </c>
      <c r="F40" s="10" t="s">
        <v>19</v>
      </c>
      <c r="G40" s="38">
        <v>9002</v>
      </c>
      <c r="H40" s="106" t="s">
        <v>290</v>
      </c>
      <c r="I40" s="106"/>
      <c r="J40" s="14" t="s">
        <v>69</v>
      </c>
      <c r="K40" s="14"/>
      <c r="L40" s="15">
        <v>9</v>
      </c>
    </row>
    <row r="41" spans="1:12" ht="29.1" customHeight="1" thickBot="1">
      <c r="A41" s="5">
        <f t="shared" ref="A41" si="4">IF(OR(C41="f",C41="u",C41="F",C41="U"),"",IF(OR(B41=1,B41=2,B41=3,B41=4,B41=5),1,""))</f>
        <v>1</v>
      </c>
      <c r="B41" s="6">
        <f>WEEKDAY(E40+1,2)</f>
        <v>5</v>
      </c>
      <c r="C41" s="12"/>
      <c r="D41" s="8" t="str">
        <f t="shared" ref="D41" si="5">IF(B41=1,"Mo",IF(B41=2,"Tue",IF(B41=3,"Wed",IF(B41=4,"Thu",IF(B41=5,"Fri",IF(B41=6,"Sat",IF(B41=7,"Sun","")))))))</f>
        <v>Fri</v>
      </c>
      <c r="E41" s="16">
        <f>IF(MONTH(E40+1)&gt;MONTH(E40),"",E40+1)</f>
        <v>44134</v>
      </c>
      <c r="F41" s="10" t="s">
        <v>19</v>
      </c>
      <c r="G41" s="38">
        <v>9002</v>
      </c>
      <c r="H41" s="106" t="s">
        <v>290</v>
      </c>
      <c r="I41" s="106"/>
      <c r="J41" s="14" t="s">
        <v>69</v>
      </c>
      <c r="K41" s="14"/>
      <c r="L41" s="15">
        <v>9</v>
      </c>
    </row>
    <row r="42" spans="1:12" ht="30" customHeight="1" thickBot="1">
      <c r="D42" s="17"/>
      <c r="E42" s="19"/>
      <c r="F42" s="39"/>
      <c r="G42" s="40"/>
      <c r="H42" s="41"/>
      <c r="I42" s="37" t="s">
        <v>1</v>
      </c>
      <c r="J42" s="21"/>
      <c r="K42" s="18"/>
      <c r="L42" s="22">
        <f>SUM(L9:L41)</f>
        <v>167.8</v>
      </c>
    </row>
    <row r="43" spans="1:12" ht="30" customHeight="1" thickBot="1">
      <c r="D43" s="17"/>
      <c r="E43" s="18"/>
      <c r="F43" s="30"/>
      <c r="G43" s="30"/>
      <c r="H43" s="30"/>
      <c r="I43" s="20" t="s">
        <v>2</v>
      </c>
      <c r="J43" s="21"/>
      <c r="K43" s="18"/>
      <c r="L43" s="22">
        <f>SUM(L42/8)</f>
        <v>20.975000000000001</v>
      </c>
    </row>
  </sheetData>
  <mergeCells count="41">
    <mergeCell ref="D1:L1"/>
    <mergeCell ref="H36:I36"/>
    <mergeCell ref="H37:I37"/>
    <mergeCell ref="H38:I38"/>
    <mergeCell ref="H40:I40"/>
    <mergeCell ref="H20:I20"/>
    <mergeCell ref="H12:I12"/>
    <mergeCell ref="H32:I32"/>
    <mergeCell ref="H33:I33"/>
    <mergeCell ref="H22:I22"/>
    <mergeCell ref="H23:I23"/>
    <mergeCell ref="H10:I10"/>
    <mergeCell ref="H35:I35"/>
    <mergeCell ref="H25:I25"/>
    <mergeCell ref="H26:I26"/>
    <mergeCell ref="D5:E5"/>
    <mergeCell ref="J6:L6"/>
    <mergeCell ref="H17:I17"/>
    <mergeCell ref="H18:I18"/>
    <mergeCell ref="J7:J8"/>
    <mergeCell ref="K7:K8"/>
    <mergeCell ref="H7:I8"/>
    <mergeCell ref="H13:I13"/>
    <mergeCell ref="L7:L8"/>
    <mergeCell ref="H11:I11"/>
    <mergeCell ref="H9:I9"/>
    <mergeCell ref="H41:I41"/>
    <mergeCell ref="C7:C8"/>
    <mergeCell ref="D7:E8"/>
    <mergeCell ref="F7:F8"/>
    <mergeCell ref="G7:G8"/>
    <mergeCell ref="H21:I21"/>
    <mergeCell ref="H19:I19"/>
    <mergeCell ref="H14:I14"/>
    <mergeCell ref="H15:I15"/>
    <mergeCell ref="H16:I16"/>
    <mergeCell ref="H27:I27"/>
    <mergeCell ref="H34:I34"/>
    <mergeCell ref="H28:I28"/>
    <mergeCell ref="H30:I30"/>
    <mergeCell ref="H29:I29"/>
  </mergeCells>
  <phoneticPr fontId="0" type="noConversion"/>
  <conditionalFormatting sqref="C9:C40">
    <cfRule type="expression" dxfId="92" priority="2067" stopIfTrue="1">
      <formula>IF($A9=1,B9,)</formula>
    </cfRule>
    <cfRule type="expression" dxfId="91" priority="2068" stopIfTrue="1">
      <formula>IF($A9="",B9,)</formula>
    </cfRule>
  </conditionalFormatting>
  <conditionalFormatting sqref="E9">
    <cfRule type="expression" dxfId="90" priority="2069" stopIfTrue="1">
      <formula>IF($A9="",B9,"")</formula>
    </cfRule>
  </conditionalFormatting>
  <conditionalFormatting sqref="E10:E40">
    <cfRule type="expression" dxfId="89" priority="2070" stopIfTrue="1">
      <formula>IF($A10&lt;&gt;1,B10,"")</formula>
    </cfRule>
  </conditionalFormatting>
  <conditionalFormatting sqref="D9:D40">
    <cfRule type="expression" dxfId="88" priority="2071" stopIfTrue="1">
      <formula>IF($A9="",B9,)</formula>
    </cfRule>
  </conditionalFormatting>
  <conditionalFormatting sqref="G9:G10 G12:G39">
    <cfRule type="expression" dxfId="87" priority="2072" stopIfTrue="1">
      <formula>#REF!="Freelancer"</formula>
    </cfRule>
    <cfRule type="expression" dxfId="86" priority="2073" stopIfTrue="1">
      <formula>#REF!="DTC Int. Staff"</formula>
    </cfRule>
  </conditionalFormatting>
  <conditionalFormatting sqref="G38:G39 G30:G35 G12 G15:G19 G22:G27">
    <cfRule type="expression" dxfId="85" priority="2065" stopIfTrue="1">
      <formula>$F$5="Freelancer"</formula>
    </cfRule>
    <cfRule type="expression" dxfId="84" priority="2066" stopIfTrue="1">
      <formula>$F$5="DTC Int. Staff"</formula>
    </cfRule>
  </conditionalFormatting>
  <conditionalFormatting sqref="G10">
    <cfRule type="expression" dxfId="83" priority="15" stopIfTrue="1">
      <formula>#REF!="Freelancer"</formula>
    </cfRule>
    <cfRule type="expression" dxfId="82" priority="16" stopIfTrue="1">
      <formula>#REF!="DTC Int. Staff"</formula>
    </cfRule>
  </conditionalFormatting>
  <conditionalFormatting sqref="G10">
    <cfRule type="expression" dxfId="81" priority="13" stopIfTrue="1">
      <formula>$F$5="Freelancer"</formula>
    </cfRule>
    <cfRule type="expression" dxfId="80" priority="14" stopIfTrue="1">
      <formula>$F$5="DTC Int. Staff"</formula>
    </cfRule>
  </conditionalFormatting>
  <conditionalFormatting sqref="G11">
    <cfRule type="expression" dxfId="79" priority="11" stopIfTrue="1">
      <formula>#REF!="Freelancer"</formula>
    </cfRule>
    <cfRule type="expression" dxfId="78" priority="12" stopIfTrue="1">
      <formula>#REF!="DTC Int. Staff"</formula>
    </cfRule>
  </conditionalFormatting>
  <conditionalFormatting sqref="G11">
    <cfRule type="expression" dxfId="77" priority="9" stopIfTrue="1">
      <formula>$F$5="Freelancer"</formula>
    </cfRule>
    <cfRule type="expression" dxfId="76" priority="10" stopIfTrue="1">
      <formula>$F$5="DTC Int. Staff"</formula>
    </cfRule>
  </conditionalFormatting>
  <conditionalFormatting sqref="C41">
    <cfRule type="expression" dxfId="75" priority="5" stopIfTrue="1">
      <formula>IF($A41=1,B41,)</formula>
    </cfRule>
    <cfRule type="expression" dxfId="74" priority="6" stopIfTrue="1">
      <formula>IF($A41="",B41,)</formula>
    </cfRule>
  </conditionalFormatting>
  <conditionalFormatting sqref="E41">
    <cfRule type="expression" dxfId="73" priority="7" stopIfTrue="1">
      <formula>IF($A41&lt;&gt;1,B41,"")</formula>
    </cfRule>
  </conditionalFormatting>
  <conditionalFormatting sqref="D41">
    <cfRule type="expression" dxfId="72" priority="8" stopIfTrue="1">
      <formula>IF($A41="",B41,)</formula>
    </cfRule>
  </conditionalFormatting>
  <dataValidations count="2">
    <dataValidation type="list" allowBlank="1" showInputMessage="1" showErrorMessage="1" sqref="G40:G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79" workbookViewId="0">
      <selection activeCell="A84" sqref="A84"/>
    </sheetView>
  </sheetViews>
  <sheetFormatPr defaultColWidth="11.44140625" defaultRowHeight="13.2"/>
  <cols>
    <col min="1" max="1" width="13.44140625" style="26" bestFit="1" customWidth="1"/>
    <col min="2" max="2" width="29.218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6" t="s">
        <v>271</v>
      </c>
      <c r="B2" s="26" t="s">
        <v>279</v>
      </c>
      <c r="D2" s="27">
        <v>9001</v>
      </c>
      <c r="E2" s="26" t="s">
        <v>71</v>
      </c>
    </row>
    <row r="3" spans="1:14">
      <c r="A3" s="46" t="s">
        <v>270</v>
      </c>
      <c r="B3" s="26" t="s">
        <v>278</v>
      </c>
      <c r="D3" s="27">
        <v>9002</v>
      </c>
      <c r="E3" s="26" t="s">
        <v>134</v>
      </c>
    </row>
    <row r="4" spans="1:14">
      <c r="A4" s="46" t="s">
        <v>269</v>
      </c>
      <c r="B4" s="26" t="s">
        <v>277</v>
      </c>
      <c r="D4" s="27">
        <v>9003</v>
      </c>
      <c r="E4" s="26" t="s">
        <v>135</v>
      </c>
    </row>
    <row r="5" spans="1:14">
      <c r="A5" s="46" t="s">
        <v>268</v>
      </c>
      <c r="B5" s="26" t="s">
        <v>276</v>
      </c>
      <c r="D5" s="27">
        <v>9004</v>
      </c>
      <c r="E5" s="26" t="s">
        <v>136</v>
      </c>
    </row>
    <row r="6" spans="1:14">
      <c r="A6" s="46" t="s">
        <v>267</v>
      </c>
      <c r="B6" s="26" t="s">
        <v>275</v>
      </c>
      <c r="D6" s="27">
        <v>9005</v>
      </c>
      <c r="E6" s="26" t="s">
        <v>72</v>
      </c>
    </row>
    <row r="7" spans="1:14">
      <c r="A7" s="46" t="s">
        <v>266</v>
      </c>
      <c r="B7" s="26" t="s">
        <v>274</v>
      </c>
      <c r="D7" s="27">
        <v>9007</v>
      </c>
      <c r="E7" s="26" t="s">
        <v>73</v>
      </c>
    </row>
    <row r="8" spans="1:14">
      <c r="A8" s="46" t="s">
        <v>265</v>
      </c>
      <c r="B8" s="26" t="s">
        <v>273</v>
      </c>
      <c r="D8" s="27">
        <v>9008</v>
      </c>
      <c r="E8" s="26" t="s">
        <v>74</v>
      </c>
    </row>
    <row r="9" spans="1:14">
      <c r="A9" s="46" t="s">
        <v>264</v>
      </c>
      <c r="B9" s="26" t="s">
        <v>272</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119</v>
      </c>
      <c r="B64" s="26" t="s">
        <v>120</v>
      </c>
    </row>
    <row r="65" spans="1:2">
      <c r="A65" s="46" t="s">
        <v>117</v>
      </c>
      <c r="B65" s="26" t="s">
        <v>118</v>
      </c>
    </row>
    <row r="66" spans="1:2">
      <c r="A66" s="46" t="s">
        <v>115</v>
      </c>
      <c r="B66" s="26" t="s">
        <v>116</v>
      </c>
    </row>
    <row r="67" spans="1:2">
      <c r="A67" s="46" t="s">
        <v>113</v>
      </c>
      <c r="B67" s="26" t="s">
        <v>114</v>
      </c>
    </row>
    <row r="68" spans="1:2">
      <c r="A68" s="46" t="s">
        <v>111</v>
      </c>
      <c r="B68" s="26" t="s">
        <v>112</v>
      </c>
    </row>
    <row r="69" spans="1:2">
      <c r="A69" s="46" t="s">
        <v>109</v>
      </c>
      <c r="B69" s="26" t="s">
        <v>110</v>
      </c>
    </row>
    <row r="70" spans="1:2">
      <c r="A70" s="46" t="s">
        <v>107</v>
      </c>
      <c r="B70" s="26" t="s">
        <v>108</v>
      </c>
    </row>
    <row r="71" spans="1:2">
      <c r="A71" s="46" t="s">
        <v>105</v>
      </c>
      <c r="B71" s="26" t="s">
        <v>106</v>
      </c>
    </row>
    <row r="72" spans="1:2">
      <c r="A72" s="46" t="s">
        <v>103</v>
      </c>
      <c r="B72" s="26" t="s">
        <v>104</v>
      </c>
    </row>
    <row r="73" spans="1:2">
      <c r="A73" s="46" t="s">
        <v>101</v>
      </c>
      <c r="B73" s="26" t="s">
        <v>102</v>
      </c>
    </row>
    <row r="74" spans="1:2">
      <c r="A74" s="46" t="s">
        <v>99</v>
      </c>
      <c r="B74" s="26" t="s">
        <v>100</v>
      </c>
    </row>
    <row r="75" spans="1:2">
      <c r="A75" s="46" t="s">
        <v>97</v>
      </c>
      <c r="B75" s="26" t="s">
        <v>98</v>
      </c>
    </row>
    <row r="76" spans="1:2">
      <c r="A76" s="46" t="s">
        <v>95</v>
      </c>
      <c r="B76" s="26" t="s">
        <v>96</v>
      </c>
    </row>
    <row r="77" spans="1:2">
      <c r="A77" s="46" t="s">
        <v>93</v>
      </c>
      <c r="B77" s="26" t="s">
        <v>94</v>
      </c>
    </row>
    <row r="78" spans="1:2">
      <c r="A78" s="46" t="s">
        <v>91</v>
      </c>
      <c r="B78" s="26" t="s">
        <v>92</v>
      </c>
    </row>
    <row r="79" spans="1:2">
      <c r="A79" s="46" t="s">
        <v>89</v>
      </c>
      <c r="B79" s="26" t="s">
        <v>90</v>
      </c>
    </row>
    <row r="80" spans="1:2">
      <c r="A80" s="46" t="s">
        <v>87</v>
      </c>
      <c r="B80" s="26" t="s">
        <v>88</v>
      </c>
    </row>
    <row r="81" spans="1:2">
      <c r="A81" s="46" t="s">
        <v>85</v>
      </c>
      <c r="B81" s="26" t="s">
        <v>86</v>
      </c>
    </row>
    <row r="82" spans="1:2">
      <c r="A82" s="46" t="s">
        <v>123</v>
      </c>
      <c r="B82" s="26" t="s">
        <v>124</v>
      </c>
    </row>
    <row r="83" spans="1:2">
      <c r="A83" s="46" t="s">
        <v>17</v>
      </c>
      <c r="B83" s="26" t="s">
        <v>18</v>
      </c>
    </row>
    <row r="84" spans="1:2">
      <c r="A84" s="46" t="s">
        <v>19</v>
      </c>
      <c r="B84" s="26" t="s">
        <v>20</v>
      </c>
    </row>
    <row r="85" spans="1:2">
      <c r="A85" s="46" t="s">
        <v>171</v>
      </c>
      <c r="B85" s="26" t="s">
        <v>172</v>
      </c>
    </row>
    <row r="86" spans="1:2">
      <c r="A86" s="46" t="s">
        <v>125</v>
      </c>
      <c r="B86" s="26" t="s">
        <v>126</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127</v>
      </c>
      <c r="B95" s="26" t="s">
        <v>128</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129</v>
      </c>
      <c r="B101" s="26" t="s">
        <v>130</v>
      </c>
    </row>
    <row r="102" spans="1:2">
      <c r="A102" s="46" t="s">
        <v>47</v>
      </c>
      <c r="B102" s="26" t="s">
        <v>48</v>
      </c>
    </row>
    <row r="103" spans="1:2">
      <c r="A103" s="46" t="s">
        <v>49</v>
      </c>
      <c r="B103" s="26" t="s">
        <v>50</v>
      </c>
    </row>
    <row r="104" spans="1:2">
      <c r="A104" s="46" t="s">
        <v>131</v>
      </c>
      <c r="B104" s="26" t="s">
        <v>16</v>
      </c>
    </row>
    <row r="105" spans="1:2">
      <c r="A105" s="46" t="s">
        <v>51</v>
      </c>
      <c r="B105" s="26" t="s">
        <v>52</v>
      </c>
    </row>
    <row r="106" spans="1:2">
      <c r="A106" s="46" t="s">
        <v>53</v>
      </c>
      <c r="B106" s="26" t="s">
        <v>54</v>
      </c>
    </row>
    <row r="107" spans="1:2">
      <c r="A107" s="46" t="s">
        <v>132</v>
      </c>
      <c r="B107" s="26" t="s">
        <v>133</v>
      </c>
    </row>
    <row r="108" spans="1:2">
      <c r="A108" s="46" t="s">
        <v>55</v>
      </c>
      <c r="B108" s="26" t="s">
        <v>56</v>
      </c>
    </row>
    <row r="109" spans="1:2">
      <c r="A109" s="46" t="s">
        <v>83</v>
      </c>
      <c r="B109" s="26" t="s">
        <v>84</v>
      </c>
    </row>
    <row r="110" spans="1:2">
      <c r="A110" s="46" t="s">
        <v>57</v>
      </c>
      <c r="B110" s="26" t="s">
        <v>58</v>
      </c>
    </row>
    <row r="111" spans="1:2">
      <c r="A111" s="46" t="s">
        <v>59</v>
      </c>
      <c r="B111" s="26" t="s">
        <v>60</v>
      </c>
    </row>
    <row r="112" spans="1:2">
      <c r="A112" s="46" t="s">
        <v>61</v>
      </c>
      <c r="B112" s="26" t="s">
        <v>62</v>
      </c>
    </row>
    <row r="113" spans="1:2">
      <c r="A113" s="46" t="s">
        <v>81</v>
      </c>
      <c r="B113" s="26" t="s">
        <v>82</v>
      </c>
    </row>
    <row r="114" spans="1:2">
      <c r="A114" s="46" t="s">
        <v>79</v>
      </c>
      <c r="B114" s="26" t="s">
        <v>80</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Time-C61</cp:lastModifiedBy>
  <dcterms:created xsi:type="dcterms:W3CDTF">2006-02-12T14:53:28Z</dcterms:created>
  <dcterms:modified xsi:type="dcterms:W3CDTF">2020-11-09T03:28:44Z</dcterms:modified>
</cp:coreProperties>
</file>