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codeName="DieseArbeitsmappe" checkCompatibility="1" defaultThemeVersion="124226"/>
  <mc:AlternateContent xmlns:mc="http://schemas.openxmlformats.org/markup-compatibility/2006">
    <mc:Choice Requires="x15">
      <x15ac:absPath xmlns:x15ac="http://schemas.microsoft.com/office/spreadsheetml/2010/11/ac" url="/Users/juthatip/Desktop/"/>
    </mc:Choice>
  </mc:AlternateContent>
  <xr:revisionPtr revIDLastSave="0" documentId="8_{4EA1E054-362E-8D45-90EF-A557015B1C2F}" xr6:coauthVersionLast="45" xr6:coauthVersionMax="45" xr10:uidLastSave="{00000000-0000-0000-0000-000000000000}"/>
  <bookViews>
    <workbookView xWindow="3100" yWindow="3400" windowWidth="2074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61" i="34" l="1"/>
  <c r="E9" i="34" l="1"/>
  <c r="E11" i="34" s="1"/>
  <c r="E13" i="34" s="1"/>
  <c r="E15" i="34" s="1"/>
  <c r="E16" i="34" s="1"/>
  <c r="E17" i="34" s="1"/>
  <c r="E18" i="34" s="1"/>
  <c r="E19" i="34" s="1"/>
  <c r="E22" i="34" s="1"/>
  <c r="E25" i="34" s="1"/>
  <c r="E27" i="34" s="1"/>
  <c r="E28" i="34" s="1"/>
  <c r="E29" i="34" s="1"/>
  <c r="B7" i="34" l="1"/>
  <c r="B9" i="34"/>
  <c r="D9" i="34" s="1"/>
  <c r="L62" i="34"/>
  <c r="A9" i="34" l="1"/>
  <c r="B10" i="34"/>
  <c r="D11" i="34" l="1"/>
  <c r="A10" i="34"/>
  <c r="B11" i="34"/>
  <c r="E31" i="34"/>
  <c r="E33" i="34" s="1"/>
  <c r="E35" i="34" s="1"/>
  <c r="E37" i="34" s="1"/>
  <c r="E38" i="34" s="1"/>
  <c r="E39" i="34" s="1"/>
  <c r="B12" i="34"/>
  <c r="E40" i="34" l="1"/>
  <c r="E42" i="34" s="1"/>
  <c r="E44" i="34" s="1"/>
  <c r="E47" i="34" s="1"/>
  <c r="E50" i="34" s="1"/>
  <c r="E53" i="34" s="1"/>
  <c r="E54" i="34" s="1"/>
  <c r="E55" i="34" s="1"/>
  <c r="E56" i="34" s="1"/>
  <c r="E58" i="34" s="1"/>
  <c r="D13" i="34"/>
  <c r="A11" i="34"/>
  <c r="D15" i="34"/>
  <c r="A12" i="34"/>
  <c r="B13" i="34"/>
  <c r="E60" i="34" l="1"/>
  <c r="B39" i="34"/>
  <c r="B15" i="34"/>
  <c r="D16" i="34"/>
  <c r="A13" i="34"/>
  <c r="D58" i="34" l="1"/>
  <c r="A39" i="34"/>
  <c r="D17" i="34"/>
  <c r="A15" i="34"/>
  <c r="B16" i="34"/>
  <c r="D18" i="34" l="1"/>
  <c r="A16" i="34"/>
  <c r="B17" i="34"/>
  <c r="D19" i="34" s="1"/>
  <c r="A17" i="34" l="1"/>
  <c r="B18" i="34"/>
  <c r="D22" i="34" s="1"/>
  <c r="A18" i="34" l="1"/>
  <c r="B19" i="34"/>
  <c r="D23" i="34" s="1"/>
  <c r="B20" i="34" l="1"/>
  <c r="A19" i="34"/>
  <c r="D25" i="34" l="1"/>
  <c r="A20" i="34"/>
  <c r="B21" i="34"/>
  <c r="D27" i="34" l="1"/>
  <c r="A21" i="34"/>
  <c r="B22" i="34"/>
  <c r="D28" i="34" l="1"/>
  <c r="A22" i="34"/>
  <c r="B23" i="34"/>
  <c r="D29" i="34" l="1"/>
  <c r="A23" i="34"/>
  <c r="B24" i="34"/>
  <c r="D31" i="34" l="1"/>
  <c r="A24" i="34"/>
  <c r="B25" i="34"/>
  <c r="D33" i="34" l="1"/>
  <c r="A25" i="34"/>
  <c r="B26" i="34"/>
  <c r="D35" i="34" l="1"/>
  <c r="A26" i="34"/>
  <c r="B27" i="34"/>
  <c r="B28" i="34" l="1"/>
  <c r="D37" i="34"/>
  <c r="A27" i="34"/>
  <c r="D38" i="34" l="1"/>
  <c r="A28" i="34"/>
  <c r="B29" i="34"/>
  <c r="D39" i="34" l="1"/>
  <c r="A29" i="34"/>
  <c r="B30" i="34"/>
  <c r="D40" i="34" l="1"/>
  <c r="A30" i="34"/>
  <c r="B31" i="34"/>
  <c r="D42" i="34" l="1"/>
  <c r="A31" i="34"/>
  <c r="B32" i="34"/>
  <c r="D44" i="34" l="1"/>
  <c r="A32" i="34"/>
  <c r="B33" i="34"/>
  <c r="B34" i="34" l="1"/>
  <c r="D47" i="34"/>
  <c r="A33" i="34"/>
  <c r="D50" i="34" l="1"/>
  <c r="A34" i="34"/>
  <c r="B35" i="34"/>
  <c r="D53" i="34" l="1"/>
  <c r="A35" i="34"/>
  <c r="B36" i="34"/>
  <c r="B37" i="34" l="1"/>
  <c r="B38" i="34"/>
  <c r="D54" i="34"/>
  <c r="A36" i="34"/>
  <c r="D55" i="34" l="1"/>
  <c r="A37" i="34"/>
  <c r="D56" i="34"/>
  <c r="A38" i="34"/>
</calcChain>
</file>

<file path=xl/sharedStrings.xml><?xml version="1.0" encoding="utf-8"?>
<sst xmlns="http://schemas.openxmlformats.org/spreadsheetml/2006/main" count="400" uniqueCount="308">
  <si>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</si>
  <si>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</si>
  <si>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</si>
  <si>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</si>
  <si>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</si>
  <si>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</si>
  <si>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</si>
  <si>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</si>
  <si>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</si>
  <si>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</si>
  <si>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</si>
  <si>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</si>
  <si>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</si>
  <si>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</si>
  <si>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</si>
  <si>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</si>
  <si>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</si>
  <si>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</si>
  <si>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</si>
  <si>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</si>
  <si>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</si>
  <si>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</si>
  <si>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</si>
  <si>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</si>
  <si>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</si>
  <si>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</si>
  <si>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</si>
  <si>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</si>
  <si>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</si>
  <si>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</si>
  <si>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</si>
  <si>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</si>
  <si>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</si>
  <si>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</si>
  <si>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</si>
  <si>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</si>
  <si>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</si>
  <si>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</si>
  <si>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</si>
  <si>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</si>
  <si>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</si>
  <si>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</si>
  <si>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</si>
  <si>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</si>
  <si>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</si>
  <si>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</si>
  <si>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</si>
  <si>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</si>
  <si>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</si>
  <si>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</si>
  <si>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</si>
  <si>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</si>
  <si>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</si>
  <si>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</si>
  <si>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</si>
  <si>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</si>
  <si>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</si>
  <si>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</si>
  <si>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</si>
  <si>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</si>
  <si>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</si>
  <si>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</si>
  <si>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</si>
  <si>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</si>
  <si>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</si>
  <si>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</si>
  <si>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</si>
  <si>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</si>
  <si>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</si>
  <si>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</si>
  <si>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</si>
  <si>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</si>
  <si>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</si>
  <si>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</si>
  <si>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</si>
  <si>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</si>
  <si>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</si>
  <si>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</si>
  <si>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</si>
  <si>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</si>
  <si>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</si>
  <si>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</si>
  <si>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</si>
  <si>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</si>
  <si>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</si>
  <si>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</si>
  <si>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</si>
  <si>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</si>
  <si>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</si>
  <si>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</si>
  <si>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</si>
  <si>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</si>
  <si>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</si>
  <si>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</si>
  <si>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</si>
  <si>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</si>
  <si>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</si>
  <si>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</si>
  <si>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</si>
  <si>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</si>
  <si>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</si>
  <si>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</si>
  <si>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</si>
  <si>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</si>
  <si>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</si>
  <si>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</si>
  <si>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</si>
  <si>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</si>
  <si>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</si>
  <si>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</si>
  <si>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</si>
  <si>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</si>
  <si>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</si>
  <si>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</si>
  <si>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</si>
  <si>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</si>
  <si>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</si>
  <si>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</si>
  <si>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</si>
  <si>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</si>
  <si>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</si>
  <si>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</si>
  <si>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</si>
  <si>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</si>
  <si>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</si>
  <si>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</si>
  <si>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</si>
  <si>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</si>
  <si>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</si>
  <si>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</si>
  <si>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</si>
  <si>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</si>
  <si>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</si>
  <si>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</si>
  <si>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</si>
  <si>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</si>
  <si>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</si>
  <si>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</si>
  <si>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</si>
  <si>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</si>
  <si>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</si>
  <si>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</si>
  <si>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</si>
  <si>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</si>
  <si>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</si>
  <si>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</si>
  <si>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</si>
  <si>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</si>
  <si>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</si>
  <si>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</si>
  <si>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</si>
  <si>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</si>
  <si>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</si>
  <si>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</si>
  <si>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</si>
  <si>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</si>
  <si>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</si>
  <si>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</si>
  <si>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</si>
  <si>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</si>
  <si>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</si>
  <si>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</si>
  <si>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</si>
  <si>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</si>
  <si>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</si>
  <si>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</si>
  <si>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</si>
  <si>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</si>
  <si>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</si>
  <si>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</si>
  <si>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</si>
  <si>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</si>
  <si>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</si>
  <si>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</si>
  <si>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</si>
  <si>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</si>
  <si>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</si>
  <si>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</si>
  <si>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</si>
  <si>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</si>
  <si>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</si>
  <si>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</si>
  <si>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</si>
  <si>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</si>
  <si>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</si>
  <si>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</si>
  <si>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</si>
  <si>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</si>
  <si>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</si>
  <si>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</si>
  <si>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</si>
  <si>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</si>
  <si>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</si>
  <si>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</si>
  <si>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</si>
  <si>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</si>
  <si>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</si>
  <si>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</si>
  <si>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</si>
  <si>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</si>
  <si>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</si>
  <si>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</si>
  <si>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</si>
  <si>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</si>
  <si>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</si>
  <si>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</si>
  <si>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</si>
  <si>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</si>
  <si>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</si>
  <si>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</si>
  <si>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</si>
  <si>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</si>
  <si>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</si>
  <si>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</si>
  <si>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</si>
  <si>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</si>
  <si>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</si>
  <si>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</si>
  <si>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</si>
  <si>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</si>
  <si>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</si>
  <si>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</si>
  <si>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</si>
  <si>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</si>
  <si>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</si>
  <si>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</si>
  <si>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</si>
  <si>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</si>
  <si>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</si>
  <si>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</si>
  <si>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</si>
  <si>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</si>
  <si>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</si>
  <si>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</si>
  <si>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</si>
  <si>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</si>
  <si>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</si>
  <si>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</si>
  <si>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</si>
  <si>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</si>
  <si>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</si>
  <si>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</si>
  <si>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</si>
  <si>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</si>
  <si>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Apisit</t>
  </si>
  <si>
    <t>Aubdulrohim</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</si>
  <si>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</si>
  <si>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</si>
  <si>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</si>
  <si>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</si>
  <si>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</si>
  <si>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</si>
  <si>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</si>
  <si>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</si>
  <si>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</si>
  <si>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</si>
  <si>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</si>
  <si>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</si>
  <si>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</si>
  <si>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</si>
  <si>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</si>
  <si>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</si>
  <si>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</si>
  <si>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</si>
  <si>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ใช้สำหรับทีม BO เท่านั้น ที่จะบันทึกการทำงานตามลักษณะงานที่เกี่ยวข้องและการ Support งานของทุกทีม  , สัมภาษณ์งาน</t>
  </si>
  <si>
    <t xml:space="preserve">Orientation first day </t>
  </si>
  <si>
    <t xml:space="preserve">Study company background </t>
  </si>
  <si>
    <t>Orientation meeting with Co-Founder (P'Dome)</t>
  </si>
  <si>
    <t xml:space="preserve">Meeting with Dr. Ravin </t>
  </si>
  <si>
    <t>Individual catch up with P'May about Time's Service (76 Products )</t>
  </si>
  <si>
    <t xml:space="preserve">Business Development Department Weekly Meeting </t>
  </si>
  <si>
    <t>Analuze Time's Products (76 Products)</t>
  </si>
  <si>
    <t>Individual meeting with Manager (P'May)</t>
  </si>
  <si>
    <t xml:space="preserve">Mind Credit Fund learning and finding the way to get work </t>
  </si>
  <si>
    <t xml:space="preserve">Meeting Huawei Company </t>
  </si>
  <si>
    <t xml:space="preserve">Create DMC Canvas Product </t>
  </si>
  <si>
    <t>Identify new opportunities (Casual meeting with P'Dome)</t>
  </si>
  <si>
    <t xml:space="preserve">DMC Canvas Product </t>
  </si>
  <si>
    <t xml:space="preserve">Summarise 76 product round1 </t>
  </si>
  <si>
    <t xml:space="preserve">Explain consulting culture to the team </t>
  </si>
  <si>
    <t xml:space="preserve">Four mains element Time's Service </t>
  </si>
  <si>
    <t xml:space="preserve">Meeting with CAAT project </t>
  </si>
  <si>
    <t xml:space="preserve">Created partner's slide project then revise into Time's Version </t>
  </si>
  <si>
    <t xml:space="preserve">Business Development Homework </t>
  </si>
  <si>
    <t>Business Development Department weekly meeting</t>
  </si>
  <si>
    <t xml:space="preserve">Sick Leave, medical certificate include </t>
  </si>
  <si>
    <t xml:space="preserve">Discuss new project OTT Event  </t>
  </si>
  <si>
    <t xml:space="preserve">Separate work task </t>
  </si>
  <si>
    <t xml:space="preserve">OTT Event </t>
  </si>
  <si>
    <t xml:space="preserve">OTT Event Proposal </t>
  </si>
  <si>
    <t xml:space="preserve">Meeting Fujitsu Discuss Course Time Digital </t>
  </si>
  <si>
    <t xml:space="preserve">Summarise meeting </t>
  </si>
  <si>
    <t xml:space="preserve">OTT event updates </t>
  </si>
  <si>
    <t xml:space="preserve">Fujitsu Proposal supported Manager </t>
  </si>
  <si>
    <t xml:space="preserve">Discuss final OTT Event </t>
  </si>
  <si>
    <t xml:space="preserve">New project CP Group </t>
  </si>
  <si>
    <t xml:space="preserve">Submiton OTT Proposal </t>
  </si>
  <si>
    <t xml:space="preserve">Discusion CP Group project </t>
  </si>
  <si>
    <t xml:space="preserve">MBK Project </t>
  </si>
  <si>
    <t xml:space="preserve">Ptiching Perfect OTT Event </t>
  </si>
  <si>
    <t xml:space="preserve">Meeting with partner Chunbok x MBK project </t>
  </si>
  <si>
    <t xml:space="preserve">Fujitsu revise as client requested </t>
  </si>
  <si>
    <t xml:space="preserve">Summarise final 76 products </t>
  </si>
  <si>
    <t xml:space="preserve">Revise 76 products </t>
  </si>
  <si>
    <t xml:space="preserve">Juthatip </t>
  </si>
  <si>
    <t xml:space="preserve">Taweekul </t>
  </si>
  <si>
    <t>Huawei</t>
  </si>
  <si>
    <t xml:space="preserve">NBTC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</si>
</sst>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6"/>
      <name val="MS Sans Serif"/>
      <family val="2"/>
    </font>
    <font>
      <sz val="8"/>
      <name val="Arial"/>
      <family val="2"/>
    </font>
    <font>
      <b/>
      <sz val="8"/>
      <name val="Arial"/>
      <family val="2"/>
    </font>
    <font>
      <sz val="16"/>
      <name val="Arial"/>
      <family val="2"/>
    </font>
    <font>
      <sz val="16"/>
      <color indexed="9"/>
      <name val="Arial"/>
      <family val="2"/>
    </font>
    <font>
      <b/>
      <sz val="16"/>
      <color indexed="9"/>
      <name val="Arial"/>
      <family val="2"/>
    </font>
    <font>
      <b/>
      <sz val="10"/>
      <name val="Arial"/>
      <family val="2"/>
    </font>
    <font>
      <b/>
      <sz val="10"/>
      <color theme="0"/>
      <name val="Arial"/>
      <family val="2"/>
    </font>
    <font>
      <sz val="16"/>
      <name val="TH SarabunPSK"/>
      <family val="2"/>
    </font>
    <font>
      <sz val="12"/>
      <name val="Arial"/>
      <family val="2"/>
    </font>
    <font>
      <b/>
      <sz val="12"/>
      <name val="Arial"/>
      <family val="2"/>
    </font>
    <font>
      <b/>
      <sz val="16"/>
      <name val="Arial"/>
      <family val="2"/>
    </font>
    <font>
      <sz val="16"/>
      <name val="MS Sans Serif"/>
      <family val="2"/>
    </font>
    <font>
      <sz val="16"/>
      <color rgb="FF000000"/>
      <name val="Arial"/>
      <family val="2"/>
    </font>
    <font>
      <b/>
      <sz val="16"/>
      <name val="MS Sans Serif"/>
      <charset val="222"/>
    </font>
    <font>
      <b/>
      <sz val="16"/>
      <color theme="1"/>
      <name val="MS Sans Serif"/>
    </font>
    <font>
      <sz val="16"/>
      <name val="MS Sans Serif"/>
    </font>
    <font>
      <sz val="16"/>
      <color theme="1"/>
      <name val="MS Sans Serif"/>
    </font>
    <font>
      <sz val="12"/>
      <color rgb="FF000000"/>
      <name val="Arial Unicode MS"/>
      <family val="2"/>
    </font>
  </fonts>
  <fills count="7">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
      <patternFill patternType="solid">
        <fgColor theme="0"/>
        <bgColor indexed="64"/>
      </patternFill>
    </fill>
  </fills>
  <borders count="4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theme="3"/>
      </left>
      <right/>
      <top/>
      <bottom style="medium">
        <color theme="3"/>
      </bottom>
      <diagonal/>
    </border>
    <border>
      <left style="thin">
        <color theme="3"/>
      </left>
      <right/>
      <top/>
      <bottom style="thin">
        <color theme="3"/>
      </bottom>
      <diagonal/>
    </border>
    <border>
      <left/>
      <right style="thin">
        <color theme="3"/>
      </right>
      <top/>
      <bottom style="thin">
        <color theme="3"/>
      </bottom>
      <diagonal/>
    </border>
  </borders>
  <cellStyleXfs count="1">
    <xf numFmtId="0" fontId="0" fillId="0" borderId="0"/>
  </cellStyleXfs>
  <cellXfs count="158">
    <xf numFmtId="0" fontId="0" fillId="0" borderId="0" xfId="0"/>
    <xf numFmtId="0" fontId="5"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8" fillId="0" borderId="17" xfId="0" applyFont="1" applyBorder="1" applyAlignment="1">
      <alignment horizontal="left"/>
    </xf>
    <xf numFmtId="0" fontId="0" fillId="0" borderId="30" xfId="0" applyBorder="1"/>
    <xf numFmtId="0" fontId="8" fillId="0" borderId="35" xfId="0" applyFont="1" applyBorder="1" applyAlignment="1">
      <alignment horizontal="left"/>
    </xf>
    <xf numFmtId="0" fontId="1" fillId="0" borderId="0" xfId="0" applyFont="1" applyAlignment="1">
      <alignment horizontal="right"/>
    </xf>
    <xf numFmtId="0" fontId="1" fillId="0" borderId="35" xfId="0" applyFont="1" applyBorder="1" applyAlignment="1">
      <alignment horizontal="left"/>
    </xf>
    <xf numFmtId="0" fontId="0" fillId="0" borderId="35" xfId="0" applyBorder="1" applyAlignment="1">
      <alignment horizontal="left"/>
    </xf>
    <xf numFmtId="0" fontId="0" fillId="0" borderId="0" xfId="0" applyAlignment="1">
      <alignment horizontal="right"/>
    </xf>
    <xf numFmtId="0" fontId="0" fillId="0" borderId="37" xfId="0" applyBorder="1" applyAlignment="1">
      <alignment horizontal="left"/>
    </xf>
    <xf numFmtId="0" fontId="0" fillId="0" borderId="31" xfId="0" applyBorder="1"/>
    <xf numFmtId="0" fontId="1" fillId="0" borderId="37" xfId="0" applyFont="1" applyBorder="1"/>
    <xf numFmtId="0" fontId="0" fillId="0" borderId="0" xfId="0" applyBorder="1" applyAlignment="1">
      <alignment wrapText="1"/>
    </xf>
    <xf numFmtId="0" fontId="4" fillId="0" borderId="0" xfId="0" applyFont="1" applyBorder="1" applyAlignment="1">
      <alignment horizontal="left" wrapText="1"/>
    </xf>
    <xf numFmtId="0" fontId="1" fillId="0" borderId="0" xfId="0" applyFont="1" applyBorder="1" applyAlignment="1">
      <alignment wrapText="1"/>
    </xf>
    <xf numFmtId="0" fontId="3" fillId="0" borderId="0" xfId="0" applyFont="1" applyBorder="1" applyAlignment="1">
      <alignment wrapText="1"/>
    </xf>
    <xf numFmtId="0" fontId="1" fillId="0" borderId="35" xfId="0" applyFont="1" applyBorder="1" applyAlignment="1">
      <alignment horizontal="left" vertical="top"/>
    </xf>
    <xf numFmtId="0" fontId="1" fillId="0" borderId="16" xfId="0" applyFont="1" applyFill="1" applyBorder="1" applyAlignment="1">
      <alignment horizontal="center"/>
    </xf>
    <xf numFmtId="0" fontId="1" fillId="0" borderId="9" xfId="0" applyFont="1" applyFill="1" applyBorder="1" applyAlignment="1">
      <alignment horizontal="center"/>
    </xf>
    <xf numFmtId="0" fontId="1" fillId="0" borderId="24" xfId="0" applyFont="1" applyFill="1" applyBorder="1" applyAlignment="1">
      <alignment horizontal="center"/>
    </xf>
    <xf numFmtId="0" fontId="6" fillId="4" borderId="25" xfId="0" applyFont="1" applyFill="1" applyBorder="1" applyAlignment="1">
      <alignment horizontal="center" vertical="center"/>
    </xf>
    <xf numFmtId="0" fontId="6" fillId="4" borderId="1"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8"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19" xfId="0" applyFont="1" applyFill="1" applyBorder="1" applyAlignment="1">
      <alignment horizontal="center" vertical="center"/>
    </xf>
    <xf numFmtId="0" fontId="7" fillId="4" borderId="25"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20" xfId="0" applyFont="1" applyFill="1" applyBorder="1" applyAlignment="1">
      <alignment horizontal="center" vertical="center"/>
    </xf>
    <xf numFmtId="0" fontId="7" fillId="4" borderId="18" xfId="0" applyFont="1" applyFill="1" applyBorder="1" applyAlignment="1">
      <alignment horizontal="center" vertical="center"/>
    </xf>
    <xf numFmtId="0" fontId="7" fillId="4" borderId="2" xfId="0" applyFont="1" applyFill="1" applyBorder="1" applyAlignment="1">
      <alignment horizontal="center" vertical="center"/>
    </xf>
    <xf numFmtId="0" fontId="7" fillId="4" borderId="19" xfId="0" applyFont="1" applyFill="1" applyBorder="1" applyAlignment="1">
      <alignment horizontal="center" vertical="center"/>
    </xf>
    <xf numFmtId="0" fontId="1" fillId="0" borderId="22" xfId="0" applyFont="1" applyFill="1" applyBorder="1" applyAlignment="1">
      <alignment horizontal="center"/>
    </xf>
    <xf numFmtId="0" fontId="1" fillId="0" borderId="23" xfId="0" applyFont="1" applyFill="1" applyBorder="1" applyAlignment="1">
      <alignment horizontal="center"/>
    </xf>
    <xf numFmtId="0" fontId="1" fillId="0" borderId="5" xfId="0" applyFont="1" applyFill="1" applyBorder="1" applyAlignment="1">
      <alignment horizontal="center"/>
    </xf>
    <xf numFmtId="0" fontId="9" fillId="5" borderId="16" xfId="0" applyFont="1" applyFill="1" applyBorder="1" applyAlignment="1">
      <alignment horizontal="center"/>
    </xf>
    <xf numFmtId="0" fontId="9" fillId="5" borderId="9" xfId="0" applyFont="1" applyFill="1" applyBorder="1" applyAlignment="1">
      <alignment horizontal="center"/>
    </xf>
    <xf numFmtId="0" fontId="9" fillId="5" borderId="30" xfId="0" applyFont="1" applyFill="1" applyBorder="1" applyAlignment="1">
      <alignment horizontal="center"/>
    </xf>
    <xf numFmtId="0" fontId="9" fillId="5" borderId="17" xfId="0" applyFont="1" applyFill="1" applyBorder="1" applyAlignment="1">
      <alignment horizontal="center"/>
    </xf>
    <xf numFmtId="0" fontId="1" fillId="0" borderId="17" xfId="0" applyFont="1" applyBorder="1" applyAlignment="1">
      <alignment horizontal="left" vertical="top" wrapText="1"/>
    </xf>
    <xf numFmtId="0" fontId="0" fillId="0" borderId="30" xfId="0" applyBorder="1" applyAlignment="1">
      <alignment horizontal="left" vertical="top" wrapText="1"/>
    </xf>
    <xf numFmtId="0" fontId="0" fillId="0" borderId="34" xfId="0" applyBorder="1" applyAlignment="1">
      <alignment horizontal="left" vertical="top" wrapText="1"/>
    </xf>
    <xf numFmtId="0" fontId="0" fillId="0" borderId="35" xfId="0" applyBorder="1" applyAlignment="1">
      <alignment horizontal="left" vertical="top" wrapText="1"/>
    </xf>
    <xf numFmtId="0" fontId="0" fillId="0" borderId="0" xfId="0" applyBorder="1" applyAlignment="1">
      <alignment horizontal="left" vertical="top" wrapText="1"/>
    </xf>
    <xf numFmtId="0" fontId="0" fillId="0" borderId="36" xfId="0" applyBorder="1" applyAlignment="1">
      <alignment horizontal="left" vertical="top" wrapText="1"/>
    </xf>
    <xf numFmtId="0" fontId="0" fillId="0" borderId="37" xfId="0" applyBorder="1" applyAlignment="1">
      <alignment horizontal="left" vertical="top" wrapText="1"/>
    </xf>
    <xf numFmtId="0" fontId="0" fillId="0" borderId="31" xfId="0" applyBorder="1" applyAlignment="1">
      <alignment horizontal="left" vertical="top" wrapText="1"/>
    </xf>
    <xf numFmtId="0" fontId="0" fillId="0" borderId="38" xfId="0" applyBorder="1" applyAlignment="1">
      <alignment horizontal="left" vertical="top" wrapText="1"/>
    </xf>
    <xf numFmtId="0" fontId="1" fillId="0" borderId="37" xfId="0" applyFont="1" applyBorder="1" applyAlignment="1">
      <alignment horizontal="right"/>
    </xf>
    <xf numFmtId="0" fontId="1" fillId="0" borderId="31" xfId="0" applyFont="1" applyBorder="1" applyAlignment="1">
      <alignment horizontal="right"/>
    </xf>
    <xf numFmtId="0" fontId="1" fillId="0" borderId="21" xfId="0" applyFont="1" applyBorder="1" applyAlignment="1">
      <alignment horizontal="left" vertical="top" wrapText="1"/>
    </xf>
    <xf numFmtId="0" fontId="0" fillId="0" borderId="21" xfId="0" applyBorder="1" applyAlignment="1">
      <alignment horizontal="left" vertical="top" wrapText="1"/>
    </xf>
    <xf numFmtId="0" fontId="0" fillId="0" borderId="37" xfId="0" applyBorder="1" applyAlignment="1">
      <alignment horizontal="left" vertical="top"/>
    </xf>
    <xf numFmtId="0" fontId="0" fillId="0" borderId="31" xfId="0" applyBorder="1" applyAlignment="1">
      <alignment horizontal="left" vertical="top"/>
    </xf>
    <xf numFmtId="0" fontId="0" fillId="0" borderId="38" xfId="0" applyBorder="1" applyAlignment="1">
      <alignment horizontal="left" vertical="top"/>
    </xf>
    <xf numFmtId="0" fontId="0" fillId="0" borderId="37" xfId="0" applyBorder="1" applyAlignment="1">
      <alignment horizontal="center" vertical="top" wrapText="1"/>
    </xf>
    <xf numFmtId="0" fontId="0" fillId="0" borderId="31" xfId="0" applyBorder="1" applyAlignment="1">
      <alignment horizontal="center" vertical="top" wrapText="1"/>
    </xf>
    <xf numFmtId="0" fontId="0" fillId="0" borderId="38" xfId="0" applyBorder="1" applyAlignment="1">
      <alignment horizontal="center" vertical="top" wrapText="1"/>
    </xf>
    <xf numFmtId="0" fontId="0" fillId="0" borderId="0" xfId="0" applyAlignment="1">
      <alignment horizontal="left" vertical="top" wrapText="1"/>
    </xf>
    <xf numFmtId="17" fontId="2" fillId="2" borderId="25" xfId="0" applyNumberFormat="1" applyFont="1" applyFill="1" applyBorder="1" applyAlignment="1" applyProtection="1">
      <alignment horizontal="center" vertical="center" wrapText="1"/>
      <protection locked="0"/>
    </xf>
    <xf numFmtId="17" fontId="2" fillId="2" borderId="20" xfId="0" applyNumberFormat="1" applyFont="1" applyFill="1" applyBorder="1" applyAlignment="1" applyProtection="1">
      <alignment horizontal="center" vertical="center" wrapText="1"/>
      <protection locked="0"/>
    </xf>
    <xf numFmtId="17" fontId="2" fillId="2" borderId="18" xfId="0" applyNumberFormat="1" applyFont="1" applyFill="1" applyBorder="1" applyAlignment="1" applyProtection="1">
      <alignment horizontal="center" vertical="center" wrapText="1"/>
      <protection locked="0"/>
    </xf>
    <xf numFmtId="17" fontId="2" fillId="2" borderId="19" xfId="0" applyNumberFormat="1" applyFont="1" applyFill="1" applyBorder="1" applyAlignment="1" applyProtection="1">
      <alignment horizontal="center" vertical="center" wrapText="1"/>
      <protection locked="0"/>
    </xf>
    <xf numFmtId="0" fontId="5" fillId="0" borderId="0" xfId="0" applyFont="1" applyAlignment="1" applyProtection="1">
      <alignment vertical="center"/>
      <protection locked="0"/>
    </xf>
    <xf numFmtId="0" fontId="13" fillId="0" borderId="12" xfId="0" applyFont="1" applyBorder="1" applyAlignment="1" applyProtection="1">
      <alignment horizontal="center" vertical="center"/>
    </xf>
    <xf numFmtId="0" fontId="13" fillId="0" borderId="14" xfId="0" applyFont="1" applyBorder="1" applyAlignment="1" applyProtection="1">
      <alignment horizontal="center" vertical="center"/>
    </xf>
    <xf numFmtId="0" fontId="13" fillId="0" borderId="13" xfId="0" applyFont="1" applyBorder="1" applyAlignment="1" applyProtection="1">
      <alignment horizontal="center" vertical="center"/>
    </xf>
    <xf numFmtId="0" fontId="13" fillId="0" borderId="0" xfId="0" applyFont="1" applyAlignment="1" applyProtection="1">
      <alignment horizontal="center" vertical="center"/>
    </xf>
    <xf numFmtId="0" fontId="5" fillId="0" borderId="0" xfId="0" applyFont="1" applyAlignment="1" applyProtection="1">
      <alignment vertical="center"/>
    </xf>
    <xf numFmtId="0" fontId="2" fillId="0" borderId="16" xfId="0" applyFont="1" applyBorder="1" applyAlignment="1" applyProtection="1">
      <alignment vertical="center"/>
    </xf>
    <xf numFmtId="0" fontId="2" fillId="0" borderId="9" xfId="0" applyFont="1" applyBorder="1" applyAlignment="1" applyProtection="1">
      <alignment vertical="center"/>
    </xf>
    <xf numFmtId="0" fontId="14" fillId="0" borderId="21" xfId="0" applyFont="1" applyBorder="1" applyAlignment="1" applyProtection="1">
      <alignment horizontal="left" vertical="center"/>
    </xf>
    <xf numFmtId="0" fontId="2" fillId="0" borderId="0" xfId="0" applyFont="1" applyBorder="1" applyAlignment="1" applyProtection="1">
      <alignment horizontal="left" vertical="center"/>
    </xf>
    <xf numFmtId="0" fontId="2" fillId="0" borderId="0" xfId="0" applyFont="1" applyAlignment="1" applyProtection="1">
      <alignment vertical="center"/>
    </xf>
    <xf numFmtId="0" fontId="2" fillId="0" borderId="17" xfId="0" applyFont="1" applyBorder="1" applyAlignment="1" applyProtection="1">
      <alignment vertical="center"/>
    </xf>
    <xf numFmtId="0" fontId="2" fillId="0" borderId="16" xfId="0" applyFont="1" applyBorder="1" applyAlignment="1" applyProtection="1">
      <alignment horizontal="left" vertical="center"/>
    </xf>
    <xf numFmtId="0" fontId="2" fillId="0" borderId="24" xfId="0" applyFont="1" applyBorder="1" applyAlignment="1" applyProtection="1">
      <alignment horizontal="left" vertical="center"/>
    </xf>
    <xf numFmtId="0" fontId="2" fillId="0" borderId="0" xfId="0" applyFont="1" applyAlignment="1" applyProtection="1">
      <alignment horizontal="left" vertical="center"/>
    </xf>
    <xf numFmtId="0" fontId="2" fillId="0" borderId="0" xfId="0" applyFont="1" applyAlignment="1" applyProtection="1">
      <alignment horizontal="left" vertical="center"/>
    </xf>
    <xf numFmtId="0" fontId="5" fillId="0" borderId="26" xfId="0" applyFont="1" applyFill="1" applyBorder="1" applyAlignment="1" applyProtection="1">
      <alignment horizontal="center" vertical="center" textRotation="90" wrapText="1"/>
      <protection locked="0"/>
    </xf>
    <xf numFmtId="17" fontId="2" fillId="2" borderId="28" xfId="0" applyNumberFormat="1" applyFont="1" applyFill="1" applyBorder="1" applyAlignment="1" applyProtection="1">
      <alignment horizontal="center" vertical="center" wrapText="1"/>
      <protection locked="0"/>
    </xf>
    <xf numFmtId="0" fontId="2" fillId="2" borderId="25"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28" xfId="0" applyFont="1" applyFill="1" applyBorder="1" applyAlignment="1" applyProtection="1">
      <alignment horizontal="center" vertical="center"/>
    </xf>
    <xf numFmtId="0" fontId="2" fillId="2" borderId="28" xfId="0" applyFont="1" applyFill="1" applyBorder="1" applyAlignment="1" applyProtection="1">
      <alignment horizontal="center" vertical="center" wrapText="1"/>
    </xf>
    <xf numFmtId="0" fontId="5" fillId="0" borderId="27" xfId="0" applyFont="1" applyFill="1" applyBorder="1" applyAlignment="1" applyProtection="1">
      <alignment horizontal="center" vertical="center" textRotation="90" wrapText="1"/>
      <protection locked="0"/>
    </xf>
    <xf numFmtId="17" fontId="2" fillId="2" borderId="11" xfId="0" applyNumberFormat="1" applyFont="1" applyFill="1" applyBorder="1" applyAlignment="1" applyProtection="1">
      <alignment horizontal="center" vertical="center" wrapText="1"/>
      <protection locked="0"/>
    </xf>
    <xf numFmtId="0" fontId="2" fillId="2" borderId="18"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29" xfId="0" applyFont="1" applyFill="1" applyBorder="1" applyAlignment="1" applyProtection="1">
      <alignment horizontal="center" vertical="center"/>
    </xf>
    <xf numFmtId="0" fontId="2" fillId="2" borderId="29" xfId="0" applyFont="1" applyFill="1" applyBorder="1" applyAlignment="1" applyProtection="1">
      <alignment horizontal="center" vertical="center" wrapText="1"/>
    </xf>
    <xf numFmtId="0" fontId="5" fillId="0" borderId="0" xfId="0" applyNumberFormat="1" applyFont="1" applyFill="1" applyBorder="1" applyAlignment="1" applyProtection="1">
      <alignment vertical="center"/>
      <protection locked="0"/>
    </xf>
    <xf numFmtId="20" fontId="5" fillId="3" borderId="3" xfId="0" applyNumberFormat="1" applyFont="1" applyFill="1" applyBorder="1" applyAlignment="1" applyProtection="1">
      <alignment horizontal="center" vertical="center"/>
      <protection locked="0"/>
    </xf>
    <xf numFmtId="20" fontId="14" fillId="0" borderId="4" xfId="0" applyNumberFormat="1" applyFont="1" applyFill="1" applyBorder="1" applyAlignment="1" applyProtection="1">
      <alignment horizontal="center" vertical="center"/>
    </xf>
    <xf numFmtId="0" fontId="14" fillId="0" borderId="28" xfId="0" applyFont="1" applyBorder="1" applyAlignment="1" applyProtection="1">
      <alignment horizontal="center" vertical="center"/>
      <protection locked="0"/>
    </xf>
    <xf numFmtId="0" fontId="15" fillId="0" borderId="0" xfId="0" applyFont="1"/>
    <xf numFmtId="0" fontId="14" fillId="0" borderId="6" xfId="0" applyFont="1" applyBorder="1" applyAlignment="1" applyProtection="1">
      <alignment horizontal="center" vertical="center"/>
      <protection locked="0"/>
    </xf>
    <xf numFmtId="2" fontId="14" fillId="0" borderId="6" xfId="0" applyNumberFormat="1" applyFont="1" applyBorder="1" applyAlignment="1" applyProtection="1">
      <alignment horizontal="center" vertical="center"/>
      <protection locked="0"/>
    </xf>
    <xf numFmtId="20" fontId="5" fillId="3" borderId="7" xfId="0" applyNumberFormat="1" applyFont="1" applyFill="1" applyBorder="1" applyAlignment="1" applyProtection="1">
      <alignment horizontal="center" vertical="center"/>
      <protection locked="0"/>
    </xf>
    <xf numFmtId="0" fontId="14" fillId="0" borderId="40" xfId="0" applyFont="1" applyBorder="1" applyAlignment="1" applyProtection="1">
      <alignment horizontal="center" vertical="center"/>
      <protection locked="0"/>
    </xf>
    <xf numFmtId="0" fontId="14" fillId="0" borderId="39" xfId="0" applyFont="1" applyBorder="1" applyAlignment="1" applyProtection="1">
      <alignment horizontal="center" vertical="center"/>
      <protection locked="0"/>
    </xf>
    <xf numFmtId="2" fontId="14" fillId="0" borderId="39" xfId="0" applyNumberFormat="1" applyFont="1" applyBorder="1" applyAlignment="1" applyProtection="1">
      <alignment horizontal="center" vertical="center"/>
      <protection locked="0"/>
    </xf>
    <xf numFmtId="0" fontId="14" fillId="0" borderId="31" xfId="0" applyFont="1" applyBorder="1" applyAlignment="1" applyProtection="1">
      <alignment vertical="center" wrapText="1"/>
      <protection locked="0"/>
    </xf>
    <xf numFmtId="0" fontId="14" fillId="0" borderId="10" xfId="0" applyFont="1" applyBorder="1" applyAlignment="1" applyProtection="1">
      <alignment horizontal="center" vertical="center"/>
      <protection locked="0"/>
    </xf>
    <xf numFmtId="2" fontId="14" fillId="0" borderId="10" xfId="0" applyNumberFormat="1" applyFont="1" applyBorder="1" applyAlignment="1" applyProtection="1">
      <alignment horizontal="center" vertical="center"/>
      <protection locked="0"/>
    </xf>
    <xf numFmtId="14" fontId="14" fillId="0" borderId="8" xfId="0" applyNumberFormat="1" applyFont="1" applyFill="1" applyBorder="1" applyAlignment="1" applyProtection="1">
      <alignment horizontal="center" vertical="center"/>
    </xf>
    <xf numFmtId="0" fontId="16" fillId="0" borderId="9" xfId="0" applyFont="1" applyBorder="1" applyAlignment="1" applyProtection="1">
      <alignment vertical="center" wrapText="1"/>
      <protection locked="0"/>
    </xf>
    <xf numFmtId="0" fontId="14" fillId="0" borderId="9" xfId="0" applyFont="1" applyBorder="1" applyAlignment="1" applyProtection="1">
      <alignment vertical="center" wrapText="1"/>
      <protection locked="0"/>
    </xf>
    <xf numFmtId="0" fontId="17" fillId="0" borderId="9" xfId="0" applyFont="1" applyBorder="1" applyAlignment="1" applyProtection="1">
      <alignment horizontal="left" vertical="center" wrapText="1"/>
      <protection locked="0"/>
    </xf>
    <xf numFmtId="0" fontId="14" fillId="0" borderId="30" xfId="0" applyFont="1" applyBorder="1" applyAlignment="1" applyProtection="1">
      <alignment vertical="center" wrapText="1"/>
      <protection locked="0"/>
    </xf>
    <xf numFmtId="0" fontId="14" fillId="0" borderId="12" xfId="0" applyFont="1" applyBorder="1" applyAlignment="1" applyProtection="1">
      <alignment vertical="center"/>
    </xf>
    <xf numFmtId="0" fontId="14" fillId="0" borderId="14" xfId="0" applyFont="1" applyBorder="1" applyAlignment="1" applyProtection="1">
      <alignment vertical="center"/>
    </xf>
    <xf numFmtId="0" fontId="14" fillId="0" borderId="32" xfId="0" applyFont="1" applyBorder="1" applyAlignment="1" applyProtection="1">
      <alignment vertical="center"/>
    </xf>
    <xf numFmtId="0" fontId="14" fillId="0" borderId="33" xfId="0" applyFont="1" applyBorder="1" applyAlignment="1" applyProtection="1">
      <alignment vertical="center"/>
    </xf>
    <xf numFmtId="0" fontId="2" fillId="0" borderId="13" xfId="0" applyFont="1" applyBorder="1" applyAlignment="1" applyProtection="1">
      <alignment vertical="center"/>
    </xf>
    <xf numFmtId="0" fontId="14" fillId="0" borderId="15" xfId="0" applyFont="1" applyBorder="1" applyAlignment="1" applyProtection="1">
      <alignment vertical="center"/>
    </xf>
    <xf numFmtId="0" fontId="14" fillId="0" borderId="13" xfId="0" applyFont="1" applyBorder="1" applyAlignment="1" applyProtection="1">
      <alignment vertical="center"/>
    </xf>
    <xf numFmtId="2" fontId="2" fillId="0" borderId="13" xfId="0" applyNumberFormat="1" applyFont="1" applyBorder="1" applyAlignment="1" applyProtection="1">
      <alignment horizontal="center" vertical="center"/>
    </xf>
    <xf numFmtId="0" fontId="14" fillId="0" borderId="2" xfId="0" applyFont="1" applyBorder="1" applyAlignment="1" applyProtection="1">
      <alignment vertical="center"/>
    </xf>
    <xf numFmtId="0" fontId="2" fillId="0" borderId="15" xfId="0" applyFont="1" applyBorder="1" applyAlignment="1" applyProtection="1">
      <alignment vertical="center"/>
    </xf>
    <xf numFmtId="0" fontId="15" fillId="0" borderId="16" xfId="0" applyFont="1" applyBorder="1" applyAlignment="1">
      <alignment horizontal="left"/>
    </xf>
    <xf numFmtId="0" fontId="15" fillId="0" borderId="24" xfId="0" applyFont="1" applyBorder="1" applyAlignment="1">
      <alignment horizontal="left"/>
    </xf>
    <xf numFmtId="14" fontId="14" fillId="0" borderId="37" xfId="0" applyNumberFormat="1" applyFont="1" applyFill="1" applyBorder="1" applyAlignment="1" applyProtection="1">
      <alignment horizontal="center" vertical="center"/>
    </xf>
    <xf numFmtId="0" fontId="14" fillId="0" borderId="31" xfId="0" applyFont="1" applyBorder="1" applyAlignment="1" applyProtection="1">
      <alignment vertical="center" wrapText="1"/>
      <protection locked="0"/>
    </xf>
    <xf numFmtId="0" fontId="18" fillId="0" borderId="9" xfId="0" applyFont="1" applyBorder="1" applyAlignment="1" applyProtection="1">
      <alignment vertical="center" wrapText="1"/>
      <protection locked="0"/>
    </xf>
    <xf numFmtId="0" fontId="18" fillId="0" borderId="9" xfId="0" applyFont="1" applyBorder="1" applyAlignment="1" applyProtection="1">
      <alignment vertical="center" wrapText="1"/>
      <protection locked="0"/>
    </xf>
    <xf numFmtId="0" fontId="14" fillId="0" borderId="30" xfId="0" applyFont="1" applyBorder="1" applyAlignment="1" applyProtection="1">
      <alignment vertical="center" wrapText="1"/>
      <protection locked="0"/>
    </xf>
    <xf numFmtId="0" fontId="18" fillId="0" borderId="0" xfId="0" applyFont="1" applyBorder="1" applyAlignment="1" applyProtection="1">
      <alignment vertical="center" wrapText="1"/>
      <protection locked="0"/>
    </xf>
    <xf numFmtId="0" fontId="14" fillId="0" borderId="9" xfId="0" applyFont="1" applyBorder="1" applyAlignment="1" applyProtection="1">
      <alignment vertical="center" wrapText="1"/>
      <protection locked="0"/>
    </xf>
    <xf numFmtId="0" fontId="19" fillId="0" borderId="9" xfId="0" applyFont="1" applyBorder="1" applyAlignment="1" applyProtection="1">
      <alignment horizontal="left" vertical="center" wrapText="1"/>
      <protection locked="0"/>
    </xf>
    <xf numFmtId="0" fontId="19" fillId="0" borderId="30" xfId="0" applyFont="1" applyBorder="1" applyAlignment="1" applyProtection="1">
      <alignment horizontal="left" vertical="center" wrapText="1"/>
      <protection locked="0"/>
    </xf>
    <xf numFmtId="0" fontId="19" fillId="0" borderId="9" xfId="0" applyFont="1" applyBorder="1" applyAlignment="1" applyProtection="1">
      <alignment horizontal="left" vertical="center" wrapText="1"/>
      <protection locked="0"/>
    </xf>
    <xf numFmtId="20" fontId="14" fillId="0" borderId="25" xfId="0" applyNumberFormat="1" applyFont="1" applyFill="1" applyBorder="1" applyAlignment="1" applyProtection="1">
      <alignment horizontal="center" vertical="center"/>
    </xf>
    <xf numFmtId="0" fontId="12" fillId="0" borderId="0" xfId="0" applyFont="1" applyAlignment="1">
      <alignment horizontal="center"/>
    </xf>
    <xf numFmtId="0" fontId="12" fillId="0" borderId="28" xfId="0" applyFont="1" applyBorder="1" applyAlignment="1">
      <alignment horizontal="center"/>
    </xf>
    <xf numFmtId="0" fontId="11" fillId="0" borderId="0" xfId="0" applyFont="1"/>
    <xf numFmtId="0" fontId="20" fillId="0" borderId="0" xfId="0" applyFont="1" applyAlignment="1">
      <alignment vertical="center"/>
    </xf>
    <xf numFmtId="0" fontId="11" fillId="0" borderId="11" xfId="0" applyFont="1" applyBorder="1"/>
    <xf numFmtId="0" fontId="11" fillId="0" borderId="0" xfId="0" applyFont="1" applyAlignment="1">
      <alignment horizontal="center"/>
    </xf>
    <xf numFmtId="14" fontId="11" fillId="0" borderId="0" xfId="0" applyNumberFormat="1" applyFont="1"/>
    <xf numFmtId="14" fontId="14" fillId="0" borderId="41" xfId="0" applyNumberFormat="1" applyFont="1" applyFill="1" applyBorder="1" applyAlignment="1" applyProtection="1">
      <alignment horizontal="center" vertical="center"/>
    </xf>
    <xf numFmtId="14" fontId="14" fillId="0" borderId="16" xfId="0" applyNumberFormat="1" applyFont="1" applyFill="1" applyBorder="1" applyAlignment="1" applyProtection="1">
      <alignment horizontal="center" vertical="center"/>
    </xf>
    <xf numFmtId="0" fontId="11" fillId="0" borderId="21" xfId="0" applyFont="1" applyBorder="1"/>
    <xf numFmtId="0" fontId="14" fillId="0" borderId="42" xfId="0" applyFont="1" applyBorder="1" applyAlignment="1" applyProtection="1">
      <alignment horizontal="center" vertical="center"/>
      <protection locked="0"/>
    </xf>
    <xf numFmtId="0" fontId="11" fillId="0" borderId="21" xfId="0" applyFont="1" applyBorder="1" applyAlignment="1">
      <alignment horizontal="center"/>
    </xf>
    <xf numFmtId="14" fontId="14" fillId="6" borderId="16" xfId="0" applyNumberFormat="1" applyFont="1" applyFill="1" applyBorder="1" applyAlignment="1" applyProtection="1">
      <alignment horizontal="center" vertical="center"/>
    </xf>
    <xf numFmtId="14" fontId="14" fillId="0" borderId="17" xfId="0" applyNumberFormat="1" applyFont="1" applyFill="1" applyBorder="1" applyAlignment="1" applyProtection="1">
      <alignment horizontal="center" vertical="center"/>
    </xf>
    <xf numFmtId="0" fontId="14" fillId="0" borderId="43" xfId="0" applyFont="1" applyBorder="1" applyAlignment="1" applyProtection="1">
      <alignment horizontal="center" vertical="center"/>
      <protection locked="0"/>
    </xf>
    <xf numFmtId="0" fontId="14" fillId="0" borderId="44" xfId="0" applyFont="1" applyBorder="1" applyAlignment="1" applyProtection="1">
      <alignment vertical="center"/>
    </xf>
    <xf numFmtId="0" fontId="14" fillId="0" borderId="9" xfId="0" applyFont="1" applyBorder="1" applyAlignment="1" applyProtection="1">
      <alignment horizontal="center" vertical="center"/>
      <protection locked="0"/>
    </xf>
    <xf numFmtId="0" fontId="18" fillId="0" borderId="45" xfId="0" applyFont="1" applyBorder="1" applyAlignment="1" applyProtection="1">
      <alignment vertical="center" wrapText="1"/>
      <protection locked="0"/>
    </xf>
    <xf numFmtId="0" fontId="18" fillId="0" borderId="46" xfId="0" applyFont="1" applyBorder="1" applyAlignment="1" applyProtection="1">
      <alignment vertical="center" wrapText="1"/>
      <protection locked="0"/>
    </xf>
    <xf numFmtId="0" fontId="14" fillId="0" borderId="21" xfId="0" applyFont="1" applyBorder="1" applyAlignment="1" applyProtection="1">
      <alignment vertical="center" wrapText="1"/>
      <protection locked="0"/>
    </xf>
    <xf numFmtId="0" fontId="14" fillId="0" borderId="16" xfId="0" applyFont="1" applyBorder="1" applyAlignment="1" applyProtection="1">
      <alignment horizontal="left" vertical="center" wrapText="1"/>
      <protection locked="0"/>
    </xf>
    <xf numFmtId="0" fontId="14" fillId="0" borderId="24" xfId="0" applyFont="1" applyBorder="1" applyAlignment="1" applyProtection="1">
      <alignment horizontal="left" vertical="center" wrapText="1"/>
      <protection locked="0"/>
    </xf>
  </cellXfs>
  <cellStyles count="1">
    <cellStyle name="Normal" xfId="0" builtinId="0"/>
  </cellStyles>
  <dxfs count="65">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bo.timeconsulting.co.th/?mod=project-edit&amp;id=8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0" workbookViewId="0">
      <selection activeCell="D44" sqref="D44:H46"/>
    </sheetView>
  </sheetViews>
  <sheetFormatPr baseColWidth="10" defaultColWidth="11.5" defaultRowHeight="13"/>
  <cols>
    <col min="1" max="1" width="3" customWidth="1"/>
    <col min="2" max="2" width="16.83203125" customWidth="1"/>
    <col min="3" max="3" width="15.5" customWidth="1"/>
    <col min="9" max="9" width="16.83203125" style="4" customWidth="1"/>
    <col min="10" max="10" width="57.5" style="4" customWidth="1"/>
  </cols>
  <sheetData>
    <row r="1" spans="2:10" ht="13.5" customHeight="1" thickBot="1">
      <c r="I1" s="1"/>
      <c r="J1" s="1"/>
    </row>
    <row r="2" spans="2:10" ht="16.5" customHeight="1">
      <c r="B2" s="29" t="s">
        <v>9</v>
      </c>
      <c r="C2" s="30"/>
      <c r="D2" s="30"/>
      <c r="E2" s="30"/>
      <c r="F2" s="30"/>
      <c r="G2" s="30"/>
      <c r="H2" s="31"/>
      <c r="I2" s="1"/>
      <c r="J2" s="1"/>
    </row>
    <row r="3" spans="2:10" ht="14" thickBot="1">
      <c r="B3" s="32"/>
      <c r="C3" s="33"/>
      <c r="D3" s="33"/>
      <c r="E3" s="33"/>
      <c r="F3" s="33"/>
      <c r="G3" s="33"/>
      <c r="H3" s="34"/>
      <c r="I3" s="2"/>
      <c r="J3" s="2"/>
    </row>
    <row r="4" spans="2:10">
      <c r="B4" s="35" t="s">
        <v>11</v>
      </c>
      <c r="C4" s="36"/>
      <c r="D4" s="35" t="s">
        <v>244</v>
      </c>
      <c r="E4" s="37"/>
      <c r="F4" s="37"/>
      <c r="G4" s="37"/>
      <c r="H4" s="36"/>
      <c r="I4" s="3"/>
      <c r="J4" s="3"/>
    </row>
    <row r="5" spans="2:10">
      <c r="B5" s="20" t="s">
        <v>65</v>
      </c>
      <c r="C5" s="22"/>
      <c r="D5" s="20" t="s">
        <v>245</v>
      </c>
      <c r="E5" s="21"/>
      <c r="F5" s="21"/>
      <c r="G5" s="21"/>
      <c r="H5" s="22"/>
      <c r="I5" s="3"/>
      <c r="J5" s="3"/>
    </row>
    <row r="6" spans="2:10">
      <c r="B6" s="20" t="s">
        <v>66</v>
      </c>
      <c r="C6" s="22"/>
      <c r="D6" s="20"/>
      <c r="E6" s="21"/>
      <c r="F6" s="21"/>
      <c r="G6" s="21"/>
      <c r="H6" s="22"/>
      <c r="I6" s="3"/>
      <c r="J6" s="3"/>
    </row>
    <row r="7" spans="2:10" ht="14" thickBot="1">
      <c r="I7" s="3"/>
      <c r="J7" s="3"/>
    </row>
    <row r="8" spans="2:10" ht="12.75" customHeight="1">
      <c r="B8" s="23"/>
      <c r="C8" s="24"/>
      <c r="D8" s="24"/>
      <c r="E8" s="24"/>
      <c r="F8" s="24"/>
      <c r="G8" s="24"/>
      <c r="H8" s="25"/>
      <c r="I8" s="3"/>
      <c r="J8" s="3"/>
    </row>
    <row r="9" spans="2:10" ht="13.5" customHeight="1" thickBot="1">
      <c r="B9" s="26"/>
      <c r="C9" s="27"/>
      <c r="D9" s="27"/>
      <c r="E9" s="27"/>
      <c r="F9" s="27"/>
      <c r="G9" s="27"/>
      <c r="H9" s="28"/>
      <c r="I9" s="3"/>
      <c r="J9" s="3"/>
    </row>
    <row r="10" spans="2:10">
      <c r="I10" s="3"/>
      <c r="J10" s="3"/>
    </row>
    <row r="11" spans="2:10">
      <c r="I11" s="3"/>
      <c r="J11" s="3"/>
    </row>
    <row r="12" spans="2:10">
      <c r="I12" s="3"/>
      <c r="J12" s="3"/>
    </row>
    <row r="13" spans="2:10">
      <c r="I13" s="3"/>
      <c r="J13" s="3"/>
    </row>
    <row r="14" spans="2:10">
      <c r="I14" s="3"/>
      <c r="J14" s="3"/>
    </row>
    <row r="15" spans="2:10">
      <c r="I15" s="3"/>
      <c r="J15" s="3"/>
    </row>
    <row r="16" spans="2:10">
      <c r="I16" s="3"/>
      <c r="J16" s="3"/>
    </row>
    <row r="17" spans="2:10">
      <c r="I17" s="3"/>
      <c r="J17" s="3"/>
    </row>
    <row r="18" spans="2:10" ht="15.75" customHeight="1">
      <c r="I18" s="3"/>
      <c r="J18" s="3"/>
    </row>
    <row r="19" spans="2:10">
      <c r="I19" s="3"/>
      <c r="J19" s="3"/>
    </row>
    <row r="20" spans="2:10">
      <c r="I20" s="3"/>
      <c r="J20" s="3"/>
    </row>
    <row r="21" spans="2:10">
      <c r="I21" s="3"/>
      <c r="J21" s="3"/>
    </row>
    <row r="22" spans="2:10">
      <c r="I22" s="3"/>
      <c r="J22" s="3"/>
    </row>
    <row r="23" spans="2:10">
      <c r="I23" s="3"/>
      <c r="J23" s="3"/>
    </row>
    <row r="24" spans="2:10">
      <c r="I24" s="3"/>
      <c r="J24" s="3"/>
    </row>
    <row r="25" spans="2:10">
      <c r="I25" s="3"/>
      <c r="J25" s="3"/>
    </row>
    <row r="26" spans="2:10">
      <c r="I26" s="3"/>
      <c r="J26" s="3"/>
    </row>
    <row r="27" spans="2:10">
      <c r="I27" s="3"/>
      <c r="J27" s="3"/>
    </row>
    <row r="28" spans="2:10">
      <c r="I28" s="3"/>
      <c r="J28" s="3"/>
    </row>
    <row r="29" spans="2:10">
      <c r="I29" s="3"/>
      <c r="J29" s="3"/>
    </row>
    <row r="31" spans="2:10">
      <c r="B31" s="38" t="s">
        <v>173</v>
      </c>
      <c r="C31" s="39"/>
      <c r="D31" s="40"/>
      <c r="E31" s="40"/>
      <c r="F31" s="40"/>
      <c r="G31" s="40"/>
      <c r="H31" s="40"/>
      <c r="I31" s="15"/>
      <c r="J31" s="15"/>
    </row>
    <row r="32" spans="2:10">
      <c r="B32" s="41" t="s">
        <v>174</v>
      </c>
      <c r="C32" s="40"/>
      <c r="D32" s="38" t="s">
        <v>175</v>
      </c>
      <c r="E32" s="39"/>
      <c r="F32" s="39"/>
      <c r="G32" s="39"/>
      <c r="H32" s="39"/>
      <c r="I32" s="15"/>
      <c r="J32" s="15"/>
    </row>
    <row r="33" spans="2:10">
      <c r="B33" s="5">
        <v>9001</v>
      </c>
      <c r="C33" s="6"/>
      <c r="D33" s="42" t="s">
        <v>236</v>
      </c>
      <c r="E33" s="43"/>
      <c r="F33" s="43"/>
      <c r="G33" s="43"/>
      <c r="H33" s="44"/>
      <c r="I33" s="15"/>
      <c r="J33" s="15"/>
    </row>
    <row r="34" spans="2:10" ht="24">
      <c r="B34" s="9" t="s">
        <v>240</v>
      </c>
      <c r="C34" s="8"/>
      <c r="D34" s="45"/>
      <c r="E34" s="46"/>
      <c r="F34" s="46"/>
      <c r="G34" s="46"/>
      <c r="H34" s="47"/>
      <c r="I34" s="16"/>
      <c r="J34" s="17"/>
    </row>
    <row r="35" spans="2:10" ht="0.75" customHeight="1">
      <c r="B35" s="51"/>
      <c r="C35" s="52"/>
      <c r="D35" s="48"/>
      <c r="E35" s="49"/>
      <c r="F35" s="49"/>
      <c r="G35" s="49"/>
      <c r="H35" s="50"/>
      <c r="I35" s="18"/>
      <c r="J35" s="15"/>
    </row>
    <row r="36" spans="2:10">
      <c r="B36" s="7">
        <v>9002</v>
      </c>
      <c r="C36" s="8"/>
      <c r="D36" s="42" t="s">
        <v>237</v>
      </c>
      <c r="E36" s="43"/>
      <c r="F36" s="43"/>
      <c r="G36" s="43"/>
      <c r="H36" s="44"/>
      <c r="I36" s="15"/>
      <c r="J36" s="15"/>
    </row>
    <row r="37" spans="2:10" ht="70.5" customHeight="1">
      <c r="B37" s="19" t="s">
        <v>241</v>
      </c>
      <c r="C37" s="8"/>
      <c r="D37" s="48"/>
      <c r="E37" s="49"/>
      <c r="F37" s="49"/>
      <c r="G37" s="49"/>
      <c r="H37" s="50"/>
      <c r="I37" s="15"/>
      <c r="J37" s="15"/>
    </row>
    <row r="38" spans="2:10">
      <c r="B38" s="5">
        <v>9003</v>
      </c>
      <c r="C38" s="6"/>
      <c r="D38" s="53" t="s">
        <v>238</v>
      </c>
      <c r="E38" s="54"/>
      <c r="F38" s="54"/>
      <c r="G38" s="54"/>
      <c r="H38" s="54"/>
      <c r="I38" s="15"/>
      <c r="J38" s="15"/>
    </row>
    <row r="39" spans="2:10">
      <c r="B39" s="10" t="s">
        <v>176</v>
      </c>
      <c r="D39" s="54"/>
      <c r="E39" s="54"/>
      <c r="F39" s="54"/>
      <c r="G39" s="54"/>
      <c r="H39" s="54"/>
      <c r="I39" s="16"/>
      <c r="J39" s="17"/>
    </row>
    <row r="40" spans="2:10" ht="18.75" customHeight="1">
      <c r="B40" s="51"/>
      <c r="C40" s="52"/>
      <c r="D40" s="54"/>
      <c r="E40" s="54"/>
      <c r="F40" s="54"/>
      <c r="G40" s="54"/>
      <c r="H40" s="54"/>
      <c r="I40" s="18"/>
      <c r="J40" s="15"/>
    </row>
    <row r="41" spans="2:10">
      <c r="B41" s="7">
        <v>9004</v>
      </c>
      <c r="C41" s="11"/>
      <c r="D41" s="42" t="s">
        <v>239</v>
      </c>
      <c r="E41" s="43"/>
      <c r="F41" s="43"/>
      <c r="G41" s="43"/>
      <c r="H41" s="44"/>
      <c r="I41" s="15"/>
      <c r="J41" s="15"/>
    </row>
    <row r="42" spans="2:10">
      <c r="B42" s="9" t="s">
        <v>176</v>
      </c>
      <c r="C42" s="11"/>
      <c r="D42" s="45"/>
      <c r="E42" s="46"/>
      <c r="F42" s="46"/>
      <c r="G42" s="46"/>
      <c r="H42" s="47"/>
      <c r="I42" s="15"/>
      <c r="J42" s="15"/>
    </row>
    <row r="43" spans="2:10" ht="47.25" customHeight="1">
      <c r="B43" s="51"/>
      <c r="C43" s="52"/>
      <c r="D43" s="48"/>
      <c r="E43" s="49"/>
      <c r="F43" s="49"/>
      <c r="G43" s="49"/>
      <c r="H43" s="50"/>
      <c r="I43" s="15"/>
      <c r="J43" s="15"/>
    </row>
    <row r="44" spans="2:10">
      <c r="B44" s="5">
        <v>9005</v>
      </c>
      <c r="C44" s="6"/>
      <c r="D44" s="42" t="s">
        <v>264</v>
      </c>
      <c r="E44" s="43"/>
      <c r="F44" s="43"/>
      <c r="G44" s="43"/>
      <c r="H44" s="44"/>
    </row>
    <row r="45" spans="2:10">
      <c r="B45" s="10" t="s">
        <v>177</v>
      </c>
      <c r="D45" s="45"/>
      <c r="E45" s="61"/>
      <c r="F45" s="61"/>
      <c r="G45" s="61"/>
      <c r="H45" s="47"/>
    </row>
    <row r="46" spans="2:10">
      <c r="B46" s="12" t="s">
        <v>178</v>
      </c>
      <c r="C46" s="13"/>
      <c r="D46" s="48"/>
      <c r="E46" s="49"/>
      <c r="F46" s="49"/>
      <c r="G46" s="49"/>
      <c r="H46" s="50"/>
    </row>
    <row r="47" spans="2:10">
      <c r="B47" s="5">
        <v>9007</v>
      </c>
      <c r="C47" s="6"/>
      <c r="D47" s="42" t="s">
        <v>242</v>
      </c>
      <c r="E47" s="43"/>
      <c r="F47" s="43"/>
      <c r="G47" s="43"/>
      <c r="H47" s="44"/>
    </row>
    <row r="48" spans="2:10">
      <c r="B48" s="12" t="s">
        <v>73</v>
      </c>
      <c r="C48" s="13"/>
      <c r="D48" s="48"/>
      <c r="E48" s="49"/>
      <c r="F48" s="49"/>
      <c r="G48" s="49"/>
      <c r="H48" s="50"/>
    </row>
    <row r="49" spans="2:8">
      <c r="B49" s="5">
        <v>9008</v>
      </c>
      <c r="C49" s="6"/>
      <c r="D49" s="42" t="s">
        <v>243</v>
      </c>
      <c r="E49" s="43"/>
      <c r="F49" s="43"/>
      <c r="G49" s="43"/>
      <c r="H49" s="44"/>
    </row>
    <row r="50" spans="2:8" ht="17.25" customHeight="1">
      <c r="B50" s="12" t="s">
        <v>74</v>
      </c>
      <c r="C50" s="13"/>
      <c r="D50" s="48"/>
      <c r="E50" s="49"/>
      <c r="F50" s="49"/>
      <c r="G50" s="49"/>
      <c r="H50" s="50"/>
    </row>
    <row r="51" spans="2:8">
      <c r="B51" s="5">
        <v>9010</v>
      </c>
      <c r="C51" s="6"/>
      <c r="D51" s="42" t="s">
        <v>179</v>
      </c>
      <c r="E51" s="43"/>
      <c r="F51" s="43"/>
      <c r="G51" s="43"/>
      <c r="H51" s="44"/>
    </row>
    <row r="52" spans="2:8">
      <c r="B52" s="12" t="s">
        <v>75</v>
      </c>
      <c r="C52" s="13"/>
      <c r="D52" s="48"/>
      <c r="E52" s="49"/>
      <c r="F52" s="49"/>
      <c r="G52" s="49"/>
      <c r="H52" s="50"/>
    </row>
    <row r="53" spans="2:8">
      <c r="B53" s="5">
        <v>9013</v>
      </c>
      <c r="C53" s="6"/>
      <c r="D53" s="42" t="s">
        <v>180</v>
      </c>
      <c r="E53" s="43"/>
      <c r="F53" s="43"/>
      <c r="G53" s="43"/>
      <c r="H53" s="44"/>
    </row>
    <row r="54" spans="2:8">
      <c r="B54" s="12" t="s">
        <v>76</v>
      </c>
      <c r="C54" s="13"/>
      <c r="D54" s="48"/>
      <c r="E54" s="49"/>
      <c r="F54" s="49"/>
      <c r="G54" s="49"/>
      <c r="H54" s="50"/>
    </row>
    <row r="55" spans="2:8">
      <c r="B55" s="5">
        <v>9014</v>
      </c>
      <c r="C55" s="6"/>
      <c r="D55" s="42" t="s">
        <v>77</v>
      </c>
      <c r="E55" s="43"/>
      <c r="F55" s="43"/>
      <c r="G55" s="43"/>
      <c r="H55" s="44"/>
    </row>
    <row r="56" spans="2:8">
      <c r="B56" s="14" t="s">
        <v>77</v>
      </c>
      <c r="C56" s="13"/>
      <c r="D56" s="55"/>
      <c r="E56" s="56"/>
      <c r="F56" s="56"/>
      <c r="G56" s="56"/>
      <c r="H56" s="57"/>
    </row>
    <row r="57" spans="2:8">
      <c r="B57" s="5">
        <v>9015</v>
      </c>
      <c r="C57" s="6"/>
      <c r="D57" s="42" t="s">
        <v>181</v>
      </c>
      <c r="E57" s="43"/>
      <c r="F57" s="43"/>
      <c r="G57" s="43"/>
      <c r="H57" s="44"/>
    </row>
    <row r="58" spans="2:8">
      <c r="B58" s="14" t="s">
        <v>78</v>
      </c>
      <c r="C58" s="13"/>
      <c r="D58" s="58"/>
      <c r="E58" s="59"/>
      <c r="F58" s="59"/>
      <c r="G58" s="59"/>
      <c r="H58" s="60"/>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3"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2"/>
  <sheetViews>
    <sheetView showGridLines="0" tabSelected="1" topLeftCell="D1" zoomScale="62" zoomScaleNormal="120" workbookViewId="0">
      <selection activeCell="O57" sqref="O57"/>
    </sheetView>
  </sheetViews>
  <sheetFormatPr baseColWidth="10" defaultColWidth="11.5" defaultRowHeight="20"/>
  <cols>
    <col min="1" max="1" width="2.5" style="66" hidden="1" customWidth="1"/>
    <col min="2" max="2" width="3.1640625" style="66" hidden="1" customWidth="1"/>
    <col min="3" max="3" width="3.5" style="66" hidden="1" customWidth="1"/>
    <col min="4" max="4" width="5.1640625" style="66" customWidth="1"/>
    <col min="5" max="5" width="17" style="66" customWidth="1"/>
    <col min="6" max="6" width="36" style="66" customWidth="1"/>
    <col min="7" max="7" width="19.5" style="66" customWidth="1"/>
    <col min="8" max="8" width="73.83203125" style="66" customWidth="1"/>
    <col min="9" max="9" width="26" style="66" customWidth="1"/>
    <col min="10" max="10" width="11.5" style="66" customWidth="1"/>
    <col min="11" max="11" width="13" style="66" customWidth="1"/>
    <col min="12" max="16384" width="11.5" style="66"/>
  </cols>
  <sheetData>
    <row r="1" spans="1:15" ht="51.75" customHeight="1" thickBot="1">
      <c r="D1" s="67" t="s">
        <v>14</v>
      </c>
      <c r="E1" s="68"/>
      <c r="F1" s="68"/>
      <c r="G1" s="68"/>
      <c r="H1" s="68"/>
      <c r="I1" s="68"/>
      <c r="J1" s="68"/>
      <c r="K1" s="68"/>
      <c r="L1" s="69"/>
    </row>
    <row r="2" spans="1:15" ht="13.5" customHeight="1">
      <c r="D2" s="70"/>
      <c r="E2" s="70"/>
      <c r="F2" s="70"/>
      <c r="G2" s="70"/>
      <c r="H2" s="70"/>
      <c r="I2" s="70"/>
      <c r="J2" s="70"/>
      <c r="K2" s="70"/>
      <c r="L2" s="71"/>
    </row>
    <row r="3" spans="1:15" ht="19.5" customHeight="1">
      <c r="D3" s="72" t="s">
        <v>0</v>
      </c>
      <c r="E3" s="73"/>
      <c r="F3" s="74" t="s">
        <v>304</v>
      </c>
      <c r="G3" s="75"/>
      <c r="I3" s="76"/>
      <c r="J3" s="76"/>
      <c r="K3" s="76"/>
      <c r="L3" s="76"/>
    </row>
    <row r="4" spans="1:15" ht="19.5" customHeight="1">
      <c r="D4" s="76" t="s">
        <v>68</v>
      </c>
      <c r="E4" s="77"/>
      <c r="F4" s="74" t="s">
        <v>305</v>
      </c>
      <c r="G4" s="75"/>
      <c r="I4" s="76"/>
      <c r="J4" s="76"/>
      <c r="K4" s="76"/>
      <c r="L4" s="76"/>
    </row>
    <row r="5" spans="1:15" ht="19.5" customHeight="1">
      <c r="D5" s="78" t="s">
        <v>67</v>
      </c>
      <c r="E5" s="79"/>
      <c r="F5" s="74">
        <v>129</v>
      </c>
      <c r="G5" s="75"/>
      <c r="I5" s="76"/>
      <c r="J5" s="76"/>
      <c r="K5" s="76"/>
      <c r="L5" s="76"/>
    </row>
    <row r="6" spans="1:15" ht="19.5" customHeight="1" thickBot="1">
      <c r="E6" s="76"/>
      <c r="F6" s="76"/>
      <c r="G6" s="76"/>
      <c r="H6" s="80"/>
      <c r="J6" s="81"/>
      <c r="K6" s="81"/>
      <c r="L6" s="81"/>
    </row>
    <row r="7" spans="1:15" ht="12.75" customHeight="1">
      <c r="B7" s="66">
        <f>MONTH(E9)</f>
        <v>9</v>
      </c>
      <c r="C7" s="82"/>
      <c r="D7" s="62">
        <v>44075</v>
      </c>
      <c r="E7" s="63"/>
      <c r="F7" s="83" t="s">
        <v>6</v>
      </c>
      <c r="G7" s="83" t="s">
        <v>15</v>
      </c>
      <c r="H7" s="84" t="s">
        <v>5</v>
      </c>
      <c r="I7" s="85"/>
      <c r="J7" s="86" t="s">
        <v>3</v>
      </c>
      <c r="K7" s="87" t="s">
        <v>10</v>
      </c>
      <c r="L7" s="86" t="s">
        <v>4</v>
      </c>
    </row>
    <row r="8" spans="1:15" ht="23.25" customHeight="1" thickBot="1">
      <c r="C8" s="88"/>
      <c r="D8" s="64"/>
      <c r="E8" s="65"/>
      <c r="F8" s="89"/>
      <c r="G8" s="89"/>
      <c r="H8" s="90"/>
      <c r="I8" s="91"/>
      <c r="J8" s="92"/>
      <c r="K8" s="93"/>
      <c r="L8" s="92"/>
    </row>
    <row r="9" spans="1:15" ht="29" customHeight="1" thickBot="1">
      <c r="A9" s="94">
        <f t="shared" ref="A9:A38" si="0">IF(OR(C9="f",C9="u",C9="F",C9="U"),"",IF(OR(B9=1,B9=2,B9=3,B9=4,B9=5),1,""))</f>
        <v>1</v>
      </c>
      <c r="B9" s="66">
        <f t="shared" ref="B9" si="1">WEEKDAY(E9,2)</f>
        <v>2</v>
      </c>
      <c r="C9" s="95"/>
      <c r="D9" s="96" t="str">
        <f>IF(B9=1,"Mo",IF(B9=2,"Tue",IF(B9=3,"Wed",IF(B9=4,"Thu",IF(B9=5,"Fri",IF(B9=6,"Sat",IF(B9=7,"Sun","")))))))</f>
        <v>Tue</v>
      </c>
      <c r="E9" s="143">
        <f>+D7</f>
        <v>44075</v>
      </c>
      <c r="F9" s="145" t="s">
        <v>136</v>
      </c>
      <c r="G9" s="102">
        <v>9004</v>
      </c>
      <c r="H9" s="98" t="s">
        <v>265</v>
      </c>
      <c r="J9" s="99"/>
      <c r="K9" s="99"/>
      <c r="L9" s="100">
        <v>4</v>
      </c>
    </row>
    <row r="10" spans="1:15" ht="29" customHeight="1" thickBot="1">
      <c r="A10" s="94">
        <f t="shared" si="0"/>
        <v>1</v>
      </c>
      <c r="B10" s="66">
        <f>WEEKDAY(E11,2)</f>
        <v>3</v>
      </c>
      <c r="C10" s="101"/>
      <c r="D10" s="96"/>
      <c r="E10" s="144"/>
      <c r="F10" s="145" t="s">
        <v>136</v>
      </c>
      <c r="G10" s="102">
        <v>9004</v>
      </c>
      <c r="H10" s="123" t="s">
        <v>266</v>
      </c>
      <c r="I10" s="124"/>
      <c r="J10" s="106" t="s">
        <v>69</v>
      </c>
      <c r="K10" s="103"/>
      <c r="L10" s="104">
        <v>4</v>
      </c>
      <c r="N10" s="66" t="s">
        <v>70</v>
      </c>
      <c r="O10" s="71">
        <f>COUNTIF($G$9:$G$60, 9001)</f>
        <v>0</v>
      </c>
    </row>
    <row r="11" spans="1:15" ht="29" customHeight="1" thickBot="1">
      <c r="A11" s="94">
        <f t="shared" si="0"/>
        <v>1</v>
      </c>
      <c r="B11" s="66">
        <f>WEEKDAY(E13,2)</f>
        <v>4</v>
      </c>
      <c r="C11" s="101"/>
      <c r="D11" s="96" t="str">
        <f>IF(B10=1,"Mo",IF(B10=2,"Tue",IF(B10=3,"Wed",IF(B10=4,"Thu",IF(B10=5,"Fri",IF(B10=6,"Sat",IF(B10=7,"Sun","")))))))</f>
        <v>Wed</v>
      </c>
      <c r="E11" s="125">
        <f>+E9+1</f>
        <v>44076</v>
      </c>
      <c r="F11" s="145" t="s">
        <v>136</v>
      </c>
      <c r="G11" s="102">
        <v>9004</v>
      </c>
      <c r="H11" s="105" t="s">
        <v>267</v>
      </c>
      <c r="I11" s="105"/>
      <c r="J11" s="106" t="s">
        <v>69</v>
      </c>
      <c r="K11" s="106"/>
      <c r="L11" s="107">
        <v>4</v>
      </c>
      <c r="N11" s="66" t="s">
        <v>12</v>
      </c>
      <c r="O11" s="71">
        <f>COUNTIF($G$9:$G$60,9003)+COUNTIF($G$9:$G$60,9004)</f>
        <v>40</v>
      </c>
    </row>
    <row r="12" spans="1:15" ht="29" customHeight="1" thickBot="1">
      <c r="A12" s="94">
        <f t="shared" si="0"/>
        <v>1</v>
      </c>
      <c r="B12" s="66">
        <f>WEEKDAY(E15,2)</f>
        <v>5</v>
      </c>
      <c r="C12" s="101"/>
      <c r="D12" s="96"/>
      <c r="E12" s="125"/>
      <c r="F12" s="145" t="s">
        <v>136</v>
      </c>
      <c r="G12" s="102">
        <v>9004</v>
      </c>
      <c r="H12" s="126" t="s">
        <v>268</v>
      </c>
      <c r="I12" s="126"/>
      <c r="J12" s="106" t="s">
        <v>69</v>
      </c>
      <c r="K12" s="106"/>
      <c r="L12" s="107">
        <v>4</v>
      </c>
      <c r="N12" s="66" t="s">
        <v>13</v>
      </c>
      <c r="O12" s="71">
        <f>COUNTIF($G$9:$G$60, 9005)</f>
        <v>0</v>
      </c>
    </row>
    <row r="13" spans="1:15" ht="29" customHeight="1" thickBot="1">
      <c r="A13" s="94" t="str">
        <f t="shared" si="0"/>
        <v/>
      </c>
      <c r="B13" s="66">
        <f>WEEKDAY(E16,2)</f>
        <v>6</v>
      </c>
      <c r="C13" s="101"/>
      <c r="D13" s="96" t="str">
        <f>IF(B11=1,"Mo",IF(B11=2,"Tue",IF(B11=3,"Wed",IF(B11=4,"Thu",IF(B11=5,"Fri",IF(B11=6,"Sat",IF(B11=7,"Sun","")))))))</f>
        <v>Thu</v>
      </c>
      <c r="E13" s="144">
        <f>+E11+1</f>
        <v>44077</v>
      </c>
      <c r="F13" s="145" t="s">
        <v>136</v>
      </c>
      <c r="G13" s="102">
        <v>9004</v>
      </c>
      <c r="H13" s="127" t="s">
        <v>269</v>
      </c>
      <c r="I13" s="127"/>
      <c r="J13" s="106" t="s">
        <v>69</v>
      </c>
      <c r="K13" s="106"/>
      <c r="L13" s="107">
        <v>4</v>
      </c>
    </row>
    <row r="14" spans="1:15" ht="29" customHeight="1" thickBot="1">
      <c r="A14" s="94"/>
      <c r="C14" s="101"/>
      <c r="D14" s="96"/>
      <c r="E14" s="144"/>
      <c r="F14" s="145" t="s">
        <v>136</v>
      </c>
      <c r="G14" s="102">
        <v>9004</v>
      </c>
      <c r="H14" s="128" t="s">
        <v>270</v>
      </c>
      <c r="I14" s="128"/>
      <c r="J14" s="106" t="s">
        <v>69</v>
      </c>
      <c r="K14" s="106"/>
      <c r="L14" s="107">
        <v>4</v>
      </c>
    </row>
    <row r="15" spans="1:15" ht="29" customHeight="1" thickBot="1">
      <c r="A15" s="94" t="str">
        <f t="shared" si="0"/>
        <v/>
      </c>
      <c r="B15" s="66">
        <f>WEEKDAY(E17,2)</f>
        <v>7</v>
      </c>
      <c r="C15" s="101"/>
      <c r="D15" s="96" t="str">
        <f>IF(B12=1,"Mo",IF(B12=2,"Tue",IF(B12=3,"Wed",IF(B12=4,"Thu",IF(B12=5,"Fri",IF(B12=6,"Sat",IF(B12=7,"Sun","")))))))</f>
        <v>Fri</v>
      </c>
      <c r="E15" s="108">
        <f>+E13+1</f>
        <v>44078</v>
      </c>
      <c r="F15" s="103"/>
      <c r="G15" s="106"/>
      <c r="H15" s="109" t="s">
        <v>263</v>
      </c>
      <c r="I15" s="109"/>
      <c r="J15" s="106"/>
      <c r="K15" s="106"/>
      <c r="L15" s="107"/>
    </row>
    <row r="16" spans="1:15" ht="29" customHeight="1" thickBot="1">
      <c r="A16" s="94">
        <f t="shared" si="0"/>
        <v>1</v>
      </c>
      <c r="B16" s="66">
        <f>WEEKDAY(E18,2)</f>
        <v>1</v>
      </c>
      <c r="C16" s="101"/>
      <c r="D16" s="96" t="str">
        <f>IF(B13=1,"Mo",IF(B13=2,"Tue",IF(B13=3,"Wed",IF(B13=4,"Thu",IF(B13=5,"Fri",IF(B13=6,"Sat",IF(B13=7,"Sun","")))))))</f>
        <v>Sat</v>
      </c>
      <c r="E16" s="108">
        <f t="shared" ref="E16:E56" si="2">+E15+1</f>
        <v>44079</v>
      </c>
      <c r="F16" s="99"/>
      <c r="G16" s="106"/>
      <c r="H16" s="110"/>
      <c r="I16" s="110"/>
      <c r="J16" s="106"/>
      <c r="K16" s="106"/>
      <c r="L16" s="107"/>
    </row>
    <row r="17" spans="1:12" ht="29" customHeight="1" thickBot="1">
      <c r="A17" s="94">
        <f t="shared" si="0"/>
        <v>1</v>
      </c>
      <c r="B17" s="66">
        <f>WEEKDAY(E19,2)</f>
        <v>2</v>
      </c>
      <c r="C17" s="101"/>
      <c r="D17" s="96" t="str">
        <f t="shared" ref="D17:D18" si="3">IF(B15=1,"Mo",IF(B15=2,"Tue",IF(B15=3,"Wed",IF(B15=4,"Thu",IF(B15=5,"Fri",IF(B15=6,"Sat",IF(B15=7,"Sun","")))))))</f>
        <v>Sun</v>
      </c>
      <c r="E17" s="108">
        <f t="shared" si="2"/>
        <v>44080</v>
      </c>
      <c r="F17" s="99"/>
      <c r="G17" s="106"/>
      <c r="H17" s="111"/>
      <c r="I17" s="111"/>
      <c r="J17" s="106"/>
      <c r="K17" s="106"/>
      <c r="L17" s="107"/>
    </row>
    <row r="18" spans="1:12" ht="29" customHeight="1" thickBot="1">
      <c r="A18" s="94">
        <f t="shared" si="0"/>
        <v>1</v>
      </c>
      <c r="B18" s="66">
        <f>WEEKDAY(E22,2)</f>
        <v>3</v>
      </c>
      <c r="C18" s="101"/>
      <c r="D18" s="96" t="str">
        <f t="shared" si="3"/>
        <v>Mo</v>
      </c>
      <c r="E18" s="108">
        <f t="shared" si="2"/>
        <v>44081</v>
      </c>
      <c r="F18" s="99"/>
      <c r="G18" s="106"/>
      <c r="H18" s="109" t="s">
        <v>263</v>
      </c>
      <c r="I18" s="109"/>
      <c r="J18" s="106"/>
      <c r="K18" s="106"/>
      <c r="L18" s="107"/>
    </row>
    <row r="19" spans="1:12" ht="29" customHeight="1" thickBot="1">
      <c r="A19" s="94">
        <f t="shared" si="0"/>
        <v>1</v>
      </c>
      <c r="B19" s="66">
        <f>WEEKDAY(E25,2)</f>
        <v>4</v>
      </c>
      <c r="C19" s="101"/>
      <c r="D19" s="96" t="str">
        <f>IF(B17=1,"Mo",IF(B17=2,"Tue",IF(B17=3,"Wed",IF(B17=4,"Thu",IF(B17=5,"Fri",IF(B17=6,"Sat",IF(B17=7,"Sun","")))))))</f>
        <v>Tue</v>
      </c>
      <c r="E19" s="144">
        <f t="shared" si="2"/>
        <v>44082</v>
      </c>
      <c r="F19" s="145" t="s">
        <v>136</v>
      </c>
      <c r="G19" s="102">
        <v>9004</v>
      </c>
      <c r="H19" s="110" t="s">
        <v>271</v>
      </c>
      <c r="I19" s="110"/>
      <c r="J19" s="106" t="s">
        <v>69</v>
      </c>
      <c r="K19" s="106"/>
      <c r="L19" s="107">
        <v>3</v>
      </c>
    </row>
    <row r="20" spans="1:12" ht="29" customHeight="1" thickBot="1">
      <c r="A20" s="94">
        <f t="shared" si="0"/>
        <v>1</v>
      </c>
      <c r="B20" s="66">
        <f>WEEKDAY(E27,2)</f>
        <v>5</v>
      </c>
      <c r="C20" s="101"/>
      <c r="D20" s="96"/>
      <c r="E20" s="144"/>
      <c r="F20" s="145" t="s">
        <v>136</v>
      </c>
      <c r="G20" s="102">
        <v>9004</v>
      </c>
      <c r="H20" s="129" t="s">
        <v>272</v>
      </c>
      <c r="I20" s="129"/>
      <c r="J20" s="106" t="s">
        <v>69</v>
      </c>
      <c r="K20" s="106"/>
      <c r="L20" s="107">
        <v>2</v>
      </c>
    </row>
    <row r="21" spans="1:12" ht="29" customHeight="1" thickBot="1">
      <c r="A21" s="94" t="str">
        <f t="shared" si="0"/>
        <v/>
      </c>
      <c r="B21" s="66">
        <f>WEEKDAY(E28,2)</f>
        <v>6</v>
      </c>
      <c r="C21" s="101"/>
      <c r="D21" s="96"/>
      <c r="E21" s="144"/>
      <c r="F21" s="145" t="s">
        <v>136</v>
      </c>
      <c r="G21" s="102">
        <v>9004</v>
      </c>
      <c r="H21" s="129" t="s">
        <v>273</v>
      </c>
      <c r="I21" s="129"/>
      <c r="J21" s="106" t="s">
        <v>69</v>
      </c>
      <c r="K21" s="106"/>
      <c r="L21" s="107">
        <v>3</v>
      </c>
    </row>
    <row r="22" spans="1:12" ht="29" customHeight="1" thickBot="1">
      <c r="A22" s="94" t="str">
        <f t="shared" si="0"/>
        <v/>
      </c>
      <c r="B22" s="66">
        <f>WEEKDAY(E29,2)</f>
        <v>7</v>
      </c>
      <c r="C22" s="101"/>
      <c r="D22" s="96" t="str">
        <f>IF(B18=1,"Mo",IF(B18=2,"Tue",IF(B18=3,"Wed",IF(B18=4,"Thu",IF(B18=5,"Fri",IF(B18=6,"Sat",IF(B18=7,"Sun","")))))))</f>
        <v>Wed</v>
      </c>
      <c r="E22" s="144">
        <f>+E19+1</f>
        <v>44083</v>
      </c>
      <c r="F22" s="145" t="s">
        <v>233</v>
      </c>
      <c r="G22" s="152">
        <v>9003</v>
      </c>
      <c r="H22" s="155" t="s">
        <v>274</v>
      </c>
      <c r="I22" s="155"/>
      <c r="J22" s="106" t="s">
        <v>306</v>
      </c>
      <c r="K22" s="106"/>
      <c r="L22" s="107">
        <v>4</v>
      </c>
    </row>
    <row r="23" spans="1:12" ht="29" customHeight="1" thickBot="1">
      <c r="A23" s="94">
        <f t="shared" si="0"/>
        <v>1</v>
      </c>
      <c r="B23" s="66">
        <f>WEEKDAY(E31,2)</f>
        <v>1</v>
      </c>
      <c r="C23" s="101"/>
      <c r="D23" s="96" t="str">
        <f>IF(B19=1,"Mo",IF(B19=2,"Tue",IF(B19=3,"Wed",IF(B19=4,"Thu",IF(B19=5,"Fri",IF(B19=6,"Sat",IF(B19=7,"Sun","")))))))</f>
        <v>Thu</v>
      </c>
      <c r="E23" s="144"/>
      <c r="F23" s="145" t="s">
        <v>136</v>
      </c>
      <c r="G23" s="152">
        <v>9004</v>
      </c>
      <c r="H23" s="156" t="s">
        <v>275</v>
      </c>
      <c r="I23" s="157"/>
      <c r="J23" s="106" t="s">
        <v>69</v>
      </c>
      <c r="K23" s="106"/>
      <c r="L23" s="107">
        <v>2</v>
      </c>
    </row>
    <row r="24" spans="1:12" ht="29" customHeight="1" thickBot="1">
      <c r="A24" s="94">
        <f t="shared" si="0"/>
        <v>1</v>
      </c>
      <c r="B24" s="66">
        <f>WEEKDAY(E33,2)</f>
        <v>2</v>
      </c>
      <c r="C24" s="101"/>
      <c r="D24" s="96"/>
      <c r="E24" s="144"/>
      <c r="F24" s="145" t="s">
        <v>136</v>
      </c>
      <c r="G24" s="152">
        <v>9004</v>
      </c>
      <c r="H24" s="156" t="s">
        <v>276</v>
      </c>
      <c r="I24" s="157"/>
      <c r="J24" s="106" t="s">
        <v>69</v>
      </c>
      <c r="K24" s="106"/>
      <c r="L24" s="107">
        <v>2</v>
      </c>
    </row>
    <row r="25" spans="1:12" ht="29" customHeight="1" thickBot="1">
      <c r="A25" s="94">
        <f t="shared" si="0"/>
        <v>1</v>
      </c>
      <c r="B25" s="66">
        <f>WEEKDAY(E35,2)</f>
        <v>3</v>
      </c>
      <c r="C25" s="101"/>
      <c r="D25" s="96" t="str">
        <f>IF(B20=1,"Mo",IF(B20=2,"Tue",IF(B20=3,"Wed",IF(B20=4,"Thu",IF(B20=5,"Fri",IF(B20=6,"Sat",IF(B20=7,"Sun","")))))))</f>
        <v>Fri</v>
      </c>
      <c r="E25" s="144">
        <f>+E22+1</f>
        <v>44084</v>
      </c>
      <c r="F25" s="145" t="s">
        <v>136</v>
      </c>
      <c r="G25" s="146">
        <v>9004</v>
      </c>
      <c r="H25" s="153" t="s">
        <v>277</v>
      </c>
      <c r="I25" s="154"/>
      <c r="J25" s="106" t="s">
        <v>69</v>
      </c>
      <c r="K25" s="106"/>
      <c r="L25" s="107">
        <v>4</v>
      </c>
    </row>
    <row r="26" spans="1:12" ht="29" customHeight="1" thickBot="1">
      <c r="A26" s="94">
        <f t="shared" si="0"/>
        <v>1</v>
      </c>
      <c r="B26" s="66">
        <f>WEEKDAY(E37,2)</f>
        <v>4</v>
      </c>
      <c r="C26" s="101"/>
      <c r="D26" s="96"/>
      <c r="E26" s="144"/>
      <c r="F26" s="145" t="s">
        <v>136</v>
      </c>
      <c r="G26" s="146">
        <v>9004</v>
      </c>
      <c r="H26" s="130" t="s">
        <v>278</v>
      </c>
      <c r="I26" s="130"/>
      <c r="J26" s="106" t="s">
        <v>69</v>
      </c>
      <c r="K26" s="106"/>
      <c r="L26" s="107">
        <v>4</v>
      </c>
    </row>
    <row r="27" spans="1:12" ht="29" customHeight="1" thickBot="1">
      <c r="A27" s="94">
        <f t="shared" si="0"/>
        <v>1</v>
      </c>
      <c r="B27" s="66">
        <f>WEEKDAY(E38,2)</f>
        <v>5</v>
      </c>
      <c r="C27" s="101"/>
      <c r="D27" s="96" t="str">
        <f>IF(B21=1,"Mo",IF(B21=2,"Tue",IF(B21=3,"Wed",IF(B21=4,"Thu",IF(B21=5,"Fri",IF(B21=6,"Sat",IF(B21=7,"Sun","")))))))</f>
        <v>Sat</v>
      </c>
      <c r="E27" s="108">
        <f>+E25+1</f>
        <v>44085</v>
      </c>
      <c r="F27" s="103"/>
      <c r="G27" s="106"/>
      <c r="H27" s="105"/>
      <c r="I27" s="105"/>
      <c r="J27" s="106"/>
      <c r="K27" s="106"/>
      <c r="L27" s="107"/>
    </row>
    <row r="28" spans="1:12" ht="29" customHeight="1" thickBot="1">
      <c r="A28" s="94" t="str">
        <f t="shared" si="0"/>
        <v/>
      </c>
      <c r="B28" s="66">
        <f>WEEKDAY(E39,2)</f>
        <v>6</v>
      </c>
      <c r="C28" s="101"/>
      <c r="D28" s="96" t="str">
        <f>IF(B22=1,"Mo",IF(B22=2,"Tue",IF(B22=3,"Wed",IF(B22=4,"Thu",IF(B22=5,"Fri",IF(B22=6,"Sat",IF(B22=7,"Sun","")))))))</f>
        <v>Sun</v>
      </c>
      <c r="E28" s="108">
        <f t="shared" si="2"/>
        <v>44086</v>
      </c>
      <c r="F28" s="99"/>
      <c r="G28" s="106"/>
      <c r="H28" s="111"/>
      <c r="I28" s="111"/>
      <c r="J28" s="106"/>
      <c r="K28" s="106"/>
      <c r="L28" s="107"/>
    </row>
    <row r="29" spans="1:12" ht="29" customHeight="1" thickBot="1">
      <c r="A29" s="94" t="str">
        <f t="shared" si="0"/>
        <v/>
      </c>
      <c r="B29" s="66">
        <f>WEEKDAY(E40,2)</f>
        <v>7</v>
      </c>
      <c r="C29" s="101"/>
      <c r="D29" s="96" t="str">
        <f>IF(B23=1,"Mo",IF(B23=2,"Tue",IF(B23=3,"Wed",IF(B23=4,"Thu",IF(B23=5,"Fri",IF(B23=6,"Sat",IF(B23=7,"Sun","")))))))</f>
        <v>Mo</v>
      </c>
      <c r="E29" s="144">
        <f t="shared" si="2"/>
        <v>44087</v>
      </c>
      <c r="F29" s="145" t="s">
        <v>136</v>
      </c>
      <c r="G29" s="146">
        <v>9004</v>
      </c>
      <c r="H29" s="110" t="s">
        <v>302</v>
      </c>
      <c r="I29" s="110"/>
      <c r="J29" s="106" t="s">
        <v>69</v>
      </c>
      <c r="K29" s="106"/>
      <c r="L29" s="107">
        <v>5</v>
      </c>
    </row>
    <row r="30" spans="1:12" ht="29" customHeight="1" thickBot="1">
      <c r="A30" s="94">
        <f t="shared" si="0"/>
        <v>1</v>
      </c>
      <c r="B30" s="66">
        <f>WEEKDAY(E42,2)</f>
        <v>1</v>
      </c>
      <c r="C30" s="101"/>
      <c r="D30" s="96"/>
      <c r="E30" s="144"/>
      <c r="F30" s="145" t="s">
        <v>136</v>
      </c>
      <c r="G30" s="146">
        <v>9004</v>
      </c>
      <c r="H30" s="131" t="s">
        <v>303</v>
      </c>
      <c r="I30" s="131"/>
      <c r="J30" s="106" t="s">
        <v>69</v>
      </c>
      <c r="K30" s="106"/>
      <c r="L30" s="107">
        <v>3</v>
      </c>
    </row>
    <row r="31" spans="1:12" ht="29" customHeight="1" thickBot="1">
      <c r="A31" s="94">
        <f t="shared" si="0"/>
        <v>1</v>
      </c>
      <c r="B31" s="66">
        <f>WEEKDAY(E44,2)</f>
        <v>2</v>
      </c>
      <c r="C31" s="101"/>
      <c r="D31" s="96" t="str">
        <f>IF(B24=1,"Mo",IF(B24=2,"Tue",IF(B24=3,"Wed",IF(B24=4,"Thu",IF(B24=5,"Fri",IF(B24=6,"Sat",IF(B24=7,"Sun","")))))))</f>
        <v>Tue</v>
      </c>
      <c r="E31" s="144">
        <f>+E29+1</f>
        <v>44088</v>
      </c>
      <c r="F31" s="145" t="s">
        <v>201</v>
      </c>
      <c r="G31" s="146">
        <v>9003</v>
      </c>
      <c r="H31" s="110" t="s">
        <v>279</v>
      </c>
      <c r="I31" s="110"/>
      <c r="J31" s="106" t="s">
        <v>69</v>
      </c>
      <c r="K31" s="106"/>
      <c r="L31" s="107">
        <v>4</v>
      </c>
    </row>
    <row r="32" spans="1:12" ht="29" customHeight="1" thickBot="1">
      <c r="A32" s="94">
        <f t="shared" si="0"/>
        <v>1</v>
      </c>
      <c r="B32" s="66">
        <f>WEEKDAY(E47,2)</f>
        <v>3</v>
      </c>
      <c r="C32" s="101"/>
      <c r="D32" s="96"/>
      <c r="E32" s="144"/>
      <c r="F32" s="145" t="s">
        <v>136</v>
      </c>
      <c r="G32" s="146">
        <v>9004</v>
      </c>
      <c r="H32" s="131" t="s">
        <v>280</v>
      </c>
      <c r="I32" s="131"/>
      <c r="J32" s="106" t="s">
        <v>69</v>
      </c>
      <c r="K32" s="106"/>
      <c r="L32" s="107">
        <v>4</v>
      </c>
    </row>
    <row r="33" spans="1:12" ht="29" customHeight="1" thickBot="1">
      <c r="A33" s="94">
        <f t="shared" si="0"/>
        <v>1</v>
      </c>
      <c r="B33" s="66">
        <f>WEEKDAY(E50,2)</f>
        <v>4</v>
      </c>
      <c r="C33" s="101"/>
      <c r="D33" s="96" t="str">
        <f>IF(B25=1,"Mo",IF(B25=2,"Tue",IF(B25=3,"Wed",IF(B25=4,"Thu",IF(B25=5,"Fri",IF(B25=6,"Sat",IF(B25=7,"Sun","")))))))</f>
        <v>Wed</v>
      </c>
      <c r="E33" s="144">
        <f>+E31+1</f>
        <v>44089</v>
      </c>
      <c r="F33" s="145" t="s">
        <v>136</v>
      </c>
      <c r="G33" s="146">
        <v>9004</v>
      </c>
      <c r="H33" s="110" t="s">
        <v>281</v>
      </c>
      <c r="I33" s="110"/>
      <c r="J33" s="106" t="s">
        <v>69</v>
      </c>
      <c r="K33" s="106"/>
      <c r="L33" s="107">
        <v>4</v>
      </c>
    </row>
    <row r="34" spans="1:12" ht="29" customHeight="1" thickBot="1">
      <c r="A34" s="94">
        <f t="shared" si="0"/>
        <v>1</v>
      </c>
      <c r="B34" s="66">
        <f>WEEKDAY(E53,2)</f>
        <v>5</v>
      </c>
      <c r="C34" s="101"/>
      <c r="D34" s="96"/>
      <c r="E34" s="144"/>
      <c r="F34" s="145" t="s">
        <v>136</v>
      </c>
      <c r="G34" s="146">
        <v>9004</v>
      </c>
      <c r="H34" s="131" t="s">
        <v>282</v>
      </c>
      <c r="I34" s="131"/>
      <c r="J34" s="106" t="s">
        <v>69</v>
      </c>
      <c r="K34" s="106"/>
      <c r="L34" s="107">
        <v>3</v>
      </c>
    </row>
    <row r="35" spans="1:12" ht="29" customHeight="1" thickBot="1">
      <c r="A35" s="94" t="str">
        <f t="shared" si="0"/>
        <v/>
      </c>
      <c r="B35" s="66">
        <f>WEEKDAY(E54,2)</f>
        <v>6</v>
      </c>
      <c r="C35" s="101"/>
      <c r="D35" s="96" t="str">
        <f>IF(B26=1,"Mo",IF(B26=2,"Tue",IF(B26=3,"Wed",IF(B26=4,"Thu",IF(B26=5,"Fri",IF(B26=6,"Sat",IF(B26=7,"Sun","")))))))</f>
        <v>Thu</v>
      </c>
      <c r="E35" s="144">
        <f>+E33+1</f>
        <v>44090</v>
      </c>
      <c r="F35" s="145" t="s">
        <v>136</v>
      </c>
      <c r="G35" s="146">
        <v>9004</v>
      </c>
      <c r="H35" s="110" t="s">
        <v>283</v>
      </c>
      <c r="I35" s="110"/>
      <c r="J35" s="106" t="s">
        <v>69</v>
      </c>
      <c r="K35" s="106"/>
      <c r="L35" s="107">
        <v>5</v>
      </c>
    </row>
    <row r="36" spans="1:12" ht="29" customHeight="1" thickBot="1">
      <c r="A36" s="94" t="str">
        <f t="shared" si="0"/>
        <v/>
      </c>
      <c r="B36" s="66">
        <f>WEEKDAY(E55,2)</f>
        <v>7</v>
      </c>
      <c r="C36" s="101"/>
      <c r="D36" s="96"/>
      <c r="E36" s="144"/>
      <c r="F36" s="145" t="s">
        <v>136</v>
      </c>
      <c r="G36" s="146">
        <v>9004</v>
      </c>
      <c r="H36" s="131" t="s">
        <v>284</v>
      </c>
      <c r="I36" s="131"/>
      <c r="J36" s="106" t="s">
        <v>69</v>
      </c>
      <c r="K36" s="106"/>
      <c r="L36" s="107">
        <v>3</v>
      </c>
    </row>
    <row r="37" spans="1:12" ht="29" customHeight="1" thickBot="1">
      <c r="A37" s="94">
        <f t="shared" si="0"/>
        <v>1</v>
      </c>
      <c r="B37" s="66">
        <f>WEEKDAY(E56,2)</f>
        <v>1</v>
      </c>
      <c r="C37" s="101"/>
      <c r="D37" s="96" t="str">
        <f>IF(B27=1,"Mo",IF(B27=2,"Tue",IF(B27=3,"Wed",IF(B27=4,"Thu",IF(B27=5,"Fri",IF(B27=6,"Sat",IF(B27=7,"Sun","")))))))</f>
        <v>Fri</v>
      </c>
      <c r="E37" s="144">
        <f>+E35+1</f>
        <v>44091</v>
      </c>
      <c r="F37" s="145" t="s">
        <v>76</v>
      </c>
      <c r="G37" s="147">
        <v>9013</v>
      </c>
      <c r="H37" s="110" t="s">
        <v>285</v>
      </c>
      <c r="I37" s="110"/>
      <c r="J37" s="106" t="s">
        <v>69</v>
      </c>
      <c r="K37" s="106"/>
      <c r="L37" s="107">
        <v>8</v>
      </c>
    </row>
    <row r="38" spans="1:12" ht="29" customHeight="1" thickBot="1">
      <c r="A38" s="94">
        <f t="shared" si="0"/>
        <v>1</v>
      </c>
      <c r="B38" s="66">
        <f>WEEKDAY(E56+1,2)</f>
        <v>2</v>
      </c>
      <c r="C38" s="101"/>
      <c r="D38" s="96" t="str">
        <f>IF(B28=1,"Mo",IF(B28=2,"Tue",IF(B28=3,"Wed",IF(B28=4,"Thu",IF(B28=5,"Fri",IF(B28=6,"Sat",IF(B28=7,"Sun","")))))))</f>
        <v>Sat</v>
      </c>
      <c r="E38" s="108">
        <f t="shared" si="2"/>
        <v>44092</v>
      </c>
      <c r="F38" s="103"/>
      <c r="G38" s="103"/>
      <c r="H38" s="110"/>
      <c r="I38" s="110"/>
      <c r="J38" s="106"/>
      <c r="K38" s="106"/>
      <c r="L38" s="107"/>
    </row>
    <row r="39" spans="1:12" ht="29" customHeight="1" thickBot="1">
      <c r="A39" s="94">
        <f t="shared" ref="A39" si="4">IF(OR(C39="f",C39="u",C39="F",C39="U"),"",IF(OR(B39=1,B39=2,B39=3,B39=4,B39=5),1,""))</f>
        <v>1</v>
      </c>
      <c r="B39" s="66">
        <f>WEEKDAY(E58+1,2)</f>
        <v>3</v>
      </c>
      <c r="C39" s="101"/>
      <c r="D39" s="96" t="str">
        <f>IF(B29=1,"Mo",IF(B29=2,"Tue",IF(B29=3,"Wed",IF(B29=4,"Thu",IF(B29=5,"Fri",IF(B29=6,"Sat",IF(B29=7,"Sun","")))))))</f>
        <v>Sun</v>
      </c>
      <c r="E39" s="108">
        <f t="shared" si="2"/>
        <v>44093</v>
      </c>
      <c r="F39" s="97"/>
      <c r="G39" s="106"/>
      <c r="H39" s="110"/>
      <c r="I39" s="110"/>
      <c r="J39" s="106"/>
      <c r="K39" s="106"/>
      <c r="L39" s="107"/>
    </row>
    <row r="40" spans="1:12" ht="30" customHeight="1" thickBot="1">
      <c r="D40" s="96" t="str">
        <f>IF(B30=1,"Mo",IF(B30=2,"Tue",IF(B30=3,"Wed",IF(B30=4,"Thu",IF(B30=5,"Fri",IF(B30=6,"Sat",IF(B30=7,"Sun","")))))))</f>
        <v>Mo</v>
      </c>
      <c r="E40" s="148">
        <f>+E39+1</f>
        <v>44094</v>
      </c>
      <c r="F40" s="145" t="s">
        <v>227</v>
      </c>
      <c r="G40" s="146">
        <v>9003</v>
      </c>
      <c r="H40" s="110" t="s">
        <v>286</v>
      </c>
      <c r="I40" s="110"/>
      <c r="J40" s="106" t="s">
        <v>69</v>
      </c>
      <c r="K40" s="106"/>
      <c r="L40" s="107">
        <v>5</v>
      </c>
    </row>
    <row r="41" spans="1:12" ht="30" customHeight="1" thickBot="1">
      <c r="D41" s="96"/>
      <c r="E41" s="148"/>
      <c r="F41" s="145" t="s">
        <v>136</v>
      </c>
      <c r="G41" s="146">
        <v>9004</v>
      </c>
      <c r="H41" s="131" t="s">
        <v>287</v>
      </c>
      <c r="I41" s="131"/>
      <c r="J41" s="106" t="s">
        <v>69</v>
      </c>
      <c r="K41" s="106"/>
      <c r="L41" s="107">
        <v>4</v>
      </c>
    </row>
    <row r="42" spans="1:12" ht="22" thickBot="1">
      <c r="D42" s="96" t="str">
        <f>IF(B31=1,"Mo",IF(B31=2,"Tue",IF(B31=3,"Wed",IF(B31=4,"Thu",IF(B31=5,"Fri",IF(B31=6,"Sat",IF(B31=7,"Sun","")))))))</f>
        <v>Tue</v>
      </c>
      <c r="E42" s="144">
        <f>+E40+1</f>
        <v>44095</v>
      </c>
      <c r="F42" s="145" t="s">
        <v>227</v>
      </c>
      <c r="G42" s="146">
        <v>9003</v>
      </c>
      <c r="H42" s="110" t="s">
        <v>288</v>
      </c>
      <c r="I42" s="110"/>
      <c r="J42" s="106" t="s">
        <v>69</v>
      </c>
      <c r="K42" s="106"/>
      <c r="L42" s="107">
        <v>4</v>
      </c>
    </row>
    <row r="43" spans="1:12" ht="23" thickBot="1">
      <c r="D43" s="96"/>
      <c r="E43" s="144"/>
      <c r="F43" s="145" t="s">
        <v>227</v>
      </c>
      <c r="G43" s="146">
        <v>9003</v>
      </c>
      <c r="H43" s="131" t="s">
        <v>289</v>
      </c>
      <c r="I43" s="131"/>
      <c r="J43" s="106" t="s">
        <v>69</v>
      </c>
      <c r="K43" s="106"/>
      <c r="L43" s="107">
        <v>4</v>
      </c>
    </row>
    <row r="44" spans="1:12" ht="22" thickBot="1">
      <c r="D44" s="96" t="str">
        <f>IF(B32=1,"Mo",IF(B32=2,"Tue",IF(B32=3,"Wed",IF(B32=4,"Thu",IF(B32=5,"Fri",IF(B32=6,"Sat",IF(B32=7,"Sun","")))))))</f>
        <v>Wed</v>
      </c>
      <c r="E44" s="144">
        <f>+E42+1</f>
        <v>44096</v>
      </c>
      <c r="F44" s="145" t="s">
        <v>136</v>
      </c>
      <c r="G44" s="146">
        <v>9004</v>
      </c>
      <c r="H44" s="110" t="s">
        <v>290</v>
      </c>
      <c r="I44" s="110"/>
      <c r="J44" s="106" t="s">
        <v>69</v>
      </c>
      <c r="K44" s="106"/>
      <c r="L44" s="107">
        <v>3</v>
      </c>
    </row>
    <row r="45" spans="1:12" ht="23" thickBot="1">
      <c r="D45" s="96"/>
      <c r="E45" s="144"/>
      <c r="F45" s="145" t="s">
        <v>136</v>
      </c>
      <c r="G45" s="146">
        <v>9004</v>
      </c>
      <c r="H45" s="131" t="s">
        <v>291</v>
      </c>
      <c r="I45" s="131"/>
      <c r="J45" s="106" t="s">
        <v>69</v>
      </c>
      <c r="K45" s="106"/>
      <c r="L45" s="107">
        <v>3</v>
      </c>
    </row>
    <row r="46" spans="1:12" ht="23" thickBot="1">
      <c r="D46" s="96"/>
      <c r="E46" s="144"/>
      <c r="F46" s="145" t="s">
        <v>227</v>
      </c>
      <c r="G46" s="146">
        <v>9003</v>
      </c>
      <c r="H46" s="131" t="s">
        <v>292</v>
      </c>
      <c r="I46" s="131"/>
      <c r="J46" s="106" t="s">
        <v>69</v>
      </c>
      <c r="K46" s="106"/>
      <c r="L46" s="107">
        <v>2</v>
      </c>
    </row>
    <row r="47" spans="1:12" ht="22" thickBot="1">
      <c r="D47" s="96" t="str">
        <f>IF(B33=1,"Mo",IF(B33=2,"Tue",IF(B33=3,"Wed",IF(B33=4,"Thu",IF(B33=5,"Fri",IF(B33=6,"Sat",IF(B33=7,"Sun","")))))))</f>
        <v>Thu</v>
      </c>
      <c r="E47" s="144">
        <f>+E44+1</f>
        <v>44097</v>
      </c>
      <c r="F47" s="145" t="s">
        <v>136</v>
      </c>
      <c r="G47" s="146">
        <v>9004</v>
      </c>
      <c r="H47" s="110" t="s">
        <v>293</v>
      </c>
      <c r="I47" s="110"/>
      <c r="J47" s="106" t="s">
        <v>69</v>
      </c>
      <c r="K47" s="106"/>
      <c r="L47" s="107">
        <v>4</v>
      </c>
    </row>
    <row r="48" spans="1:12" ht="23" thickBot="1">
      <c r="D48" s="96"/>
      <c r="E48" s="144"/>
      <c r="F48" s="145" t="s">
        <v>227</v>
      </c>
      <c r="G48" s="146">
        <v>9003</v>
      </c>
      <c r="H48" s="131" t="s">
        <v>294</v>
      </c>
      <c r="I48" s="131"/>
      <c r="J48" s="106" t="s">
        <v>69</v>
      </c>
      <c r="K48" s="106"/>
      <c r="L48" s="107">
        <v>3</v>
      </c>
    </row>
    <row r="49" spans="4:12" ht="23" thickBot="1">
      <c r="D49" s="96"/>
      <c r="E49" s="144"/>
      <c r="F49" s="145" t="s">
        <v>227</v>
      </c>
      <c r="G49" s="146">
        <v>9003</v>
      </c>
      <c r="H49" s="131" t="s">
        <v>295</v>
      </c>
      <c r="I49" s="131"/>
      <c r="J49" s="106" t="s">
        <v>69</v>
      </c>
      <c r="K49" s="106"/>
      <c r="L49" s="107">
        <v>4</v>
      </c>
    </row>
    <row r="50" spans="4:12" ht="22" thickBot="1">
      <c r="D50" s="96" t="str">
        <f>IF(B34=1,"Mo",IF(B34=2,"Tue",IF(B34=3,"Wed",IF(B34=4,"Thu",IF(B34=5,"Fri",IF(B34=6,"Sat",IF(B34=7,"Sun","")))))))</f>
        <v>Fri</v>
      </c>
      <c r="E50" s="144">
        <f>+E47+1</f>
        <v>44098</v>
      </c>
      <c r="F50" s="145" t="s">
        <v>227</v>
      </c>
      <c r="G50" s="146">
        <v>9003</v>
      </c>
      <c r="H50" s="110" t="s">
        <v>296</v>
      </c>
      <c r="I50" s="110"/>
      <c r="J50" s="106" t="s">
        <v>69</v>
      </c>
      <c r="K50" s="106"/>
      <c r="L50" s="107">
        <v>5</v>
      </c>
    </row>
    <row r="51" spans="4:12" ht="23" thickBot="1">
      <c r="D51" s="96"/>
      <c r="E51" s="144"/>
      <c r="F51" s="145" t="s">
        <v>136</v>
      </c>
      <c r="G51" s="146">
        <v>9004</v>
      </c>
      <c r="H51" s="131" t="s">
        <v>297</v>
      </c>
      <c r="I51" s="131"/>
      <c r="J51" s="106" t="s">
        <v>69</v>
      </c>
      <c r="K51" s="106"/>
      <c r="L51" s="107">
        <v>3</v>
      </c>
    </row>
    <row r="52" spans="4:12" ht="23" thickBot="1">
      <c r="D52" s="96"/>
      <c r="E52" s="144"/>
      <c r="F52" s="145" t="s">
        <v>116</v>
      </c>
      <c r="G52" s="146">
        <v>9003</v>
      </c>
      <c r="H52" s="131" t="s">
        <v>298</v>
      </c>
      <c r="I52" s="131"/>
      <c r="J52" s="106" t="s">
        <v>69</v>
      </c>
      <c r="K52" s="106"/>
      <c r="L52" s="107">
        <v>2</v>
      </c>
    </row>
    <row r="53" spans="4:12" ht="22" thickBot="1">
      <c r="D53" s="96" t="str">
        <f>IF(B35=1,"Mo",IF(B35=2,"Tue",IF(B35=3,"Wed",IF(B35=4,"Thu",IF(B35=5,"Fri",IF(B35=6,"Sat",IF(B35=7,"Sun","")))))))</f>
        <v>Sat</v>
      </c>
      <c r="E53" s="108">
        <f>+E50+1</f>
        <v>44099</v>
      </c>
      <c r="F53" s="103"/>
      <c r="G53" s="106"/>
      <c r="H53" s="110"/>
      <c r="I53" s="110"/>
      <c r="J53" s="106"/>
      <c r="K53" s="106"/>
      <c r="L53" s="107"/>
    </row>
    <row r="54" spans="4:12" ht="22" thickBot="1">
      <c r="D54" s="96" t="str">
        <f>IF(B36=1,"Mo",IF(B36=2,"Tue",IF(B36=3,"Wed",IF(B36=4,"Thu",IF(B36=5,"Fri",IF(B36=6,"Sat",IF(B36=7,"Sun","")))))))</f>
        <v>Sun</v>
      </c>
      <c r="E54" s="108">
        <f t="shared" si="2"/>
        <v>44100</v>
      </c>
      <c r="F54" s="99"/>
      <c r="G54" s="106"/>
      <c r="H54" s="110"/>
      <c r="I54" s="110"/>
      <c r="J54" s="106"/>
      <c r="K54" s="106"/>
      <c r="L54" s="107"/>
    </row>
    <row r="55" spans="4:12" ht="22" thickBot="1">
      <c r="D55" s="96" t="str">
        <f>IF(B37=1,"Mo",IF(B37=2,"Tue",IF(B37=3,"Wed",IF(B37=4,"Thu",IF(B37=5,"Fri",IF(B37=6,"Sat",IF(B37=7,"Sun","")))))))</f>
        <v>Mo</v>
      </c>
      <c r="E55" s="108">
        <f t="shared" si="2"/>
        <v>44101</v>
      </c>
      <c r="F55" s="99"/>
      <c r="G55" s="106"/>
      <c r="H55" s="110"/>
      <c r="I55" s="110"/>
      <c r="J55" s="106"/>
      <c r="K55" s="106"/>
      <c r="L55" s="107"/>
    </row>
    <row r="56" spans="4:12" ht="22" thickBot="1">
      <c r="D56" s="96" t="str">
        <f>IF(B38=1,"Mo",IF(B38=2,"Tue",IF(B38=3,"Wed",IF(B38=4,"Thu",IF(B38=5,"Fri",IF(B38=6,"Sat",IF(B38=7,"Sun","")))))))</f>
        <v>Tue</v>
      </c>
      <c r="E56" s="108">
        <f t="shared" si="2"/>
        <v>44102</v>
      </c>
      <c r="F56" s="138" t="s">
        <v>227</v>
      </c>
      <c r="G56" s="106">
        <v>9003</v>
      </c>
      <c r="H56" s="132" t="s">
        <v>299</v>
      </c>
      <c r="I56" s="132"/>
      <c r="J56" s="106" t="s">
        <v>307</v>
      </c>
      <c r="K56" s="106"/>
      <c r="L56" s="107">
        <v>5</v>
      </c>
    </row>
    <row r="57" spans="4:12" ht="23" thickBot="1">
      <c r="D57" s="96"/>
      <c r="E57" s="149"/>
      <c r="F57" s="145" t="s">
        <v>116</v>
      </c>
      <c r="G57" s="150">
        <v>9003</v>
      </c>
      <c r="H57" s="133" t="s">
        <v>298</v>
      </c>
      <c r="I57" s="134"/>
      <c r="J57" s="106" t="s">
        <v>69</v>
      </c>
      <c r="K57" s="106"/>
      <c r="L57" s="107">
        <v>3</v>
      </c>
    </row>
    <row r="58" spans="4:12" ht="22" thickBot="1">
      <c r="D58" s="96" t="str">
        <f t="shared" ref="D58" si="5">IF(B39=1,"Mo",IF(B39=2,"Tue",IF(B39=3,"Wed",IF(B39=4,"Thu",IF(B39=5,"Fri",IF(B39=6,"Sat",IF(B39=7,"Sun","")))))))</f>
        <v>Wed</v>
      </c>
      <c r="E58" s="149">
        <f>IF(MONTH(E56+1)&gt;MONTH(E56),"",E56+1)</f>
        <v>44103</v>
      </c>
      <c r="F58" s="145" t="s">
        <v>136</v>
      </c>
      <c r="G58" s="150">
        <v>9004</v>
      </c>
      <c r="H58" s="112" t="s">
        <v>300</v>
      </c>
      <c r="I58" s="110"/>
      <c r="J58" s="106" t="s">
        <v>69</v>
      </c>
      <c r="K58" s="106"/>
      <c r="L58" s="107">
        <v>3</v>
      </c>
    </row>
    <row r="59" spans="4:12" ht="23" thickBot="1">
      <c r="D59" s="135"/>
      <c r="E59" s="149"/>
      <c r="F59" s="145" t="s">
        <v>136</v>
      </c>
      <c r="G59" s="150">
        <v>9004</v>
      </c>
      <c r="H59" s="129" t="s">
        <v>301</v>
      </c>
      <c r="I59" s="131"/>
      <c r="J59" s="106" t="s">
        <v>69</v>
      </c>
      <c r="K59" s="106"/>
      <c r="L59" s="107">
        <v>5</v>
      </c>
    </row>
    <row r="60" spans="4:12" ht="22" thickBot="1">
      <c r="D60" s="113"/>
      <c r="E60" s="149">
        <f>IF(MONTH(E58+1)&gt;MONTH(E58),"",E58+1)</f>
        <v>44104</v>
      </c>
      <c r="F60" s="145" t="s">
        <v>227</v>
      </c>
      <c r="G60" s="146">
        <v>9003</v>
      </c>
      <c r="H60" s="112" t="s">
        <v>288</v>
      </c>
      <c r="I60" s="110"/>
      <c r="J60" s="106" t="s">
        <v>69</v>
      </c>
      <c r="K60" s="106"/>
      <c r="L60" s="107">
        <v>8</v>
      </c>
    </row>
    <row r="61" spans="4:12" ht="22" thickBot="1">
      <c r="D61" s="113"/>
      <c r="E61" s="114"/>
      <c r="F61" s="151"/>
      <c r="G61" s="115"/>
      <c r="H61" s="116"/>
      <c r="I61" s="117" t="s">
        <v>1</v>
      </c>
      <c r="J61" s="118"/>
      <c r="K61" s="119"/>
      <c r="L61" s="120">
        <f>SUM(L9:L60)</f>
        <v>157</v>
      </c>
    </row>
    <row r="62" spans="4:12" ht="22" thickBot="1">
      <c r="E62" s="119"/>
      <c r="F62" s="121"/>
      <c r="G62" s="121"/>
      <c r="H62" s="121"/>
      <c r="I62" s="122" t="s">
        <v>2</v>
      </c>
      <c r="J62" s="118"/>
      <c r="K62" s="119"/>
      <c r="L62" s="120">
        <f>SUM(L61/8)</f>
        <v>19.625</v>
      </c>
    </row>
  </sheetData>
  <mergeCells count="43">
    <mergeCell ref="H60:I60"/>
    <mergeCell ref="C7:C8"/>
    <mergeCell ref="D7:E8"/>
    <mergeCell ref="F7:F8"/>
    <mergeCell ref="G7:G8"/>
    <mergeCell ref="H29:I29"/>
    <mergeCell ref="H27:I27"/>
    <mergeCell ref="H17:I17"/>
    <mergeCell ref="H18:I18"/>
    <mergeCell ref="H19:I19"/>
    <mergeCell ref="H38:I38"/>
    <mergeCell ref="H50:I50"/>
    <mergeCell ref="H39:I39"/>
    <mergeCell ref="H42:I42"/>
    <mergeCell ref="H40:I40"/>
    <mergeCell ref="H10:I10"/>
    <mergeCell ref="J6:L6"/>
    <mergeCell ref="H22:I22"/>
    <mergeCell ref="H25:I25"/>
    <mergeCell ref="J7:J8"/>
    <mergeCell ref="K7:K8"/>
    <mergeCell ref="H7:I8"/>
    <mergeCell ref="H16:I16"/>
    <mergeCell ref="L7:L8"/>
    <mergeCell ref="H13:I13"/>
    <mergeCell ref="H23:I23"/>
    <mergeCell ref="H24:I24"/>
    <mergeCell ref="D1:L1"/>
    <mergeCell ref="H54:I54"/>
    <mergeCell ref="H55:I55"/>
    <mergeCell ref="H56:I56"/>
    <mergeCell ref="H58:I58"/>
    <mergeCell ref="H28:I28"/>
    <mergeCell ref="H15:I15"/>
    <mergeCell ref="H44:I44"/>
    <mergeCell ref="H47:I47"/>
    <mergeCell ref="H31:I31"/>
    <mergeCell ref="H33:I33"/>
    <mergeCell ref="H11:I11"/>
    <mergeCell ref="H53:I53"/>
    <mergeCell ref="H35:I35"/>
    <mergeCell ref="H37:I37"/>
    <mergeCell ref="D5:E5"/>
  </mergeCells>
  <phoneticPr fontId="0" type="noConversion"/>
  <conditionalFormatting sqref="C9:C38">
    <cfRule type="expression" dxfId="64" priority="2089" stopIfTrue="1">
      <formula>IF($A9=1,B9,)</formula>
    </cfRule>
    <cfRule type="expression" dxfId="63" priority="2090" stopIfTrue="1">
      <formula>IF($A9="",B9,)</formula>
    </cfRule>
  </conditionalFormatting>
  <conditionalFormatting sqref="E9:E10">
    <cfRule type="expression" dxfId="62" priority="2091" stopIfTrue="1">
      <formula>IF($A9="",B9,"")</formula>
    </cfRule>
  </conditionalFormatting>
  <conditionalFormatting sqref="E11:E12">
    <cfRule type="expression" dxfId="61" priority="2092" stopIfTrue="1">
      <formula>IF($A10&lt;&gt;1,B10,"")</formula>
    </cfRule>
  </conditionalFormatting>
  <conditionalFormatting sqref="D9:D10">
    <cfRule type="expression" dxfId="60" priority="2093" stopIfTrue="1">
      <formula>IF($A9="",B9,)</formula>
    </cfRule>
  </conditionalFormatting>
  <conditionalFormatting sqref="G47:G57 G9:G45">
    <cfRule type="expression" dxfId="59" priority="2094" stopIfTrue="1">
      <formula>#REF!="Freelancer"</formula>
    </cfRule>
    <cfRule type="expression" dxfId="58" priority="2095" stopIfTrue="1">
      <formula>#REF!="DTC Int. Staff"</formula>
    </cfRule>
  </conditionalFormatting>
  <conditionalFormatting sqref="G15 G18:G27 G31:G38 G42:G45 G56:G57 G47:G53">
    <cfRule type="expression" dxfId="57" priority="2087" stopIfTrue="1">
      <formula>$F$5="Freelancer"</formula>
    </cfRule>
    <cfRule type="expression" dxfId="56" priority="2088" stopIfTrue="1">
      <formula>$F$5="DTC Int. Staff"</formula>
    </cfRule>
  </conditionalFormatting>
  <conditionalFormatting sqref="G11:G14">
    <cfRule type="expression" dxfId="55" priority="37" stopIfTrue="1">
      <formula>#REF!="Freelancer"</formula>
    </cfRule>
    <cfRule type="expression" dxfId="54" priority="38" stopIfTrue="1">
      <formula>#REF!="DTC Int. Staff"</formula>
    </cfRule>
  </conditionalFormatting>
  <conditionalFormatting sqref="G11:G14">
    <cfRule type="expression" dxfId="53" priority="35" stopIfTrue="1">
      <formula>$F$5="Freelancer"</formula>
    </cfRule>
    <cfRule type="expression" dxfId="52" priority="36" stopIfTrue="1">
      <formula>$F$5="DTC Int. Staff"</formula>
    </cfRule>
  </conditionalFormatting>
  <conditionalFormatting sqref="C39">
    <cfRule type="expression" dxfId="51" priority="27" stopIfTrue="1">
      <formula>IF($A39=1,B39,)</formula>
    </cfRule>
    <cfRule type="expression" dxfId="50" priority="28" stopIfTrue="1">
      <formula>IF($A39="",B39,)</formula>
    </cfRule>
  </conditionalFormatting>
  <conditionalFormatting sqref="E13:E14 E17:E21">
    <cfRule type="expression" dxfId="49" priority="29" stopIfTrue="1">
      <formula>IF($A11&lt;&gt;1,B11,"")</formula>
    </cfRule>
  </conditionalFormatting>
  <conditionalFormatting sqref="D11:D12">
    <cfRule type="expression" dxfId="48" priority="30" stopIfTrue="1">
      <formula>IF($A10="",B10,)</formula>
    </cfRule>
  </conditionalFormatting>
  <conditionalFormatting sqref="D13:D14 D17:D21">
    <cfRule type="expression" dxfId="47" priority="2105" stopIfTrue="1">
      <formula>IF($A11="",B11,)</formula>
    </cfRule>
  </conditionalFormatting>
  <conditionalFormatting sqref="E15:E16">
    <cfRule type="expression" dxfId="46" priority="2107" stopIfTrue="1">
      <formula>IF($A12&lt;&gt;1,B12,"")</formula>
    </cfRule>
  </conditionalFormatting>
  <conditionalFormatting sqref="D15:D16">
    <cfRule type="expression" dxfId="45" priority="2110" stopIfTrue="1">
      <formula>IF($A12="",B12,)</formula>
    </cfRule>
  </conditionalFormatting>
  <conditionalFormatting sqref="E22:E24">
    <cfRule type="expression" dxfId="44" priority="2121" stopIfTrue="1">
      <formula>IF($A18&lt;&gt;1,B18,"")</formula>
    </cfRule>
  </conditionalFormatting>
  <conditionalFormatting sqref="D22:D24">
    <cfRule type="expression" dxfId="43" priority="2122" stopIfTrue="1">
      <formula>IF($A18="",B18,)</formula>
    </cfRule>
  </conditionalFormatting>
  <conditionalFormatting sqref="E25:E26">
    <cfRule type="expression" dxfId="42" priority="2132" stopIfTrue="1">
      <formula>IF($A19&lt;&gt;1,B19,"")</formula>
    </cfRule>
  </conditionalFormatting>
  <conditionalFormatting sqref="D25:D26">
    <cfRule type="expression" dxfId="41" priority="2143" stopIfTrue="1">
      <formula>IF($A20="",B20,)</formula>
    </cfRule>
  </conditionalFormatting>
  <conditionalFormatting sqref="E27:E30">
    <cfRule type="expression" dxfId="40" priority="2153" stopIfTrue="1">
      <formula>IF($A20&lt;&gt;1,B20,"")</formula>
    </cfRule>
  </conditionalFormatting>
  <conditionalFormatting sqref="D27:D30">
    <cfRule type="expression" dxfId="39" priority="2155" stopIfTrue="1">
      <formula>IF($A21="",B21,)</formula>
    </cfRule>
  </conditionalFormatting>
  <conditionalFormatting sqref="E33:E34">
    <cfRule type="expression" dxfId="38" priority="2165" stopIfTrue="1">
      <formula>IF($A24&lt;&gt;1,B24,"")</formula>
    </cfRule>
  </conditionalFormatting>
  <conditionalFormatting sqref="D33:D34">
    <cfRule type="expression" dxfId="37" priority="2167" stopIfTrue="1">
      <formula>IF($A25="",B25,)</formula>
    </cfRule>
  </conditionalFormatting>
  <conditionalFormatting sqref="E35:E36">
    <cfRule type="expression" dxfId="36" priority="2177" stopIfTrue="1">
      <formula>IF($A25&lt;&gt;1,B25,"")</formula>
    </cfRule>
  </conditionalFormatting>
  <conditionalFormatting sqref="D35:D36">
    <cfRule type="expression" dxfId="35" priority="2179" stopIfTrue="1">
      <formula>IF($A26="",B26,)</formula>
    </cfRule>
  </conditionalFormatting>
  <conditionalFormatting sqref="E37:E41">
    <cfRule type="expression" dxfId="34" priority="2189" stopIfTrue="1">
      <formula>IF($A26&lt;&gt;1,B26,"")</formula>
    </cfRule>
  </conditionalFormatting>
  <conditionalFormatting sqref="D37:D41">
    <cfRule type="expression" dxfId="33" priority="2191" stopIfTrue="1">
      <formula>IF($A27="",B27,)</formula>
    </cfRule>
  </conditionalFormatting>
  <conditionalFormatting sqref="E42:E43">
    <cfRule type="expression" dxfId="32" priority="2197" stopIfTrue="1">
      <formula>IF($A30&lt;&gt;1,B30,"")</formula>
    </cfRule>
  </conditionalFormatting>
  <conditionalFormatting sqref="D42:D43">
    <cfRule type="expression" dxfId="31" priority="2199" stopIfTrue="1">
      <formula>IF($A31="",B31,)</formula>
    </cfRule>
  </conditionalFormatting>
  <conditionalFormatting sqref="E44:E45">
    <cfRule type="expression" dxfId="30" priority="2209" stopIfTrue="1">
      <formula>IF($A31&lt;&gt;1,B31,"")</formula>
    </cfRule>
  </conditionalFormatting>
  <conditionalFormatting sqref="D44:D45">
    <cfRule type="expression" dxfId="29" priority="2211" stopIfTrue="1">
      <formula>IF($A32="",B32,)</formula>
    </cfRule>
  </conditionalFormatting>
  <conditionalFormatting sqref="E47:E49">
    <cfRule type="expression" dxfId="28" priority="2221" stopIfTrue="1">
      <formula>IF($A32&lt;&gt;1,B32,"")</formula>
    </cfRule>
  </conditionalFormatting>
  <conditionalFormatting sqref="D47:D49">
    <cfRule type="expression" dxfId="27" priority="2223" stopIfTrue="1">
      <formula>IF($A33="",B33,)</formula>
    </cfRule>
  </conditionalFormatting>
  <conditionalFormatting sqref="G9:G10">
    <cfRule type="expression" dxfId="26" priority="13" stopIfTrue="1">
      <formula>$F$5="Freelancer"</formula>
    </cfRule>
    <cfRule type="expression" dxfId="25" priority="14" stopIfTrue="1">
      <formula>$F$5="DTC Int. Staff"</formula>
    </cfRule>
  </conditionalFormatting>
  <conditionalFormatting sqref="E46">
    <cfRule type="expression" dxfId="24" priority="21" stopIfTrue="1">
      <formula>IF($A33&lt;&gt;1,B33,"")</formula>
    </cfRule>
  </conditionalFormatting>
  <conditionalFormatting sqref="D46">
    <cfRule type="expression" dxfId="23" priority="22" stopIfTrue="1">
      <formula>IF($A34="",B34,)</formula>
    </cfRule>
  </conditionalFormatting>
  <conditionalFormatting sqref="E50:E52">
    <cfRule type="expression" dxfId="22" priority="2233" stopIfTrue="1">
      <formula>IF($A33&lt;&gt;1,B33,"")</formula>
    </cfRule>
  </conditionalFormatting>
  <conditionalFormatting sqref="D50:D52">
    <cfRule type="expression" dxfId="21" priority="2235" stopIfTrue="1">
      <formula>IF($A34="",B34,)</formula>
    </cfRule>
  </conditionalFormatting>
  <conditionalFormatting sqref="E53:E57">
    <cfRule type="expression" dxfId="20" priority="2245" stopIfTrue="1">
      <formula>IF($A34&lt;&gt;1,B34,"")</formula>
    </cfRule>
  </conditionalFormatting>
  <conditionalFormatting sqref="D53:D57">
    <cfRule type="expression" dxfId="19" priority="2247" stopIfTrue="1">
      <formula>IF($A35="",B35,)</formula>
    </cfRule>
  </conditionalFormatting>
  <conditionalFormatting sqref="E58:E59">
    <cfRule type="expression" dxfId="18" priority="2253" stopIfTrue="1">
      <formula>IF($A38&lt;&gt;1,B38,"")</formula>
    </cfRule>
  </conditionalFormatting>
  <conditionalFormatting sqref="D58:D59">
    <cfRule type="expression" dxfId="17" priority="2255" stopIfTrue="1">
      <formula>IF($A39="",B39,)</formula>
    </cfRule>
  </conditionalFormatting>
  <conditionalFormatting sqref="E60">
    <cfRule type="expression" dxfId="16" priority="2257" stopIfTrue="1">
      <formula>IF($A39&lt;&gt;1,B39,"")</formula>
    </cfRule>
  </conditionalFormatting>
  <conditionalFormatting sqref="G9:G10">
    <cfRule type="expression" dxfId="15" priority="15" stopIfTrue="1">
      <formula>#REF!="Freelancer"</formula>
    </cfRule>
    <cfRule type="expression" dxfId="14" priority="16" stopIfTrue="1">
      <formula>#REF!="DTC Int. Staff"</formula>
    </cfRule>
  </conditionalFormatting>
  <conditionalFormatting sqref="G19:G21">
    <cfRule type="expression" dxfId="13" priority="11" stopIfTrue="1">
      <formula>#REF!="Freelancer"</formula>
    </cfRule>
    <cfRule type="expression" dxfId="12" priority="12" stopIfTrue="1">
      <formula>#REF!="DTC Int. Staff"</formula>
    </cfRule>
  </conditionalFormatting>
  <conditionalFormatting sqref="G19:G21">
    <cfRule type="expression" dxfId="11" priority="9" stopIfTrue="1">
      <formula>$F$5="Freelancer"</formula>
    </cfRule>
    <cfRule type="expression" dxfId="10" priority="10" stopIfTrue="1">
      <formula>$F$5="DTC Int. Staff"</formula>
    </cfRule>
  </conditionalFormatting>
  <conditionalFormatting sqref="G60">
    <cfRule type="expression" dxfId="9" priority="7" stopIfTrue="1">
      <formula>#REF!="Freelancer"</formula>
    </cfRule>
    <cfRule type="expression" dxfId="8" priority="8" stopIfTrue="1">
      <formula>#REF!="DTC Int. Staff"</formula>
    </cfRule>
  </conditionalFormatting>
  <conditionalFormatting sqref="G60">
    <cfRule type="expression" dxfId="7" priority="5" stopIfTrue="1">
      <formula>$F$5="Freelancer"</formula>
    </cfRule>
    <cfRule type="expression" dxfId="6" priority="6" stopIfTrue="1">
      <formula>$F$5="DTC Int. Staff"</formula>
    </cfRule>
  </conditionalFormatting>
  <conditionalFormatting sqref="G46">
    <cfRule type="expression" dxfId="5" priority="3" stopIfTrue="1">
      <formula>#REF!="Freelancer"</formula>
    </cfRule>
    <cfRule type="expression" dxfId="4" priority="4" stopIfTrue="1">
      <formula>#REF!="DTC Int. Staff"</formula>
    </cfRule>
  </conditionalFormatting>
  <conditionalFormatting sqref="G46">
    <cfRule type="expression" dxfId="3" priority="1" stopIfTrue="1">
      <formula>$F$5="Freelancer"</formula>
    </cfRule>
    <cfRule type="expression" dxfId="2" priority="2" stopIfTrue="1">
      <formula>$F$5="DTC Int. Staff"</formula>
    </cfRule>
  </conditionalFormatting>
  <conditionalFormatting sqref="E31:E32">
    <cfRule type="expression" dxfId="1" priority="2263" stopIfTrue="1">
      <formula>IF($A23&lt;&gt;1,B23,"")</formula>
    </cfRule>
  </conditionalFormatting>
  <conditionalFormatting sqref="D31:D32">
    <cfRule type="expression" dxfId="0" priority="2265" stopIfTrue="1">
      <formula>IF($A24="",B24,)</formula>
    </cfRule>
  </conditionalFormatting>
  <dataValidations count="2">
    <dataValidation type="list" allowBlank="1" showInputMessage="1" showErrorMessage="1" sqref="G60 G9:G57" xr:uid="{00000000-0002-0000-0100-000001000000}">
      <formula1>SAP_Booking_Number</formula1>
    </dataValidation>
    <dataValidation type="list" allowBlank="1" showInputMessage="1" showErrorMessage="1" sqref="G58:G59" xr:uid="{00000000-0002-0000-0100-000000000000}">
      <formula1>Project_Number</formula1>
    </dataValidation>
  </dataValidations>
  <hyperlinks>
    <hyperlink ref="F31" r:id="rId1" display="https://bo.timeconsulting.co.th/?mod=project-edit&amp;id=82" xr:uid="{6A70524A-150E-1748-9D3D-3EDE6F02880D}"/>
  </hyperlinks>
  <printOptions horizontalCentered="1"/>
  <pageMargins left="0.39370078740157483" right="0.39370078740157483" top="0.23622047244094491" bottom="0.23622047244094491" header="0.23622047244094491" footer="0.19685039370078741"/>
  <pageSetup paperSize="9" scale="61" orientation="portrait" r:id="rId2"/>
  <headerFooter alignWithMargins="0"/>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F9:F60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E10" sqref="E10"/>
    </sheetView>
  </sheetViews>
  <sheetFormatPr baseColWidth="10" defaultColWidth="11.5" defaultRowHeight="16"/>
  <cols>
    <col min="1" max="1" width="13.5" style="138" bestFit="1" customWidth="1"/>
    <col min="2" max="2" width="29.1640625" style="138" bestFit="1" customWidth="1"/>
    <col min="3" max="3" width="3.5" style="140" customWidth="1"/>
    <col min="4" max="4" width="13.5" style="138" bestFit="1" customWidth="1"/>
    <col min="5" max="5" width="30.5" style="138" bestFit="1" customWidth="1"/>
    <col min="6" max="16384" width="11.5" style="138"/>
  </cols>
  <sheetData>
    <row r="1" spans="1:14">
      <c r="A1" s="136" t="s">
        <v>6</v>
      </c>
      <c r="B1" s="136" t="s">
        <v>7</v>
      </c>
      <c r="C1" s="137"/>
      <c r="D1" s="136" t="s">
        <v>15</v>
      </c>
      <c r="E1" s="136" t="s">
        <v>8</v>
      </c>
    </row>
    <row r="2" spans="1:14" ht="18">
      <c r="A2" s="139" t="s">
        <v>254</v>
      </c>
      <c r="B2" s="138" t="s">
        <v>262</v>
      </c>
      <c r="D2" s="141">
        <v>9001</v>
      </c>
      <c r="E2" s="138" t="s">
        <v>71</v>
      </c>
    </row>
    <row r="3" spans="1:14" ht="18">
      <c r="A3" s="139" t="s">
        <v>253</v>
      </c>
      <c r="B3" s="138" t="s">
        <v>261</v>
      </c>
      <c r="D3" s="141">
        <v>9002</v>
      </c>
      <c r="E3" s="138" t="s">
        <v>134</v>
      </c>
    </row>
    <row r="4" spans="1:14" ht="18">
      <c r="A4" s="139" t="s">
        <v>252</v>
      </c>
      <c r="B4" s="138" t="s">
        <v>260</v>
      </c>
      <c r="D4" s="141">
        <v>9003</v>
      </c>
      <c r="E4" s="138" t="s">
        <v>135</v>
      </c>
    </row>
    <row r="5" spans="1:14" ht="18">
      <c r="A5" s="139" t="s">
        <v>251</v>
      </c>
      <c r="B5" s="138" t="s">
        <v>259</v>
      </c>
      <c r="D5" s="141">
        <v>9004</v>
      </c>
      <c r="E5" s="138" t="s">
        <v>136</v>
      </c>
    </row>
    <row r="6" spans="1:14" ht="18">
      <c r="A6" s="139" t="s">
        <v>250</v>
      </c>
      <c r="B6" s="138" t="s">
        <v>258</v>
      </c>
      <c r="D6" s="141">
        <v>9005</v>
      </c>
      <c r="E6" s="138" t="s">
        <v>72</v>
      </c>
    </row>
    <row r="7" spans="1:14" ht="18">
      <c r="A7" s="139" t="s">
        <v>249</v>
      </c>
      <c r="B7" s="138" t="s">
        <v>257</v>
      </c>
      <c r="D7" s="141">
        <v>9007</v>
      </c>
      <c r="E7" s="138" t="s">
        <v>73</v>
      </c>
    </row>
    <row r="8" spans="1:14" ht="18">
      <c r="A8" s="139" t="s">
        <v>248</v>
      </c>
      <c r="B8" s="138" t="s">
        <v>256</v>
      </c>
      <c r="D8" s="141">
        <v>9008</v>
      </c>
      <c r="E8" s="138" t="s">
        <v>74</v>
      </c>
    </row>
    <row r="9" spans="1:14" ht="18">
      <c r="A9" s="139" t="s">
        <v>247</v>
      </c>
      <c r="B9" s="138" t="s">
        <v>255</v>
      </c>
      <c r="D9" s="141">
        <v>9010</v>
      </c>
      <c r="E9" s="138" t="s">
        <v>75</v>
      </c>
    </row>
    <row r="10" spans="1:14" ht="18">
      <c r="A10" s="139" t="s">
        <v>246</v>
      </c>
      <c r="B10" s="138" t="s">
        <v>234</v>
      </c>
      <c r="D10" s="141">
        <v>9013</v>
      </c>
      <c r="E10" s="138" t="s">
        <v>76</v>
      </c>
    </row>
    <row r="11" spans="1:14" ht="18">
      <c r="A11" s="139" t="s">
        <v>220</v>
      </c>
      <c r="B11" s="138" t="s">
        <v>234</v>
      </c>
      <c r="D11" s="141">
        <v>9014</v>
      </c>
      <c r="E11" s="138" t="s">
        <v>77</v>
      </c>
    </row>
    <row r="12" spans="1:14" ht="18">
      <c r="A12" s="139" t="s">
        <v>219</v>
      </c>
      <c r="B12" s="138" t="s">
        <v>233</v>
      </c>
      <c r="D12" s="141">
        <v>9015</v>
      </c>
      <c r="E12" s="138" t="s">
        <v>78</v>
      </c>
    </row>
    <row r="13" spans="1:14" ht="18">
      <c r="A13" s="139" t="s">
        <v>218</v>
      </c>
      <c r="B13" s="138" t="s">
        <v>232</v>
      </c>
    </row>
    <row r="14" spans="1:14" ht="18">
      <c r="A14" s="139" t="s">
        <v>217</v>
      </c>
      <c r="B14" s="138" t="s">
        <v>231</v>
      </c>
      <c r="N14" s="142"/>
    </row>
    <row r="15" spans="1:14" ht="18">
      <c r="A15" s="139" t="s">
        <v>216</v>
      </c>
      <c r="B15" s="138" t="s">
        <v>230</v>
      </c>
    </row>
    <row r="16" spans="1:14" ht="18">
      <c r="A16" s="139" t="s">
        <v>215</v>
      </c>
      <c r="B16" s="138" t="s">
        <v>229</v>
      </c>
    </row>
    <row r="17" spans="1:14" ht="18">
      <c r="A17" s="139" t="s">
        <v>214</v>
      </c>
      <c r="B17" s="138" t="s">
        <v>227</v>
      </c>
      <c r="D17" s="141"/>
    </row>
    <row r="18" spans="1:14" ht="18">
      <c r="A18" s="139" t="s">
        <v>213</v>
      </c>
      <c r="B18" s="138" t="s">
        <v>226</v>
      </c>
      <c r="D18" s="141"/>
    </row>
    <row r="19" spans="1:14" ht="18">
      <c r="A19" s="139" t="s">
        <v>212</v>
      </c>
      <c r="B19" s="138" t="s">
        <v>225</v>
      </c>
      <c r="D19" s="141"/>
    </row>
    <row r="20" spans="1:14" ht="18">
      <c r="A20" s="139" t="s">
        <v>211</v>
      </c>
      <c r="B20" s="138" t="s">
        <v>224</v>
      </c>
      <c r="D20" s="141"/>
    </row>
    <row r="21" spans="1:14" ht="18">
      <c r="A21" s="139" t="s">
        <v>210</v>
      </c>
      <c r="B21" s="138" t="s">
        <v>235</v>
      </c>
      <c r="D21" s="141"/>
    </row>
    <row r="22" spans="1:14" ht="18">
      <c r="A22" s="139" t="s">
        <v>209</v>
      </c>
      <c r="B22" s="138" t="s">
        <v>228</v>
      </c>
      <c r="D22" s="141"/>
    </row>
    <row r="23" spans="1:14" ht="18">
      <c r="A23" s="139" t="s">
        <v>208</v>
      </c>
      <c r="B23" s="138" t="s">
        <v>223</v>
      </c>
      <c r="D23" s="141"/>
    </row>
    <row r="24" spans="1:14" ht="18">
      <c r="A24" s="139" t="s">
        <v>207</v>
      </c>
      <c r="B24" s="138" t="s">
        <v>222</v>
      </c>
      <c r="D24" s="141"/>
    </row>
    <row r="25" spans="1:14" ht="18">
      <c r="A25" s="139" t="s">
        <v>206</v>
      </c>
      <c r="B25" s="138" t="s">
        <v>221</v>
      </c>
      <c r="D25" s="141"/>
    </row>
    <row r="26" spans="1:14" ht="18">
      <c r="A26" s="139" t="s">
        <v>182</v>
      </c>
      <c r="B26" s="138" t="s">
        <v>183</v>
      </c>
      <c r="D26" s="141"/>
    </row>
    <row r="27" spans="1:14" ht="18">
      <c r="A27" s="139" t="s">
        <v>184</v>
      </c>
      <c r="B27" s="138" t="s">
        <v>185</v>
      </c>
    </row>
    <row r="28" spans="1:14" ht="18">
      <c r="A28" s="139" t="s">
        <v>186</v>
      </c>
      <c r="B28" s="138" t="s">
        <v>187</v>
      </c>
    </row>
    <row r="29" spans="1:14" ht="18">
      <c r="A29" s="139" t="s">
        <v>188</v>
      </c>
      <c r="B29" s="138" t="s">
        <v>189</v>
      </c>
    </row>
    <row r="30" spans="1:14" ht="18">
      <c r="A30" s="139" t="s">
        <v>190</v>
      </c>
      <c r="B30" s="138" t="s">
        <v>191</v>
      </c>
    </row>
    <row r="31" spans="1:14" ht="18">
      <c r="A31" s="139" t="s">
        <v>192</v>
      </c>
      <c r="B31" s="138" t="s">
        <v>193</v>
      </c>
    </row>
    <row r="32" spans="1:14" ht="18">
      <c r="A32" s="139" t="s">
        <v>194</v>
      </c>
      <c r="B32" s="138" t="s">
        <v>195</v>
      </c>
      <c r="N32" s="142"/>
    </row>
    <row r="33" spans="1:2" ht="18">
      <c r="A33" s="139" t="s">
        <v>196</v>
      </c>
      <c r="B33" s="138" t="s">
        <v>197</v>
      </c>
    </row>
    <row r="34" spans="1:2" ht="18">
      <c r="A34" s="139" t="s">
        <v>198</v>
      </c>
      <c r="B34" s="138" t="s">
        <v>199</v>
      </c>
    </row>
    <row r="35" spans="1:2" ht="18">
      <c r="A35" s="139" t="s">
        <v>200</v>
      </c>
      <c r="B35" s="138" t="s">
        <v>201</v>
      </c>
    </row>
    <row r="36" spans="1:2" ht="18">
      <c r="A36" s="139" t="s">
        <v>202</v>
      </c>
      <c r="B36" s="138" t="s">
        <v>203</v>
      </c>
    </row>
    <row r="37" spans="1:2" ht="18">
      <c r="A37" s="139" t="s">
        <v>204</v>
      </c>
      <c r="B37" s="138" t="s">
        <v>205</v>
      </c>
    </row>
    <row r="38" spans="1:2" ht="18">
      <c r="A38" s="139" t="s">
        <v>137</v>
      </c>
      <c r="B38" s="138" t="s">
        <v>138</v>
      </c>
    </row>
    <row r="39" spans="1:2" ht="18">
      <c r="A39" s="139" t="s">
        <v>139</v>
      </c>
      <c r="B39" s="138" t="s">
        <v>140</v>
      </c>
    </row>
    <row r="40" spans="1:2" ht="18">
      <c r="A40" s="139" t="s">
        <v>141</v>
      </c>
      <c r="B40" s="138" t="s">
        <v>142</v>
      </c>
    </row>
    <row r="41" spans="1:2" ht="18">
      <c r="A41" s="139" t="s">
        <v>143</v>
      </c>
      <c r="B41" s="138" t="s">
        <v>144</v>
      </c>
    </row>
    <row r="42" spans="1:2" ht="18">
      <c r="A42" s="139" t="s">
        <v>145</v>
      </c>
      <c r="B42" s="138" t="s">
        <v>146</v>
      </c>
    </row>
    <row r="43" spans="1:2" ht="18">
      <c r="A43" s="139" t="s">
        <v>147</v>
      </c>
      <c r="B43" s="138" t="s">
        <v>148</v>
      </c>
    </row>
    <row r="44" spans="1:2" ht="18">
      <c r="A44" s="139" t="s">
        <v>149</v>
      </c>
      <c r="B44" s="138" t="s">
        <v>150</v>
      </c>
    </row>
    <row r="45" spans="1:2" ht="18">
      <c r="A45" s="139" t="s">
        <v>151</v>
      </c>
      <c r="B45" s="138" t="s">
        <v>152</v>
      </c>
    </row>
    <row r="46" spans="1:2" ht="18">
      <c r="A46" s="139" t="s">
        <v>153</v>
      </c>
      <c r="B46" s="138" t="s">
        <v>154</v>
      </c>
    </row>
    <row r="47" spans="1:2" ht="18">
      <c r="A47" s="139" t="s">
        <v>155</v>
      </c>
      <c r="B47" s="138" t="s">
        <v>156</v>
      </c>
    </row>
    <row r="48" spans="1:2" ht="18">
      <c r="A48" s="139" t="s">
        <v>157</v>
      </c>
      <c r="B48" s="138" t="s">
        <v>158</v>
      </c>
    </row>
    <row r="49" spans="1:2" ht="18">
      <c r="A49" s="139" t="s">
        <v>159</v>
      </c>
      <c r="B49" s="138" t="s">
        <v>160</v>
      </c>
    </row>
    <row r="50" spans="1:2" ht="18">
      <c r="A50" s="139" t="s">
        <v>161</v>
      </c>
      <c r="B50" s="138" t="s">
        <v>162</v>
      </c>
    </row>
    <row r="51" spans="1:2" ht="18">
      <c r="A51" s="139" t="s">
        <v>163</v>
      </c>
      <c r="B51" s="138" t="s">
        <v>164</v>
      </c>
    </row>
    <row r="52" spans="1:2" ht="18">
      <c r="A52" s="139" t="s">
        <v>165</v>
      </c>
      <c r="B52" s="138" t="s">
        <v>166</v>
      </c>
    </row>
    <row r="53" spans="1:2" ht="18">
      <c r="A53" s="139" t="s">
        <v>167</v>
      </c>
      <c r="B53" s="138" t="s">
        <v>168</v>
      </c>
    </row>
    <row r="54" spans="1:2" ht="18">
      <c r="A54" s="139" t="s">
        <v>169</v>
      </c>
      <c r="B54" s="138" t="s">
        <v>170</v>
      </c>
    </row>
    <row r="55" spans="1:2" ht="18">
      <c r="A55" s="139" t="s">
        <v>121</v>
      </c>
      <c r="B55" s="138" t="s">
        <v>122</v>
      </c>
    </row>
    <row r="56" spans="1:2" ht="18">
      <c r="A56" s="139" t="s">
        <v>119</v>
      </c>
      <c r="B56" s="138" t="s">
        <v>120</v>
      </c>
    </row>
    <row r="57" spans="1:2" ht="18">
      <c r="A57" s="139" t="s">
        <v>117</v>
      </c>
      <c r="B57" s="138" t="s">
        <v>118</v>
      </c>
    </row>
    <row r="58" spans="1:2" ht="18">
      <c r="A58" s="139" t="s">
        <v>115</v>
      </c>
      <c r="B58" s="138" t="s">
        <v>116</v>
      </c>
    </row>
    <row r="59" spans="1:2" ht="18">
      <c r="A59" s="139" t="s">
        <v>113</v>
      </c>
      <c r="B59" s="138" t="s">
        <v>114</v>
      </c>
    </row>
    <row r="60" spans="1:2" ht="18">
      <c r="A60" s="139" t="s">
        <v>111</v>
      </c>
      <c r="B60" s="138" t="s">
        <v>112</v>
      </c>
    </row>
    <row r="61" spans="1:2" ht="18">
      <c r="A61" s="139" t="s">
        <v>109</v>
      </c>
      <c r="B61" s="138" t="s">
        <v>110</v>
      </c>
    </row>
    <row r="62" spans="1:2" ht="18">
      <c r="A62" s="139" t="s">
        <v>107</v>
      </c>
      <c r="B62" s="138" t="s">
        <v>108</v>
      </c>
    </row>
    <row r="63" spans="1:2" ht="18">
      <c r="A63" s="139" t="s">
        <v>105</v>
      </c>
      <c r="B63" s="138" t="s">
        <v>106</v>
      </c>
    </row>
    <row r="64" spans="1:2" ht="18">
      <c r="A64" s="139" t="s">
        <v>103</v>
      </c>
      <c r="B64" s="138" t="s">
        <v>104</v>
      </c>
    </row>
    <row r="65" spans="1:2" ht="18">
      <c r="A65" s="139" t="s">
        <v>101</v>
      </c>
      <c r="B65" s="138" t="s">
        <v>102</v>
      </c>
    </row>
    <row r="66" spans="1:2" ht="18">
      <c r="A66" s="139" t="s">
        <v>99</v>
      </c>
      <c r="B66" s="138" t="s">
        <v>100</v>
      </c>
    </row>
    <row r="67" spans="1:2" ht="18">
      <c r="A67" s="139" t="s">
        <v>97</v>
      </c>
      <c r="B67" s="138" t="s">
        <v>98</v>
      </c>
    </row>
    <row r="68" spans="1:2" ht="18">
      <c r="A68" s="139" t="s">
        <v>95</v>
      </c>
      <c r="B68" s="138" t="s">
        <v>96</v>
      </c>
    </row>
    <row r="69" spans="1:2" ht="18">
      <c r="A69" s="139" t="s">
        <v>93</v>
      </c>
      <c r="B69" s="138" t="s">
        <v>94</v>
      </c>
    </row>
    <row r="70" spans="1:2" ht="18">
      <c r="A70" s="139" t="s">
        <v>91</v>
      </c>
      <c r="B70" s="138" t="s">
        <v>92</v>
      </c>
    </row>
    <row r="71" spans="1:2" ht="18">
      <c r="A71" s="139" t="s">
        <v>89</v>
      </c>
      <c r="B71" s="138" t="s">
        <v>90</v>
      </c>
    </row>
    <row r="72" spans="1:2" ht="18">
      <c r="A72" s="139" t="s">
        <v>87</v>
      </c>
      <c r="B72" s="138" t="s">
        <v>88</v>
      </c>
    </row>
    <row r="73" spans="1:2" ht="18">
      <c r="A73" s="139" t="s">
        <v>85</v>
      </c>
      <c r="B73" s="138" t="s">
        <v>86</v>
      </c>
    </row>
    <row r="74" spans="1:2" ht="18">
      <c r="A74" s="139" t="s">
        <v>123</v>
      </c>
      <c r="B74" s="138" t="s">
        <v>124</v>
      </c>
    </row>
    <row r="75" spans="1:2" ht="18">
      <c r="A75" s="139" t="s">
        <v>17</v>
      </c>
      <c r="B75" s="138" t="s">
        <v>18</v>
      </c>
    </row>
    <row r="76" spans="1:2" ht="18">
      <c r="A76" s="139" t="s">
        <v>19</v>
      </c>
      <c r="B76" s="138" t="s">
        <v>20</v>
      </c>
    </row>
    <row r="77" spans="1:2" ht="18">
      <c r="A77" s="139" t="s">
        <v>171</v>
      </c>
      <c r="B77" s="138" t="s">
        <v>172</v>
      </c>
    </row>
    <row r="78" spans="1:2" ht="18">
      <c r="A78" s="139" t="s">
        <v>125</v>
      </c>
      <c r="B78" s="138" t="s">
        <v>126</v>
      </c>
    </row>
    <row r="79" spans="1:2" ht="18">
      <c r="A79" s="139" t="s">
        <v>21</v>
      </c>
      <c r="B79" s="138" t="s">
        <v>22</v>
      </c>
    </row>
    <row r="80" spans="1:2" ht="18">
      <c r="A80" s="139" t="s">
        <v>23</v>
      </c>
      <c r="B80" s="138" t="s">
        <v>24</v>
      </c>
    </row>
    <row r="81" spans="1:2" ht="18">
      <c r="A81" s="139" t="s">
        <v>25</v>
      </c>
      <c r="B81" s="138" t="s">
        <v>26</v>
      </c>
    </row>
    <row r="82" spans="1:2" ht="18">
      <c r="A82" s="139" t="s">
        <v>27</v>
      </c>
      <c r="B82" s="138" t="s">
        <v>28</v>
      </c>
    </row>
    <row r="83" spans="1:2" ht="18">
      <c r="A83" s="139" t="s">
        <v>29</v>
      </c>
      <c r="B83" s="138" t="s">
        <v>30</v>
      </c>
    </row>
    <row r="84" spans="1:2" ht="18">
      <c r="A84" s="139" t="s">
        <v>31</v>
      </c>
      <c r="B84" s="138" t="s">
        <v>32</v>
      </c>
    </row>
    <row r="85" spans="1:2" ht="18">
      <c r="A85" s="139" t="s">
        <v>33</v>
      </c>
      <c r="B85" s="138" t="s">
        <v>34</v>
      </c>
    </row>
    <row r="86" spans="1:2" ht="18">
      <c r="A86" s="139" t="s">
        <v>35</v>
      </c>
      <c r="B86" s="138" t="s">
        <v>36</v>
      </c>
    </row>
    <row r="87" spans="1:2" ht="18">
      <c r="A87" s="139" t="s">
        <v>127</v>
      </c>
      <c r="B87" s="138" t="s">
        <v>128</v>
      </c>
    </row>
    <row r="88" spans="1:2" ht="18">
      <c r="A88" s="139" t="s">
        <v>37</v>
      </c>
      <c r="B88" s="138" t="s">
        <v>38</v>
      </c>
    </row>
    <row r="89" spans="1:2" ht="18">
      <c r="A89" s="139" t="s">
        <v>39</v>
      </c>
      <c r="B89" s="138" t="s">
        <v>40</v>
      </c>
    </row>
    <row r="90" spans="1:2" ht="18">
      <c r="A90" s="139" t="s">
        <v>41</v>
      </c>
      <c r="B90" s="138" t="s">
        <v>42</v>
      </c>
    </row>
    <row r="91" spans="1:2" ht="18">
      <c r="A91" s="139" t="s">
        <v>43</v>
      </c>
      <c r="B91" s="138" t="s">
        <v>44</v>
      </c>
    </row>
    <row r="92" spans="1:2" ht="18">
      <c r="A92" s="139" t="s">
        <v>45</v>
      </c>
      <c r="B92" s="138" t="s">
        <v>46</v>
      </c>
    </row>
    <row r="93" spans="1:2" ht="18">
      <c r="A93" s="139" t="s">
        <v>129</v>
      </c>
      <c r="B93" s="138" t="s">
        <v>130</v>
      </c>
    </row>
    <row r="94" spans="1:2" ht="18">
      <c r="A94" s="139" t="s">
        <v>47</v>
      </c>
      <c r="B94" s="138" t="s">
        <v>48</v>
      </c>
    </row>
    <row r="95" spans="1:2" ht="18">
      <c r="A95" s="139" t="s">
        <v>49</v>
      </c>
      <c r="B95" s="138" t="s">
        <v>50</v>
      </c>
    </row>
    <row r="96" spans="1:2" ht="18">
      <c r="A96" s="139" t="s">
        <v>131</v>
      </c>
      <c r="B96" s="138" t="s">
        <v>16</v>
      </c>
    </row>
    <row r="97" spans="1:2" ht="18">
      <c r="A97" s="139" t="s">
        <v>51</v>
      </c>
      <c r="B97" s="138" t="s">
        <v>52</v>
      </c>
    </row>
    <row r="98" spans="1:2" ht="18">
      <c r="A98" s="139" t="s">
        <v>53</v>
      </c>
      <c r="B98" s="138" t="s">
        <v>54</v>
      </c>
    </row>
    <row r="99" spans="1:2" ht="18">
      <c r="A99" s="139" t="s">
        <v>132</v>
      </c>
      <c r="B99" s="138" t="s">
        <v>133</v>
      </c>
    </row>
    <row r="100" spans="1:2" ht="18">
      <c r="A100" s="139" t="s">
        <v>55</v>
      </c>
      <c r="B100" s="138" t="s">
        <v>56</v>
      </c>
    </row>
    <row r="101" spans="1:2" ht="18">
      <c r="A101" s="139" t="s">
        <v>83</v>
      </c>
      <c r="B101" s="138" t="s">
        <v>84</v>
      </c>
    </row>
    <row r="102" spans="1:2" ht="18">
      <c r="A102" s="139" t="s">
        <v>57</v>
      </c>
      <c r="B102" s="138" t="s">
        <v>58</v>
      </c>
    </row>
    <row r="103" spans="1:2" ht="18">
      <c r="A103" s="139" t="s">
        <v>59</v>
      </c>
      <c r="B103" s="138" t="s">
        <v>60</v>
      </c>
    </row>
    <row r="104" spans="1:2" ht="18">
      <c r="A104" s="139" t="s">
        <v>61</v>
      </c>
      <c r="B104" s="138" t="s">
        <v>62</v>
      </c>
    </row>
    <row r="105" spans="1:2" ht="18">
      <c r="A105" s="139" t="s">
        <v>81</v>
      </c>
      <c r="B105" s="138" t="s">
        <v>82</v>
      </c>
    </row>
    <row r="106" spans="1:2" ht="18">
      <c r="A106" s="139" t="s">
        <v>79</v>
      </c>
      <c r="B106" s="138" t="s">
        <v>80</v>
      </c>
    </row>
    <row r="107" spans="1:2" ht="18">
      <c r="A107" s="139" t="s">
        <v>63</v>
      </c>
      <c r="B107" s="138" t="s">
        <v>64</v>
      </c>
    </row>
  </sheetData>
  <phoneticPr fontId="3"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ilu227</cp:lastModifiedBy>
  <dcterms:created xsi:type="dcterms:W3CDTF">2006-02-12T14:53:28Z</dcterms:created>
  <dcterms:modified xsi:type="dcterms:W3CDTF">2020-10-19T14:10:58Z</dcterms:modified>
</cp:coreProperties>
</file>