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9F5595DF-8510-40E6-AD27-8589AB8A64EB}"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40" i="34"/>
  <c r="D39" i="34"/>
  <c r="D40" i="34"/>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B12" i="34"/>
  <c r="E24" i="34" l="1"/>
  <c r="E26" i="34" s="1"/>
  <c r="E27" i="34" s="1"/>
  <c r="E28" i="34" s="1"/>
  <c r="E29" i="34" s="1"/>
  <c r="E30" i="34" s="1"/>
  <c r="E31" i="34" s="1"/>
  <c r="E32" i="34" s="1"/>
  <c r="E33" i="34" s="1"/>
  <c r="E34" i="34" s="1"/>
  <c r="E35" i="34" s="1"/>
  <c r="E36" i="34" s="1"/>
  <c r="E37" i="34" s="1"/>
  <c r="E38" i="34" s="1"/>
  <c r="E25" i="34"/>
  <c r="D11" i="34"/>
  <c r="A11" i="34"/>
  <c r="D12" i="34"/>
  <c r="A12" i="34"/>
  <c r="B13" i="34"/>
  <c r="B40" i="34" l="1"/>
  <c r="B14" i="34"/>
  <c r="D13" i="34"/>
  <c r="A13" i="34"/>
  <c r="A40"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D25" i="34"/>
  <c r="A24"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<sst xmlns="http://schemas.openxmlformats.org/spreadsheetml/2006/main" count="366" uniqueCount="303">
  <si>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</si>
  <si>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</si>
  <si>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</si>
  <si>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</si>
  <si>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</si>
  <si>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</si>
  <si>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</si>
  <si>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</si>
  <si>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</si>
  <si>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</si>
  <si>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</si>
  <si>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</si>
  <si>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</si>
  <si>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</si>
  <si>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</si>
  <si>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</si>
  <si>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</si>
  <si>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</si>
  <si>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</si>
  <si>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</si>
  <si>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</si>
  <si>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</si>
  <si>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</si>
  <si>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</si>
  <si>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</si>
  <si>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</si>
  <si>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</si>
  <si>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</si>
  <si>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</si>
  <si>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</si>
  <si>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</si>
  <si>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</si>
  <si>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</si>
  <si>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</si>
  <si>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</si>
  <si>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</si>
  <si>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</si>
  <si>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</si>
  <si>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</si>
  <si>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</si>
  <si>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</si>
  <si>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</si>
  <si>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</si>
  <si>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</si>
  <si>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</si>
  <si>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</si>
  <si>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</si>
  <si>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</si>
  <si>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</si>
  <si>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</si>
  <si>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</si>
  <si>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</si>
  <si>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</si>
  <si>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</si>
  <si>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</si>
  <si>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</si>
  <si>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</si>
  <si>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</si>
  <si>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</si>
  <si>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</si>
  <si>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</si>
  <si>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</si>
  <si>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</si>
  <si>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</si>
  <si>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</si>
  <si>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</si>
  <si>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</si>
  <si>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</si>
  <si>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</si>
  <si>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</si>
  <si>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</si>
  <si>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</si>
  <si>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</si>
  <si>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</si>
  <si>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</si>
  <si>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</si>
  <si>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</si>
  <si>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</si>
  <si>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</si>
  <si>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</si>
  <si>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</si>
  <si>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</si>
  <si>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</si>
  <si>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</si>
  <si>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</si>
  <si>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</si>
  <si>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</si>
  <si>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</si>
  <si>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</si>
  <si>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</si>
  <si>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</si>
  <si>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</si>
  <si>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</si>
  <si>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</si>
  <si>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</si>
  <si>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</si>
  <si>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</si>
  <si>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</si>
  <si>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</si>
  <si>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</si>
  <si>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</si>
  <si>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</si>
  <si>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</si>
  <si>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</si>
  <si>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</si>
  <si>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</si>
  <si>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</si>
  <si>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</si>
  <si>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</si>
  <si>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</si>
  <si>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</si>
  <si>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</si>
  <si>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</si>
  <si>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</si>
  <si>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</si>
  <si>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</si>
  <si>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</si>
  <si>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</si>
  <si>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</si>
  <si>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</si>
  <si>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</si>
  <si>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</si>
  <si>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</si>
  <si>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</si>
  <si>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</si>
  <si>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</si>
  <si>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</si>
  <si>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</si>
  <si>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</si>
  <si>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</si>
  <si>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</si>
  <si>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</si>
  <si>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</si>
  <si>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</si>
  <si>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</si>
  <si>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</si>
  <si>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</si>
  <si>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</si>
  <si>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</si>
  <si>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</si>
  <si>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</si>
  <si>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</si>
  <si>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</si>
  <si>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</si>
  <si>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</si>
  <si>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</si>
  <si>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</si>
  <si>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</si>
  <si>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</si>
  <si>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</si>
  <si>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</si>
  <si>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</si>
  <si>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</si>
  <si>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</si>
  <si>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</si>
  <si>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</si>
  <si>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</si>
  <si>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</si>
  <si>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</si>
  <si>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</si>
  <si>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</si>
  <si>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</si>
  <si>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</si>
  <si>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</si>
  <si>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</si>
  <si>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</si>
  <si>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</si>
  <si>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</si>
  <si>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</si>
  <si>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</si>
  <si>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</si>
  <si>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</si>
  <si>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</si>
  <si>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</si>
  <si>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</si>
  <si>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</si>
  <si>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</si>
  <si>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</si>
  <si>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</si>
  <si>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</si>
  <si>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</si>
  <si>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</si>
  <si>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</si>
  <si>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</si>
  <si>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</si>
  <si>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</si>
  <si>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</si>
  <si>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</si>
  <si>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</si>
  <si>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</si>
  <si>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</si>
  <si>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</si>
  <si>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</si>
  <si>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</si>
  <si>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</si>
  <si>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</si>
  <si>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</si>
  <si>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</si>
  <si>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</si>
  <si>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</si>
  <si>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</si>
  <si>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</si>
  <si>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</si>
  <si>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</si>
  <si>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</si>
  <si>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</si>
  <si>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</si>
  <si>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</si>
  <si>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</si>
  <si>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</si>
  <si>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</si>
  <si>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</si>
  <si>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</si>
  <si>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</si>
  <si>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</si>
  <si>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</si>
  <si>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</si>
  <si>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</si>
  <si>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</si>
  <si>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</si>
  <si>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</si>
  <si>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</si>
  <si>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</si>
  <si>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</si>
  <si>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</si>
  <si>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</si>
  <si>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</si>
  <si>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</si>
  <si>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</si>
  <si>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</si>
  <si>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</si>
  <si>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</si>
  <si>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</si>
  <si>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</si>
  <si>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</si>
  <si>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</si>
  <si>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</si>
  <si>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</si>
  <si>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</si>
  <si>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</si>
  <si>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</si>
  <si>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</si>
  <si>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</si>
  <si>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</si>
  <si>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</si>
  <si>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</si>
  <si>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</si>
  <si>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</si>
  <si>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</si>
  <si>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</si>
  <si>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</si>
  <si>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</si>
  <si>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</si>
  <si>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</si>
  <si>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</si>
  <si>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</si>
  <si>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</si>
  <si>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</si>
  <si>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</si>
  <si>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</si>
  <si>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</si>
  <si>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</si>
  <si>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</si>
  <si>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</si>
  <si>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</si>
  <si>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</si>
  <si>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</si>
  <si>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</si>
  <si>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</si>
  <si>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</si>
  <si>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</si>
  <si>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</si>
  <si>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</si>
  <si>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</si>
  <si>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</si>
  <si>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</si>
  <si>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</si>
  <si>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</si>
  <si>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</si>
  <si>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</si>
  <si>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TPBS Digital DNA Workshop</t>
  </si>
  <si>
    <t>TPBS Digital DNA Content</t>
  </si>
  <si>
    <t>TDGA Digital Transformation Program Workshop</t>
  </si>
  <si>
    <t>Berkely Hotel</t>
  </si>
  <si>
    <t>MIDA</t>
  </si>
  <si>
    <t>Huawei Rethinking Digital Transformation</t>
  </si>
  <si>
    <t>TIME-202095</t>
  </si>
  <si>
    <t>Fujitsu DX Consulting Content</t>
  </si>
  <si>
    <t>OTT Event</t>
  </si>
  <si>
    <t>Breif OTT and runthrough</t>
  </si>
  <si>
    <t>Yadarun</t>
  </si>
  <si>
    <t>Komala</t>
  </si>
  <si>
    <t>TIME085</t>
  </si>
  <si>
    <t>CRC Omnichannel and Digital Mindset Workshop</t>
  </si>
  <si>
    <t>CRC Omnichannel and Digital Leadership Content</t>
  </si>
  <si>
    <t>Aeon Proposal</t>
  </si>
  <si>
    <t>Fujitsu DX Consulting Workshop</t>
  </si>
  <si>
    <t>CRC Omnichannel and Digital Marketing Workshop</t>
  </si>
  <si>
    <t>CRC Digital Leadership workshop &amp; Improve Marketing Workshop materials</t>
  </si>
  <si>
    <t>Training P'Dome Homework</t>
  </si>
  <si>
    <t>CRC</t>
  </si>
  <si>
    <t>Home</t>
  </si>
  <si>
    <t>Grand Center Point Terminal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</si>
</sst>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3" sqref="J1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3" t="s">
        <v>9</v>
      </c>
      <c r="C2" s="74"/>
      <c r="D2" s="74"/>
      <c r="E2" s="74"/>
      <c r="F2" s="74"/>
      <c r="G2" s="74"/>
      <c r="H2" s="75"/>
      <c r="I2" s="42"/>
      <c r="J2" s="42"/>
    </row>
    <row r="3" spans="2:10" ht="13.5" thickBot="1">
      <c r="B3" s="76"/>
      <c r="C3" s="77"/>
      <c r="D3" s="77"/>
      <c r="E3" s="77"/>
      <c r="F3" s="77"/>
      <c r="G3" s="77"/>
      <c r="H3" s="78"/>
      <c r="I3" s="43"/>
      <c r="J3" s="43"/>
    </row>
    <row r="4" spans="2:10">
      <c r="B4" s="79" t="s">
        <v>11</v>
      </c>
      <c r="C4" s="80"/>
      <c r="D4" s="79" t="s">
        <v>290</v>
      </c>
      <c r="E4" s="81"/>
      <c r="F4" s="81"/>
      <c r="G4" s="81"/>
      <c r="H4" s="80"/>
      <c r="I4" s="44"/>
      <c r="J4" s="44"/>
    </row>
    <row r="5" spans="2:10">
      <c r="B5" s="64" t="s">
        <v>65</v>
      </c>
      <c r="C5" s="66"/>
      <c r="D5" s="64" t="s">
        <v>291</v>
      </c>
      <c r="E5" s="65"/>
      <c r="F5" s="65"/>
      <c r="G5" s="65"/>
      <c r="H5" s="66"/>
      <c r="I5" s="44"/>
      <c r="J5" s="44"/>
    </row>
    <row r="6" spans="2:10">
      <c r="B6" s="64" t="s">
        <v>66</v>
      </c>
      <c r="C6" s="66"/>
      <c r="D6" s="64" t="s">
        <v>292</v>
      </c>
      <c r="E6" s="65"/>
      <c r="F6" s="65"/>
      <c r="G6" s="65"/>
      <c r="H6" s="66"/>
      <c r="I6" s="44"/>
      <c r="J6" s="44"/>
    </row>
    <row r="7" spans="2:10" ht="13.5"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86" t="s">
        <v>236</v>
      </c>
      <c r="E33" s="87"/>
      <c r="F33" s="87"/>
      <c r="G33" s="87"/>
      <c r="H33" s="88"/>
      <c r="I33" s="57"/>
      <c r="J33" s="57"/>
    </row>
    <row r="34" spans="2:10" ht="21">
      <c r="B34" s="51" t="s">
        <v>240</v>
      </c>
      <c r="C34" s="50"/>
      <c r="D34" s="89"/>
      <c r="E34" s="90"/>
      <c r="F34" s="90"/>
      <c r="G34" s="90"/>
      <c r="H34" s="91"/>
      <c r="I34" s="58"/>
      <c r="J34" s="59"/>
    </row>
    <row r="35" spans="2:10" ht="0.75" customHeight="1">
      <c r="B35" s="95"/>
      <c r="C35" s="96"/>
      <c r="D35" s="92"/>
      <c r="E35" s="93"/>
      <c r="F35" s="93"/>
      <c r="G35" s="93"/>
      <c r="H35" s="94"/>
      <c r="I35" s="60"/>
      <c r="J35" s="57"/>
    </row>
    <row r="36" spans="2:10">
      <c r="B36" s="49">
        <v>9002</v>
      </c>
      <c r="C36" s="50"/>
      <c r="D36" s="86" t="s">
        <v>237</v>
      </c>
      <c r="E36" s="87"/>
      <c r="F36" s="87"/>
      <c r="G36" s="87"/>
      <c r="H36" s="88"/>
      <c r="I36" s="57"/>
      <c r="J36" s="57"/>
    </row>
    <row r="37" spans="2:10" ht="70.5" customHeight="1">
      <c r="B37" s="61" t="s">
        <v>241</v>
      </c>
      <c r="C37" s="50"/>
      <c r="D37" s="92"/>
      <c r="E37" s="93"/>
      <c r="F37" s="93"/>
      <c r="G37" s="93"/>
      <c r="H37" s="94"/>
      <c r="I37" s="57"/>
      <c r="J37" s="57"/>
    </row>
    <row r="38" spans="2:10">
      <c r="B38" s="47">
        <v>9003</v>
      </c>
      <c r="C38" s="48"/>
      <c r="D38" s="97" t="s">
        <v>238</v>
      </c>
      <c r="E38" s="98"/>
      <c r="F38" s="98"/>
      <c r="G38" s="98"/>
      <c r="H38" s="98"/>
      <c r="I38" s="57"/>
      <c r="J38" s="57"/>
    </row>
    <row r="39" spans="2:10">
      <c r="B39" s="52" t="s">
        <v>176</v>
      </c>
      <c r="D39" s="98"/>
      <c r="E39" s="98"/>
      <c r="F39" s="98"/>
      <c r="G39" s="98"/>
      <c r="H39" s="98"/>
      <c r="I39" s="58"/>
      <c r="J39" s="59"/>
    </row>
    <row r="40" spans="2:10" ht="18.75" customHeight="1">
      <c r="B40" s="95"/>
      <c r="C40" s="96"/>
      <c r="D40" s="98"/>
      <c r="E40" s="98"/>
      <c r="F40" s="98"/>
      <c r="G40" s="98"/>
      <c r="H40" s="98"/>
      <c r="I40" s="60"/>
      <c r="J40" s="57"/>
    </row>
    <row r="41" spans="2:10">
      <c r="B41" s="49">
        <v>9004</v>
      </c>
      <c r="C41" s="53"/>
      <c r="D41" s="86" t="s">
        <v>239</v>
      </c>
      <c r="E41" s="87"/>
      <c r="F41" s="87"/>
      <c r="G41" s="87"/>
      <c r="H41" s="88"/>
      <c r="I41" s="57"/>
      <c r="J41" s="57"/>
    </row>
    <row r="42" spans="2:10">
      <c r="B42" s="51" t="s">
        <v>176</v>
      </c>
      <c r="C42" s="53"/>
      <c r="D42" s="89"/>
      <c r="E42" s="90"/>
      <c r="F42" s="90"/>
      <c r="G42" s="90"/>
      <c r="H42" s="91"/>
      <c r="I42" s="57"/>
      <c r="J42" s="57"/>
    </row>
    <row r="43" spans="2:10" ht="47.25" customHeight="1">
      <c r="B43" s="95"/>
      <c r="C43" s="96"/>
      <c r="D43" s="92"/>
      <c r="E43" s="93"/>
      <c r="F43" s="93"/>
      <c r="G43" s="93"/>
      <c r="H43" s="94"/>
      <c r="I43" s="57"/>
      <c r="J43" s="57"/>
    </row>
    <row r="44" spans="2:10">
      <c r="B44" s="47">
        <v>9005</v>
      </c>
      <c r="C44" s="48"/>
      <c r="D44" s="86" t="s">
        <v>261</v>
      </c>
      <c r="E44" s="87"/>
      <c r="F44" s="87"/>
      <c r="G44" s="87"/>
      <c r="H44" s="88"/>
    </row>
    <row r="45" spans="2:10">
      <c r="B45" s="52" t="s">
        <v>177</v>
      </c>
      <c r="D45" s="89"/>
      <c r="E45" s="105"/>
      <c r="F45" s="105"/>
      <c r="G45" s="105"/>
      <c r="H45" s="91"/>
    </row>
    <row r="46" spans="2:10">
      <c r="B46" s="54" t="s">
        <v>178</v>
      </c>
      <c r="C46" s="55"/>
      <c r="D46" s="92"/>
      <c r="E46" s="93"/>
      <c r="F46" s="93"/>
      <c r="G46" s="93"/>
      <c r="H46" s="94"/>
    </row>
    <row r="47" spans="2:10">
      <c r="B47" s="47">
        <v>9007</v>
      </c>
      <c r="C47" s="48"/>
      <c r="D47" s="86" t="s">
        <v>242</v>
      </c>
      <c r="E47" s="87"/>
      <c r="F47" s="87"/>
      <c r="G47" s="87"/>
      <c r="H47" s="88"/>
    </row>
    <row r="48" spans="2:10">
      <c r="B48" s="54" t="s">
        <v>73</v>
      </c>
      <c r="C48" s="55"/>
      <c r="D48" s="92"/>
      <c r="E48" s="93"/>
      <c r="F48" s="93"/>
      <c r="G48" s="93"/>
      <c r="H48" s="94"/>
    </row>
    <row r="49" spans="2:8">
      <c r="B49" s="47">
        <v>9008</v>
      </c>
      <c r="C49" s="48"/>
      <c r="D49" s="86" t="s">
        <v>243</v>
      </c>
      <c r="E49" s="87"/>
      <c r="F49" s="87"/>
      <c r="G49" s="87"/>
      <c r="H49" s="88"/>
    </row>
    <row r="50" spans="2:8" ht="17.25" customHeight="1">
      <c r="B50" s="54" t="s">
        <v>74</v>
      </c>
      <c r="C50" s="55"/>
      <c r="D50" s="92"/>
      <c r="E50" s="93"/>
      <c r="F50" s="93"/>
      <c r="G50" s="93"/>
      <c r="H50" s="94"/>
    </row>
    <row r="51" spans="2:8">
      <c r="B51" s="47">
        <v>9010</v>
      </c>
      <c r="C51" s="48"/>
      <c r="D51" s="86" t="s">
        <v>179</v>
      </c>
      <c r="E51" s="87"/>
      <c r="F51" s="87"/>
      <c r="G51" s="87"/>
      <c r="H51" s="88"/>
    </row>
    <row r="52" spans="2:8">
      <c r="B52" s="54" t="s">
        <v>75</v>
      </c>
      <c r="C52" s="55"/>
      <c r="D52" s="92"/>
      <c r="E52" s="93"/>
      <c r="F52" s="93"/>
      <c r="G52" s="93"/>
      <c r="H52" s="94"/>
    </row>
    <row r="53" spans="2:8">
      <c r="B53" s="47">
        <v>9013</v>
      </c>
      <c r="C53" s="48"/>
      <c r="D53" s="86" t="s">
        <v>180</v>
      </c>
      <c r="E53" s="87"/>
      <c r="F53" s="87"/>
      <c r="G53" s="87"/>
      <c r="H53" s="88"/>
    </row>
    <row r="54" spans="2:8">
      <c r="B54" s="54" t="s">
        <v>76</v>
      </c>
      <c r="C54" s="55"/>
      <c r="D54" s="92"/>
      <c r="E54" s="93"/>
      <c r="F54" s="93"/>
      <c r="G54" s="93"/>
      <c r="H54" s="94"/>
    </row>
    <row r="55" spans="2:8">
      <c r="B55" s="47">
        <v>9014</v>
      </c>
      <c r="C55" s="48"/>
      <c r="D55" s="86" t="s">
        <v>77</v>
      </c>
      <c r="E55" s="87"/>
      <c r="F55" s="87"/>
      <c r="G55" s="87"/>
      <c r="H55" s="88"/>
    </row>
    <row r="56" spans="2:8">
      <c r="B56" s="56" t="s">
        <v>77</v>
      </c>
      <c r="C56" s="55"/>
      <c r="D56" s="99"/>
      <c r="E56" s="100"/>
      <c r="F56" s="100"/>
      <c r="G56" s="100"/>
      <c r="H56" s="101"/>
    </row>
    <row r="57" spans="2:8">
      <c r="B57" s="47">
        <v>9015</v>
      </c>
      <c r="C57" s="48"/>
      <c r="D57" s="86" t="s">
        <v>181</v>
      </c>
      <c r="E57" s="87"/>
      <c r="F57" s="87"/>
      <c r="G57" s="87"/>
      <c r="H57" s="88"/>
    </row>
    <row r="58" spans="2:8">
      <c r="B58" s="56" t="s">
        <v>78</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A37" zoomScale="70" zoomScaleNormal="70" workbookViewId="0">
      <selection activeCell="K49" sqref="K49"/>
    </sheetView>
  </sheetViews>
  <sheetFormatPr defaultColWidth="11.42578125" defaultRowHeight="12.75"/>
  <cols>
    <col min="1" max="1" width="4.85546875" style="1" customWidth="1"/>
    <col min="2" max="3" width="7.7109375" style="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12" t="s">
        <v>67</v>
      </c>
      <c r="E5" s="113"/>
      <c r="F5" s="32" t="str">
        <f>'Information-General Settings'!D6</f>
        <v>TIME085</v>
      </c>
      <c r="G5" s="29"/>
      <c r="I5" s="3"/>
      <c r="J5" s="33"/>
      <c r="K5" s="33"/>
      <c r="L5" s="33"/>
    </row>
    <row r="6" spans="1:15" ht="19.5" customHeight="1" thickBot="1">
      <c r="E6" s="3"/>
      <c r="F6" s="3"/>
      <c r="G6" s="3"/>
      <c r="H6" s="4"/>
      <c r="J6" s="114"/>
      <c r="K6" s="114"/>
      <c r="L6" s="114"/>
    </row>
    <row r="7" spans="1:15" ht="12.75" customHeight="1">
      <c r="B7" s="1">
        <f>MONTH(E9)</f>
        <v>11</v>
      </c>
      <c r="C7" s="124"/>
      <c r="D7" s="126">
        <v>44136</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 customHeight="1" thickBot="1">
      <c r="A9" s="5" t="str">
        <f t="shared" ref="A9:A38" si="0">IF(OR(C9="f",C9="u",C9="F",C9="U"),"",IF(OR(B9=1,B9=2,B9=3,B9=4,B9=5),1,""))</f>
        <v/>
      </c>
      <c r="B9" s="6">
        <f t="shared" ref="B9:B37"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216</v>
      </c>
      <c r="G10" s="14">
        <v>9001</v>
      </c>
      <c r="H10" s="109" t="s">
        <v>281</v>
      </c>
      <c r="I10" s="109"/>
      <c r="J10" s="14" t="s">
        <v>69</v>
      </c>
      <c r="K10" s="14"/>
      <c r="L10" s="15">
        <v>8</v>
      </c>
      <c r="N10" s="6" t="s">
        <v>70</v>
      </c>
      <c r="O10" s="2">
        <f>COUNTIF($G$9:$G$40, 9001)</f>
        <v>23</v>
      </c>
    </row>
    <row r="11" spans="1:15" ht="29.1" customHeight="1" thickBot="1">
      <c r="A11" s="5">
        <f t="shared" si="0"/>
        <v>1</v>
      </c>
      <c r="B11" s="6">
        <f t="shared" si="1"/>
        <v>2</v>
      </c>
      <c r="C11" s="12"/>
      <c r="D11" s="8" t="str">
        <f>IF(B11=1,"Mo",IF(B11=2,"Tue",IF(B11=3,"Wed",IF(B11=4,"Thu",IF(B11=5,"Fri",IF(B11=6,"Sat",IF(B11=7,"Sun","")))))))</f>
        <v>Tue</v>
      </c>
      <c r="E11" s="13">
        <f t="shared" ref="E11:E37" si="2">+E10+1</f>
        <v>44138</v>
      </c>
      <c r="F11" s="10" t="s">
        <v>216</v>
      </c>
      <c r="G11" s="14">
        <v>9001</v>
      </c>
      <c r="H11" s="135" t="s">
        <v>281</v>
      </c>
      <c r="I11" s="135"/>
      <c r="J11" s="14" t="s">
        <v>69</v>
      </c>
      <c r="K11" s="14"/>
      <c r="L11" s="15">
        <v>9</v>
      </c>
      <c r="N11" s="6" t="s">
        <v>12</v>
      </c>
      <c r="O11" s="2">
        <f>COUNTIF($G$9:$G$40,9003)+COUNTIF($G$9:$G$40,9004)</f>
        <v>1</v>
      </c>
    </row>
    <row r="12" spans="1:15" ht="29.1" customHeight="1" thickBot="1">
      <c r="A12" s="5">
        <f t="shared" si="0"/>
        <v>1</v>
      </c>
      <c r="B12" s="6">
        <f t="shared" si="1"/>
        <v>3</v>
      </c>
      <c r="C12" s="12"/>
      <c r="D12" s="8" t="str">
        <f t="shared" ref="D12:D38" si="3">IF(B12=1,"Mo",IF(B12=2,"Tue",IF(B12=3,"Wed",IF(B12=4,"Thu",IF(B12=5,"Fri",IF(B12=6,"Sat",IF(B12=7,"Sun","")))))))</f>
        <v>Wed</v>
      </c>
      <c r="E12" s="13">
        <f t="shared" si="2"/>
        <v>44139</v>
      </c>
      <c r="F12" s="10" t="s">
        <v>216</v>
      </c>
      <c r="G12" s="14">
        <v>9001</v>
      </c>
      <c r="H12" s="135" t="s">
        <v>281</v>
      </c>
      <c r="I12" s="135"/>
      <c r="J12" s="14" t="s">
        <v>69</v>
      </c>
      <c r="K12" s="14"/>
      <c r="L12" s="15">
        <v>8</v>
      </c>
      <c r="N12" s="1" t="s">
        <v>13</v>
      </c>
      <c r="O12" s="2">
        <f>COUNTIF($G$9:$G$40, 9005)</f>
        <v>0</v>
      </c>
    </row>
    <row r="13" spans="1:15" ht="29.1" customHeight="1" thickBot="1">
      <c r="A13" s="5">
        <f t="shared" si="0"/>
        <v>1</v>
      </c>
      <c r="B13" s="6">
        <f t="shared" si="1"/>
        <v>4</v>
      </c>
      <c r="C13" s="12"/>
      <c r="D13" s="8" t="str">
        <f t="shared" si="3"/>
        <v>Thu</v>
      </c>
      <c r="E13" s="13">
        <f t="shared" si="2"/>
        <v>44140</v>
      </c>
      <c r="F13" s="10" t="s">
        <v>171</v>
      </c>
      <c r="G13" s="14">
        <v>9001</v>
      </c>
      <c r="H13" s="109" t="s">
        <v>282</v>
      </c>
      <c r="I13" s="109"/>
      <c r="J13" s="14" t="s">
        <v>283</v>
      </c>
      <c r="K13" s="14"/>
      <c r="L13" s="15">
        <v>8</v>
      </c>
    </row>
    <row r="14" spans="1:15" ht="29.1" customHeight="1" thickBot="1">
      <c r="A14" s="5">
        <f t="shared" si="0"/>
        <v>1</v>
      </c>
      <c r="B14" s="6">
        <f t="shared" si="1"/>
        <v>5</v>
      </c>
      <c r="C14" s="12"/>
      <c r="D14" s="8" t="str">
        <f t="shared" si="3"/>
        <v>Fri</v>
      </c>
      <c r="E14" s="13">
        <f t="shared" si="2"/>
        <v>44141</v>
      </c>
      <c r="F14" s="10" t="s">
        <v>216</v>
      </c>
      <c r="G14" s="14">
        <v>9001</v>
      </c>
      <c r="H14" s="134" t="s">
        <v>280</v>
      </c>
      <c r="I14" s="134"/>
      <c r="J14" s="14" t="s">
        <v>284</v>
      </c>
      <c r="K14" s="14"/>
      <c r="L14" s="15">
        <v>10</v>
      </c>
    </row>
    <row r="15" spans="1:15" ht="29.1" customHeight="1" thickBot="1">
      <c r="A15" s="5" t="str">
        <f t="shared" si="0"/>
        <v/>
      </c>
      <c r="B15" s="6">
        <f t="shared" si="1"/>
        <v>6</v>
      </c>
      <c r="C15" s="12"/>
      <c r="D15" s="8" t="str">
        <f t="shared" si="3"/>
        <v>Sat</v>
      </c>
      <c r="E15" s="13">
        <f t="shared" si="2"/>
        <v>44142</v>
      </c>
      <c r="F15" s="10" t="s">
        <v>216</v>
      </c>
      <c r="G15" s="14">
        <v>9001</v>
      </c>
      <c r="H15" s="135" t="s">
        <v>280</v>
      </c>
      <c r="I15" s="135"/>
      <c r="J15" s="14" t="s">
        <v>284</v>
      </c>
      <c r="K15" s="14"/>
      <c r="L15" s="15">
        <v>8</v>
      </c>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9"/>
      <c r="I16" s="109"/>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286</v>
      </c>
      <c r="G17" s="14">
        <v>9001</v>
      </c>
      <c r="H17" s="111" t="s">
        <v>285</v>
      </c>
      <c r="I17" s="111"/>
      <c r="J17" s="14" t="s">
        <v>69</v>
      </c>
      <c r="K17" s="14"/>
      <c r="L17" s="15">
        <v>10</v>
      </c>
    </row>
    <row r="18" spans="1:12" ht="29.1" customHeight="1" thickBot="1">
      <c r="A18" s="5">
        <f t="shared" si="0"/>
        <v>1</v>
      </c>
      <c r="B18" s="6">
        <f t="shared" si="1"/>
        <v>2</v>
      </c>
      <c r="C18" s="12"/>
      <c r="D18" s="8" t="str">
        <f>IF(B18=1,"Mo",IF(B18=2,"Tue",IF(B18=3,"Wed",IF(B18=4,"Thu",IF(B18=5,"Fri",IF(B18=6,"Sat",IF(B18=7,"Sun","")))))))</f>
        <v>Tue</v>
      </c>
      <c r="E18" s="13">
        <f t="shared" si="2"/>
        <v>44145</v>
      </c>
      <c r="F18" s="10" t="s">
        <v>286</v>
      </c>
      <c r="G18" s="14">
        <v>9001</v>
      </c>
      <c r="H18" s="136" t="s">
        <v>285</v>
      </c>
      <c r="I18" s="115"/>
      <c r="J18" s="14" t="s">
        <v>69</v>
      </c>
      <c r="K18" s="14"/>
      <c r="L18" s="15">
        <v>8</v>
      </c>
    </row>
    <row r="19" spans="1:12" ht="29.1" customHeight="1" thickBot="1">
      <c r="A19" s="5">
        <f t="shared" si="0"/>
        <v>1</v>
      </c>
      <c r="B19" s="6">
        <f t="shared" si="1"/>
        <v>3</v>
      </c>
      <c r="C19" s="12"/>
      <c r="D19" s="8" t="str">
        <f t="shared" si="3"/>
        <v>Wed</v>
      </c>
      <c r="E19" s="13">
        <f t="shared" si="2"/>
        <v>44146</v>
      </c>
      <c r="F19" s="10" t="s">
        <v>250</v>
      </c>
      <c r="G19" s="14">
        <v>9001</v>
      </c>
      <c r="H19" s="133" t="s">
        <v>287</v>
      </c>
      <c r="I19" s="133"/>
      <c r="J19" s="14" t="s">
        <v>69</v>
      </c>
      <c r="K19" s="14"/>
      <c r="L19" s="15"/>
    </row>
    <row r="20" spans="1:12" ht="29.1" customHeight="1" thickBot="1">
      <c r="A20" s="5">
        <f t="shared" si="0"/>
        <v>1</v>
      </c>
      <c r="B20" s="6">
        <f t="shared" si="1"/>
        <v>4</v>
      </c>
      <c r="C20" s="12"/>
      <c r="D20" s="8" t="str">
        <f t="shared" si="3"/>
        <v>Thu</v>
      </c>
      <c r="E20" s="13">
        <f t="shared" si="2"/>
        <v>44147</v>
      </c>
      <c r="F20" s="10" t="s">
        <v>171</v>
      </c>
      <c r="G20" s="14">
        <v>9001</v>
      </c>
      <c r="H20" s="134" t="s">
        <v>282</v>
      </c>
      <c r="I20" s="134"/>
      <c r="J20" s="14" t="s">
        <v>283</v>
      </c>
      <c r="K20" s="14"/>
      <c r="L20" s="15"/>
    </row>
    <row r="21" spans="1:12" ht="29.1" customHeight="1" thickBot="1">
      <c r="A21" s="5">
        <f t="shared" si="0"/>
        <v>1</v>
      </c>
      <c r="B21" s="6">
        <f t="shared" si="1"/>
        <v>5</v>
      </c>
      <c r="C21" s="12"/>
      <c r="D21" s="8" t="str">
        <f t="shared" si="3"/>
        <v>Fri</v>
      </c>
      <c r="E21" s="13">
        <f t="shared" si="2"/>
        <v>44148</v>
      </c>
      <c r="F21" s="10" t="s">
        <v>250</v>
      </c>
      <c r="G21" s="14">
        <v>9001</v>
      </c>
      <c r="H21" s="135" t="s">
        <v>287</v>
      </c>
      <c r="I21" s="135"/>
      <c r="J21" s="14" t="s">
        <v>69</v>
      </c>
      <c r="K21" s="14"/>
      <c r="L21" s="15">
        <v>5</v>
      </c>
    </row>
    <row r="22" spans="1:12" ht="29.1" customHeight="1" thickBot="1">
      <c r="A22" s="5" t="str">
        <f t="shared" si="0"/>
        <v/>
      </c>
      <c r="B22" s="6">
        <f t="shared" si="1"/>
        <v>6</v>
      </c>
      <c r="C22" s="12"/>
      <c r="D22" s="8" t="str">
        <f t="shared" si="3"/>
        <v>Sat</v>
      </c>
      <c r="E22" s="13">
        <f t="shared" si="2"/>
        <v>44149</v>
      </c>
      <c r="F22" s="10"/>
      <c r="G22" s="14"/>
      <c r="H22" s="109"/>
      <c r="I22" s="109"/>
      <c r="J22" s="14"/>
      <c r="K22" s="14"/>
      <c r="L22" s="15"/>
    </row>
    <row r="23" spans="1:12" ht="29.1" customHeight="1" thickBot="1">
      <c r="A23" s="5" t="str">
        <f t="shared" si="0"/>
        <v/>
      </c>
      <c r="B23" s="6">
        <f t="shared" si="1"/>
        <v>7</v>
      </c>
      <c r="C23" s="12"/>
      <c r="D23" s="8" t="str">
        <f t="shared" si="3"/>
        <v>Sun</v>
      </c>
      <c r="E23" s="13">
        <f t="shared" si="2"/>
        <v>44150</v>
      </c>
      <c r="F23" s="10"/>
      <c r="G23" s="14"/>
      <c r="H23" s="109"/>
      <c r="I23" s="109"/>
      <c r="J23" s="14"/>
      <c r="K23" s="14"/>
      <c r="L23" s="15"/>
    </row>
    <row r="24" spans="1:12" ht="29.1" customHeight="1" thickBot="1">
      <c r="A24" s="5">
        <f t="shared" si="0"/>
        <v>1</v>
      </c>
      <c r="B24" s="6">
        <f t="shared" si="1"/>
        <v>1</v>
      </c>
      <c r="C24" s="12"/>
      <c r="D24" s="8" t="str">
        <f>IF(B24=1,"Mo",IF(B24=2,"Tue",IF(B24=3,"Wed",IF(B24=4,"Thu",IF(B24=5,"Fri",IF(B24=6,"Sat",IF(B24=7,"Sun","")))))))</f>
        <v>Mo</v>
      </c>
      <c r="E24" s="13">
        <f>+E23+1</f>
        <v>44151</v>
      </c>
      <c r="F24" s="10" t="s">
        <v>250</v>
      </c>
      <c r="G24" s="14">
        <v>9001</v>
      </c>
      <c r="H24" s="109" t="s">
        <v>287</v>
      </c>
      <c r="I24" s="109"/>
      <c r="J24" s="14" t="s">
        <v>69</v>
      </c>
      <c r="K24" s="14"/>
      <c r="L24" s="15">
        <v>7</v>
      </c>
    </row>
    <row r="25" spans="1:12" ht="29.1" customHeight="1" thickBot="1">
      <c r="A25" s="5">
        <v>1</v>
      </c>
      <c r="B25" s="6">
        <v>1</v>
      </c>
      <c r="C25" s="12"/>
      <c r="D25" s="8" t="str">
        <f>IF(B24=1,"Mo",IF(B24=2,"Tue",IF(B24=3,"Wed",IF(B24=4,"Thu",IF(B24=5,"Fri",IF(B24=6,"Sat",IF(B24=7,"Sun","")))))))</f>
        <v>Mo</v>
      </c>
      <c r="E25" s="13">
        <f>+E23+1</f>
        <v>44151</v>
      </c>
      <c r="F25" s="10" t="s">
        <v>214</v>
      </c>
      <c r="G25" s="14">
        <v>9001</v>
      </c>
      <c r="H25" s="63" t="s">
        <v>289</v>
      </c>
      <c r="I25" s="63"/>
      <c r="J25" s="14" t="s">
        <v>283</v>
      </c>
      <c r="K25" s="14"/>
      <c r="L25" s="15">
        <v>4</v>
      </c>
    </row>
    <row r="26" spans="1:12" ht="29.1" customHeight="1" thickBot="1">
      <c r="A26" s="5">
        <f t="shared" si="0"/>
        <v>1</v>
      </c>
      <c r="B26" s="6">
        <f t="shared" si="1"/>
        <v>2</v>
      </c>
      <c r="C26" s="12"/>
      <c r="D26" s="8" t="str">
        <f t="shared" si="3"/>
        <v>Tue</v>
      </c>
      <c r="E26" s="13">
        <f>+E24+1</f>
        <v>44152</v>
      </c>
      <c r="F26" s="10" t="s">
        <v>214</v>
      </c>
      <c r="G26" s="14">
        <v>9001</v>
      </c>
      <c r="H26" s="109" t="s">
        <v>288</v>
      </c>
      <c r="I26" s="109"/>
      <c r="J26" s="14" t="s">
        <v>283</v>
      </c>
      <c r="K26" s="14"/>
      <c r="L26" s="15">
        <v>10</v>
      </c>
    </row>
    <row r="27" spans="1:12" ht="29.1" customHeight="1" thickBot="1">
      <c r="A27" s="5">
        <f t="shared" si="0"/>
        <v>1</v>
      </c>
      <c r="B27" s="6">
        <f t="shared" si="1"/>
        <v>3</v>
      </c>
      <c r="C27" s="12"/>
      <c r="D27" s="8" t="str">
        <f t="shared" si="3"/>
        <v>Wed</v>
      </c>
      <c r="E27" s="13">
        <f t="shared" si="2"/>
        <v>44153</v>
      </c>
      <c r="F27" s="10" t="s">
        <v>266</v>
      </c>
      <c r="G27" s="14">
        <v>9001</v>
      </c>
      <c r="H27" s="109" t="s">
        <v>293</v>
      </c>
      <c r="I27" s="109"/>
      <c r="J27" s="14" t="s">
        <v>300</v>
      </c>
      <c r="K27" s="14"/>
      <c r="L27" s="15">
        <v>8</v>
      </c>
    </row>
    <row r="28" spans="1:12" ht="29.1" customHeight="1" thickBot="1">
      <c r="A28" s="5">
        <f t="shared" si="0"/>
        <v>1</v>
      </c>
      <c r="B28" s="6">
        <f t="shared" si="1"/>
        <v>4</v>
      </c>
      <c r="C28" s="12"/>
      <c r="D28" s="8" t="str">
        <f t="shared" si="3"/>
        <v>Thu</v>
      </c>
      <c r="E28" s="13">
        <f t="shared" si="2"/>
        <v>44154</v>
      </c>
      <c r="F28" s="10" t="s">
        <v>266</v>
      </c>
      <c r="G28" s="14">
        <v>9001</v>
      </c>
      <c r="H28" s="109" t="s">
        <v>294</v>
      </c>
      <c r="I28" s="109"/>
      <c r="J28" s="14" t="s">
        <v>69</v>
      </c>
      <c r="K28" s="14"/>
      <c r="L28" s="15">
        <v>8</v>
      </c>
    </row>
    <row r="29" spans="1:12" ht="29.1" customHeight="1" thickBot="1">
      <c r="A29" s="5">
        <f t="shared" si="0"/>
        <v>1</v>
      </c>
      <c r="B29" s="6">
        <f t="shared" si="1"/>
        <v>5</v>
      </c>
      <c r="C29" s="12"/>
      <c r="D29" s="8" t="str">
        <f t="shared" si="3"/>
        <v>Fri</v>
      </c>
      <c r="E29" s="13">
        <f t="shared" si="2"/>
        <v>44155</v>
      </c>
      <c r="F29" s="10" t="s">
        <v>250</v>
      </c>
      <c r="G29" s="14">
        <v>9001</v>
      </c>
      <c r="H29" s="109" t="s">
        <v>287</v>
      </c>
      <c r="I29" s="109"/>
      <c r="J29" s="14" t="s">
        <v>69</v>
      </c>
      <c r="K29" s="14"/>
      <c r="L29" s="15">
        <v>9</v>
      </c>
    </row>
    <row r="30" spans="1:12" ht="29.1" customHeight="1" thickBot="1">
      <c r="A30" s="5" t="str">
        <f t="shared" si="0"/>
        <v/>
      </c>
      <c r="B30" s="6">
        <f t="shared" si="1"/>
        <v>6</v>
      </c>
      <c r="C30" s="12"/>
      <c r="D30" s="8" t="str">
        <f t="shared" si="3"/>
        <v>Sat</v>
      </c>
      <c r="E30" s="13">
        <f t="shared" si="2"/>
        <v>44156</v>
      </c>
      <c r="F30" s="10" t="s">
        <v>250</v>
      </c>
      <c r="G30" s="14">
        <v>9001</v>
      </c>
      <c r="H30" s="109" t="s">
        <v>287</v>
      </c>
      <c r="I30" s="109"/>
      <c r="J30" s="14" t="s">
        <v>301</v>
      </c>
      <c r="K30" s="14"/>
      <c r="L30" s="15">
        <v>5</v>
      </c>
    </row>
    <row r="31" spans="1:12" ht="29.1" customHeight="1" thickBot="1">
      <c r="A31" s="5" t="str">
        <f t="shared" si="0"/>
        <v/>
      </c>
      <c r="B31" s="6">
        <f t="shared" si="1"/>
        <v>7</v>
      </c>
      <c r="C31" s="12"/>
      <c r="D31" s="8" t="str">
        <f t="shared" si="3"/>
        <v>Sun</v>
      </c>
      <c r="E31" s="13">
        <f t="shared" si="2"/>
        <v>44157</v>
      </c>
      <c r="F31" s="10"/>
      <c r="G31" s="14"/>
      <c r="H31" s="109"/>
      <c r="I31" s="109"/>
      <c r="J31" s="14"/>
      <c r="K31" s="14"/>
      <c r="L31" s="15"/>
    </row>
    <row r="32" spans="1:12" ht="29.1" customHeight="1" thickBot="1">
      <c r="A32" s="5">
        <f t="shared" si="0"/>
        <v>1</v>
      </c>
      <c r="B32" s="6">
        <f t="shared" si="1"/>
        <v>1</v>
      </c>
      <c r="C32" s="12"/>
      <c r="D32" s="8" t="str">
        <f t="shared" si="3"/>
        <v>Mo</v>
      </c>
      <c r="E32" s="13">
        <f t="shared" si="2"/>
        <v>44158</v>
      </c>
      <c r="F32" s="10"/>
      <c r="G32" s="14">
        <v>9003</v>
      </c>
      <c r="H32" s="135" t="s">
        <v>295</v>
      </c>
      <c r="I32" s="135"/>
      <c r="J32" s="14" t="s">
        <v>69</v>
      </c>
      <c r="K32" s="14"/>
      <c r="L32" s="15">
        <v>8</v>
      </c>
    </row>
    <row r="33" spans="1:12" ht="29.1" customHeight="1" thickBot="1">
      <c r="A33" s="5">
        <f t="shared" si="0"/>
        <v>1</v>
      </c>
      <c r="B33" s="6">
        <f t="shared" si="1"/>
        <v>2</v>
      </c>
      <c r="C33" s="12"/>
      <c r="D33" s="8" t="str">
        <f t="shared" si="3"/>
        <v>Tue</v>
      </c>
      <c r="E33" s="13">
        <f t="shared" si="2"/>
        <v>44159</v>
      </c>
      <c r="F33" s="10" t="s">
        <v>250</v>
      </c>
      <c r="G33" s="14">
        <v>9001</v>
      </c>
      <c r="H33" s="109" t="s">
        <v>296</v>
      </c>
      <c r="I33" s="109"/>
      <c r="J33" s="14" t="s">
        <v>302</v>
      </c>
      <c r="K33" s="14"/>
      <c r="L33" s="15">
        <v>8</v>
      </c>
    </row>
    <row r="34" spans="1:12" ht="29.1" customHeight="1" thickBot="1">
      <c r="A34" s="5">
        <f t="shared" si="0"/>
        <v>1</v>
      </c>
      <c r="B34" s="6">
        <f t="shared" si="1"/>
        <v>3</v>
      </c>
      <c r="C34" s="12"/>
      <c r="D34" s="8" t="str">
        <f t="shared" si="3"/>
        <v>Wed</v>
      </c>
      <c r="E34" s="13">
        <f t="shared" si="2"/>
        <v>44160</v>
      </c>
      <c r="F34" s="10" t="s">
        <v>250</v>
      </c>
      <c r="G34" s="14">
        <v>9001</v>
      </c>
      <c r="H34" s="109" t="s">
        <v>296</v>
      </c>
      <c r="I34" s="109"/>
      <c r="J34" s="14" t="s">
        <v>302</v>
      </c>
      <c r="K34" s="14"/>
      <c r="L34" s="15">
        <v>8</v>
      </c>
    </row>
    <row r="35" spans="1:12" ht="29.1" customHeight="1" thickBot="1">
      <c r="A35" s="5">
        <f t="shared" si="0"/>
        <v>1</v>
      </c>
      <c r="B35" s="6">
        <f t="shared" si="1"/>
        <v>4</v>
      </c>
      <c r="C35" s="12"/>
      <c r="D35" s="8" t="str">
        <f t="shared" si="3"/>
        <v>Thu</v>
      </c>
      <c r="E35" s="13">
        <f t="shared" si="2"/>
        <v>44161</v>
      </c>
      <c r="F35" s="10" t="s">
        <v>171</v>
      </c>
      <c r="G35" s="14">
        <v>9001</v>
      </c>
      <c r="H35" s="109" t="s">
        <v>282</v>
      </c>
      <c r="I35" s="109"/>
      <c r="J35" s="14" t="s">
        <v>283</v>
      </c>
      <c r="K35" s="14"/>
      <c r="L35" s="15">
        <v>8</v>
      </c>
    </row>
    <row r="36" spans="1:12" ht="29.1" customHeight="1" thickBot="1">
      <c r="A36" s="5">
        <f t="shared" si="0"/>
        <v>1</v>
      </c>
      <c r="B36" s="6">
        <f t="shared" si="1"/>
        <v>5</v>
      </c>
      <c r="C36" s="12"/>
      <c r="D36" s="8" t="str">
        <f t="shared" si="3"/>
        <v>Fri</v>
      </c>
      <c r="E36" s="13">
        <f t="shared" si="2"/>
        <v>44162</v>
      </c>
      <c r="F36" s="10" t="s">
        <v>266</v>
      </c>
      <c r="G36" s="14">
        <v>9001</v>
      </c>
      <c r="H36" s="109" t="s">
        <v>298</v>
      </c>
      <c r="I36" s="109"/>
      <c r="J36" s="14" t="s">
        <v>300</v>
      </c>
      <c r="K36" s="14"/>
      <c r="L36" s="15">
        <v>8</v>
      </c>
    </row>
    <row r="37" spans="1:12" ht="29.1" customHeight="1" thickBot="1">
      <c r="A37" s="5" t="str">
        <f t="shared" si="0"/>
        <v/>
      </c>
      <c r="B37" s="6">
        <f t="shared" si="1"/>
        <v>6</v>
      </c>
      <c r="C37" s="12"/>
      <c r="D37" s="8" t="str">
        <f t="shared" si="3"/>
        <v>Sat</v>
      </c>
      <c r="E37" s="13">
        <f t="shared" si="2"/>
        <v>44163</v>
      </c>
      <c r="F37" s="10"/>
      <c r="G37" s="14"/>
      <c r="H37" s="110"/>
      <c r="I37" s="110"/>
      <c r="J37" s="14"/>
      <c r="K37" s="14"/>
      <c r="L37" s="15"/>
    </row>
    <row r="38" spans="1:12" ht="29.1" customHeight="1" thickBot="1">
      <c r="A38" s="5" t="str">
        <f t="shared" si="0"/>
        <v/>
      </c>
      <c r="B38" s="6">
        <f>WEEKDAY(E37+1,2)</f>
        <v>7</v>
      </c>
      <c r="C38" s="12"/>
      <c r="D38" s="8" t="str">
        <f t="shared" si="3"/>
        <v>Sun</v>
      </c>
      <c r="E38" s="16">
        <f>IF(MONTH(E37+1)&gt;MONTH(E37),"",E37+1)</f>
        <v>44164</v>
      </c>
      <c r="F38" s="10"/>
      <c r="G38" s="38"/>
      <c r="H38" s="111"/>
      <c r="I38" s="109"/>
      <c r="J38" s="14"/>
      <c r="K38" s="14"/>
      <c r="L38" s="15"/>
    </row>
    <row r="39" spans="1:12" ht="29.1" customHeight="1" thickBot="1">
      <c r="A39" s="5">
        <v>1</v>
      </c>
      <c r="B39" s="6">
        <v>1</v>
      </c>
      <c r="C39" s="12"/>
      <c r="D39" s="8" t="str">
        <f>IF(B40=1,"Mo",IF(B40=2,"Tue",IF(B40=3,"Wed",IF(B40=4,"Thu",IF(B40=5,"Fri",IF(B40=6,"Sat",IF(B40=7,"Sun","")))))))</f>
        <v>Mo</v>
      </c>
      <c r="E39" s="16">
        <f>IF(MONTH(E38+1)&gt;MONTH(E38),"",E38+1)</f>
        <v>44165</v>
      </c>
      <c r="F39" s="10" t="s">
        <v>266</v>
      </c>
      <c r="G39" s="38">
        <v>9001</v>
      </c>
      <c r="H39" s="62" t="s">
        <v>297</v>
      </c>
      <c r="I39" s="63"/>
      <c r="J39" s="14" t="s">
        <v>300</v>
      </c>
      <c r="K39" s="14"/>
      <c r="L39" s="15">
        <v>5</v>
      </c>
    </row>
    <row r="40" spans="1:12" ht="29.1" customHeight="1" thickBot="1">
      <c r="A40" s="5">
        <f t="shared" ref="A40" si="4">IF(OR(C40="f",C40="u",C40="F",C40="U"),"",IF(OR(B40=1,B40=2,B40=3,B40=4,B40=5),1,""))</f>
        <v>1</v>
      </c>
      <c r="B40" s="6">
        <f>WEEKDAY(E38+1,2)</f>
        <v>1</v>
      </c>
      <c r="C40" s="12"/>
      <c r="D40" s="8" t="str">
        <f>IF(B40=1,"Mo",IF(B40=2,"Tue",IF(B40=3,"Wed",IF(B40=4,"Thu",IF(B40=5,"Fri",IF(B40=6,"Sat",IF(B40=7,"Sun","")))))))</f>
        <v>Mo</v>
      </c>
      <c r="E40" s="16">
        <f>IF(MONTH(E38+1)&gt;MONTH(E38),"",E38+1)</f>
        <v>44165</v>
      </c>
      <c r="F40" s="10"/>
      <c r="G40" s="38">
        <v>9007</v>
      </c>
      <c r="H40" s="111" t="s">
        <v>299</v>
      </c>
      <c r="I40" s="109"/>
      <c r="J40" s="14" t="s">
        <v>69</v>
      </c>
      <c r="K40" s="14"/>
      <c r="L40" s="15">
        <v>3</v>
      </c>
    </row>
    <row r="41" spans="1:12" ht="30" customHeight="1" thickBot="1">
      <c r="D41" s="17"/>
      <c r="E41" s="19"/>
      <c r="F41" s="39"/>
      <c r="G41" s="40"/>
      <c r="H41" s="41"/>
      <c r="I41" s="37" t="s">
        <v>1</v>
      </c>
      <c r="J41" s="21"/>
      <c r="K41" s="18"/>
      <c r="L41" s="22">
        <f>SUM(L9:L40)</f>
        <v>173</v>
      </c>
    </row>
    <row r="42" spans="1:12" ht="30" customHeight="1" thickBot="1">
      <c r="D42" s="17"/>
      <c r="E42" s="18"/>
      <c r="F42" s="30"/>
      <c r="G42" s="30"/>
      <c r="H42" s="30"/>
      <c r="I42" s="20" t="s">
        <v>2</v>
      </c>
      <c r="J42" s="21"/>
      <c r="K42" s="18"/>
      <c r="L42" s="22">
        <f>SUM(L41/8)</f>
        <v>21.625</v>
      </c>
    </row>
  </sheetData>
  <mergeCells count="40">
    <mergeCell ref="H40:I40"/>
    <mergeCell ref="C7:C8"/>
    <mergeCell ref="D7:E8"/>
    <mergeCell ref="F7:F8"/>
    <mergeCell ref="G7:G8"/>
    <mergeCell ref="H21:I21"/>
    <mergeCell ref="H19:I19"/>
    <mergeCell ref="H14:I14"/>
    <mergeCell ref="H15:I15"/>
    <mergeCell ref="H16:I16"/>
    <mergeCell ref="H27:I27"/>
    <mergeCell ref="H33:I33"/>
    <mergeCell ref="H28:I28"/>
    <mergeCell ref="H30:I30"/>
    <mergeCell ref="H29:I29"/>
    <mergeCell ref="J6:L6"/>
    <mergeCell ref="H17:I17"/>
    <mergeCell ref="H18:I18"/>
    <mergeCell ref="J7:J8"/>
    <mergeCell ref="K7:K8"/>
    <mergeCell ref="H7:I8"/>
    <mergeCell ref="H13:I13"/>
    <mergeCell ref="L7:L8"/>
    <mergeCell ref="H11:I11"/>
    <mergeCell ref="D1:L1"/>
    <mergeCell ref="H35:I35"/>
    <mergeCell ref="H36:I36"/>
    <mergeCell ref="H37:I37"/>
    <mergeCell ref="H38:I38"/>
    <mergeCell ref="H20:I20"/>
    <mergeCell ref="H12:I12"/>
    <mergeCell ref="H31:I31"/>
    <mergeCell ref="H32:I32"/>
    <mergeCell ref="H22:I22"/>
    <mergeCell ref="H23:I23"/>
    <mergeCell ref="H10:I10"/>
    <mergeCell ref="H34:I34"/>
    <mergeCell ref="H24:I24"/>
    <mergeCell ref="H26:I26"/>
    <mergeCell ref="D5:E5"/>
  </mergeCells>
  <phoneticPr fontId="0" type="noConversion"/>
  <conditionalFormatting sqref="C9:C39">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9">
    <cfRule type="expression" dxfId="17" priority="2070" stopIfTrue="1">
      <formula>IF($A10&lt;&gt;1,B10,"")</formula>
    </cfRule>
  </conditionalFormatting>
  <conditionalFormatting sqref="D9:D39">
    <cfRule type="expression" dxfId="16" priority="2071" stopIfTrue="1">
      <formula>IF($A9="",B9,)</formula>
    </cfRule>
  </conditionalFormatting>
  <conditionalFormatting sqref="G9:G10 G12:G37">
    <cfRule type="expression" dxfId="15" priority="2072" stopIfTrue="1">
      <formula>#REF!="Freelancer"</formula>
    </cfRule>
    <cfRule type="expression" dxfId="14" priority="2073" stopIfTrue="1">
      <formula>#REF!="DTC Int. Staff"</formula>
    </cfRule>
  </conditionalFormatting>
  <conditionalFormatting sqref="G37 G22:G27 G30:G34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0">
    <cfRule type="expression" dxfId="3" priority="5" stopIfTrue="1">
      <formula>IF($A40=1,B40,)</formula>
    </cfRule>
    <cfRule type="expression" dxfId="2" priority="6" stopIfTrue="1">
      <formula>IF($A40="",B40,)</formula>
    </cfRule>
  </conditionalFormatting>
  <conditionalFormatting sqref="E40">
    <cfRule type="expression" dxfId="1" priority="7" stopIfTrue="1">
      <formula>IF($A40&lt;&gt;1,B40,"")</formula>
    </cfRule>
  </conditionalFormatting>
  <conditionalFormatting sqref="D40">
    <cfRule type="expression" dxfId="0" priority="8" stopIfTrue="1">
      <formula>IF($A40="",B40,)</formula>
    </cfRule>
  </conditionalFormatting>
  <dataValidations count="2">
    <dataValidation type="list" allowBlank="1" showInputMessage="1" showErrorMessage="1" sqref="G38:G40"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F9:F16 F19:F40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D7" sqref="D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2020-12-09T10:33:13Z</dcterms:modified>
</cp:coreProperties>
</file>