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764A8049-4ED7-484D-8EF3-47BE8FEFDF3A}" xr6:coauthVersionLast="46" xr6:coauthVersionMax="46" xr10:uidLastSave="{00000000-0000-0000-0000-000000000000}"/>
  <bookViews>
    <workbookView xWindow="-110" yWindow="-110" windowWidth="19420" windowHeight="1042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<sst xmlns="http://schemas.openxmlformats.org/spreadsheetml/2006/main" count="360" uniqueCount="301">
  <si>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</si>
  <si>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</si>
  <si>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</si>
  <si>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</si>
  <si>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</si>
  <si>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</si>
  <si>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</si>
  <si>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</si>
  <si>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</si>
  <si>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</si>
  <si>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</si>
  <si>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</si>
  <si>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</si>
  <si>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</si>
  <si>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</si>
  <si>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</si>
  <si>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</si>
  <si>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</si>
  <si>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</si>
  <si>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</si>
  <si>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</si>
  <si>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</si>
  <si>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</si>
  <si>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</si>
  <si>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</si>
  <si>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</si>
  <si>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</si>
  <si>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</si>
  <si>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</si>
  <si>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</si>
  <si>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</si>
  <si>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</si>
  <si>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</si>
  <si>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</si>
  <si>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</si>
  <si>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</si>
  <si>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</si>
  <si>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</si>
  <si>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</si>
  <si>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</si>
  <si>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</si>
  <si>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</si>
  <si>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</si>
  <si>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</si>
  <si>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</si>
  <si>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</si>
  <si>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</si>
  <si>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</si>
  <si>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</si>
  <si>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</si>
  <si>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</si>
  <si>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</si>
  <si>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</si>
  <si>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</si>
  <si>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</si>
  <si>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</si>
  <si>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</si>
  <si>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</si>
  <si>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</si>
  <si>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</si>
  <si>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</si>
  <si>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</si>
  <si>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</si>
  <si>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</si>
  <si>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</si>
  <si>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</si>
  <si>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</si>
  <si>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</si>
  <si>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</si>
  <si>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</si>
  <si>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</si>
  <si>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</si>
  <si>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</si>
  <si>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</si>
  <si>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</si>
  <si>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</si>
  <si>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</si>
  <si>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</si>
  <si>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</si>
  <si>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</si>
  <si>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</si>
  <si>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</si>
  <si>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</si>
  <si>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</si>
  <si>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</si>
  <si>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</si>
  <si>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</si>
  <si>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</si>
  <si>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</si>
  <si>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</si>
  <si>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</si>
  <si>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</si>
  <si>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</si>
  <si>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</si>
  <si>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</si>
  <si>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</si>
  <si>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</si>
  <si>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</si>
  <si>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</si>
  <si>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</si>
  <si>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</si>
  <si>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</si>
  <si>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</si>
  <si>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</si>
  <si>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</si>
  <si>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</si>
  <si>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</si>
  <si>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</si>
  <si>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</si>
  <si>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</si>
  <si>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</si>
  <si>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</si>
  <si>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</si>
  <si>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</si>
  <si>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</si>
  <si>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</si>
  <si>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</si>
  <si>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</si>
  <si>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</si>
  <si>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</si>
  <si>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</si>
  <si>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</si>
  <si>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</si>
  <si>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</si>
  <si>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</si>
  <si>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</si>
  <si>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</si>
  <si>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</si>
  <si>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</si>
  <si>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</si>
  <si>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</si>
  <si>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</si>
  <si>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</si>
  <si>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</si>
  <si>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</si>
  <si>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</si>
  <si>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</si>
  <si>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</si>
  <si>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</si>
  <si>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</si>
  <si>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</si>
  <si>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</si>
  <si>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</si>
  <si>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</si>
  <si>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</si>
  <si>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</si>
  <si>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</si>
  <si>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</si>
  <si>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</si>
  <si>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</si>
  <si>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</si>
  <si>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</si>
  <si>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</si>
  <si>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</si>
  <si>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</si>
  <si>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</si>
  <si>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</si>
  <si>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</si>
  <si>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</si>
  <si>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</si>
  <si>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</si>
  <si>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</si>
  <si>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</si>
  <si>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</si>
  <si>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</si>
  <si>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</si>
  <si>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</si>
  <si>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</si>
  <si>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</si>
  <si>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</si>
  <si>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</si>
  <si>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</si>
  <si>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</si>
  <si>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</si>
  <si>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</si>
  <si>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</si>
  <si>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</si>
  <si>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</si>
  <si>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</si>
  <si>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</si>
  <si>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</si>
  <si>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</si>
  <si>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</si>
  <si>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</si>
  <si>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</si>
  <si>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</si>
  <si>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</si>
  <si>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</si>
  <si>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</si>
  <si>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</si>
  <si>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</si>
  <si>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</si>
  <si>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</si>
  <si>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</si>
  <si>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</si>
  <si>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</si>
  <si>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</si>
  <si>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</si>
  <si>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</si>
  <si>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</si>
  <si>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</si>
  <si>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</si>
  <si>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</si>
  <si>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</si>
  <si>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</si>
  <si>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</si>
  <si>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</si>
  <si>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</si>
  <si>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</si>
  <si>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</si>
  <si>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</si>
  <si>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</si>
  <si>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</si>
  <si>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</si>
  <si>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</si>
  <si>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</si>
  <si>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</si>
  <si>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</si>
  <si>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</si>
  <si>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</si>
  <si>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</si>
  <si>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</si>
  <si>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</si>
  <si>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</si>
  <si>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</si>
  <si>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</si>
  <si>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</si>
  <si>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</si>
  <si>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</si>
  <si>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</si>
  <si>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</si>
  <si>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</si>
  <si>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</si>
  <si>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</si>
  <si>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</si>
  <si>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</si>
  <si>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</si>
  <si>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</si>
  <si>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</si>
  <si>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</si>
  <si>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</si>
  <si>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</si>
  <si>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</si>
  <si>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</si>
  <si>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</si>
  <si>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</si>
  <si>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</si>
  <si>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</si>
  <si>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</si>
  <si>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</si>
  <si>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</si>
  <si>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</si>
  <si>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</si>
  <si>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</si>
  <si>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</si>
  <si>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</si>
  <si>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</si>
  <si>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</si>
  <si>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</si>
  <si>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</si>
  <si>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</si>
  <si>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</si>
  <si>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</si>
  <si>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</si>
  <si>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</si>
  <si>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</si>
  <si>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</si>
  <si>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</si>
  <si>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</si>
  <si>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</si>
  <si>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</si>
  <si>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</si>
  <si>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</si>
  <si>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</si>
  <si>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</si>
  <si>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</si>
  <si>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</si>
  <si>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</si>
  <si>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</si>
  <si>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</si>
  <si>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Chonnanun</t>
  </si>
  <si>
    <t>Yiamram</t>
  </si>
  <si>
    <t>Focus Group #3</t>
  </si>
  <si>
    <t>Focus Group #4</t>
  </si>
  <si>
    <t>Chonburi</t>
  </si>
  <si>
    <t>Fixed Model</t>
  </si>
  <si>
    <t>TIME, TOT</t>
  </si>
  <si>
    <t xml:space="preserve">Meeting with TOT on data requirement </t>
  </si>
  <si>
    <t xml:space="preserve">Meeting with Client on draft IC Cal Notification and Focus Group 3, Focus Group </t>
  </si>
  <si>
    <t>Focus Group 3 slide</t>
  </si>
  <si>
    <t>weekly update, Fixed Model</t>
  </si>
  <si>
    <t>Fixed Model, weekly update</t>
  </si>
  <si>
    <t>Meeting with P'Art, Weekly Update, fixed model</t>
  </si>
  <si>
    <t>Meeting with CAT on data requirement , fixed model</t>
  </si>
  <si>
    <t>Meeting with True on data requirement , fixed model</t>
  </si>
  <si>
    <t>fixed model</t>
  </si>
  <si>
    <t>Fixed Model, meeting with P'Art</t>
  </si>
  <si>
    <t>Meeting with Client on draft IC Cal Notification, fixed model</t>
  </si>
  <si>
    <t>Fixed model</t>
  </si>
  <si>
    <t>Piangpin</t>
  </si>
  <si>
    <t>Payungpon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</si>
</sst>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cellXfs>
  <cellStyles count="1">
    <cellStyle name="Normal" xfId="0" builtinId="0"/>
  </cellStyles>
  <dxfs count="4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4" t="s">
        <v>9</v>
      </c>
      <c r="C2" s="95"/>
      <c r="D2" s="95"/>
      <c r="E2" s="95"/>
      <c r="F2" s="95"/>
      <c r="G2" s="95"/>
      <c r="H2" s="96"/>
      <c r="I2" s="42"/>
      <c r="J2" s="42"/>
    </row>
    <row r="3" spans="2:10" ht="13" thickBot="1">
      <c r="B3" s="97"/>
      <c r="C3" s="98"/>
      <c r="D3" s="98"/>
      <c r="E3" s="98"/>
      <c r="F3" s="98"/>
      <c r="G3" s="98"/>
      <c r="H3" s="99"/>
      <c r="I3" s="43"/>
      <c r="J3" s="43"/>
    </row>
    <row r="4" spans="2:10">
      <c r="B4" s="100" t="s">
        <v>11</v>
      </c>
      <c r="C4" s="101"/>
      <c r="D4" s="132" t="s">
        <v>299</v>
      </c>
      <c r="E4" s="133"/>
      <c r="F4" s="133"/>
      <c r="G4" s="133"/>
      <c r="H4" s="134"/>
      <c r="I4" s="44"/>
      <c r="J4" s="44"/>
    </row>
    <row r="5" spans="2:10">
      <c r="B5" s="86" t="s">
        <v>65</v>
      </c>
      <c r="C5" s="87"/>
      <c r="D5" s="135" t="s">
        <v>300</v>
      </c>
      <c r="E5" s="136"/>
      <c r="F5" s="136"/>
      <c r="G5" s="136"/>
      <c r="H5" s="137"/>
      <c r="I5" s="44"/>
      <c r="J5" s="44"/>
    </row>
    <row r="6" spans="2:10">
      <c r="B6" s="86" t="s">
        <v>66</v>
      </c>
      <c r="C6" s="87"/>
      <c r="D6" s="135">
        <v>94</v>
      </c>
      <c r="E6" s="136"/>
      <c r="F6" s="136"/>
      <c r="G6" s="136"/>
      <c r="H6" s="137"/>
      <c r="I6" s="44"/>
      <c r="J6" s="44"/>
    </row>
    <row r="7" spans="2:10" ht="13" thickBot="1">
      <c r="I7" s="44"/>
      <c r="J7" s="44"/>
    </row>
    <row r="8" spans="2:10" ht="12.75" customHeight="1">
      <c r="B8" s="88"/>
      <c r="C8" s="89"/>
      <c r="D8" s="89"/>
      <c r="E8" s="89"/>
      <c r="F8" s="89"/>
      <c r="G8" s="89"/>
      <c r="H8" s="90"/>
      <c r="I8" s="44"/>
      <c r="J8" s="44"/>
    </row>
    <row r="9" spans="2:10" ht="13.5" customHeight="1" thickBot="1">
      <c r="B9" s="91"/>
      <c r="C9" s="92"/>
      <c r="D9" s="92"/>
      <c r="E9" s="92"/>
      <c r="F9" s="92"/>
      <c r="G9" s="92"/>
      <c r="H9" s="93"/>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22" zoomScale="48" zoomScaleNormal="70" workbookViewId="0">
      <selection activeCell="L36" sqref="L3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6" t="s">
        <v>14</v>
      </c>
      <c r="E1" s="127"/>
      <c r="F1" s="127"/>
      <c r="G1" s="127"/>
      <c r="H1" s="127"/>
      <c r="I1" s="127"/>
      <c r="J1" s="127"/>
      <c r="K1" s="127"/>
      <c r="L1" s="128"/>
    </row>
    <row r="2" spans="1:15" ht="13.5" customHeight="1">
      <c r="D2" s="31"/>
      <c r="E2" s="31"/>
      <c r="F2" s="31"/>
      <c r="G2" s="31"/>
      <c r="H2" s="31"/>
      <c r="I2" s="31"/>
      <c r="J2" s="31"/>
      <c r="K2" s="31"/>
      <c r="L2" s="2"/>
    </row>
    <row r="3" spans="1:15" ht="19.5" customHeight="1">
      <c r="D3" s="23" t="s">
        <v>0</v>
      </c>
      <c r="E3" s="24"/>
      <c r="F3" s="32" t="s">
        <v>280</v>
      </c>
      <c r="G3" s="29"/>
      <c r="I3" s="3"/>
      <c r="J3" s="33"/>
      <c r="K3" s="33"/>
      <c r="L3" s="33"/>
    </row>
    <row r="4" spans="1:15" ht="19.5" customHeight="1">
      <c r="D4" s="3" t="s">
        <v>68</v>
      </c>
      <c r="E4" s="25"/>
      <c r="F4" s="32" t="s">
        <v>281</v>
      </c>
      <c r="G4" s="29"/>
      <c r="I4" s="3"/>
      <c r="J4" s="33"/>
      <c r="K4" s="33"/>
      <c r="L4" s="33"/>
    </row>
    <row r="5" spans="1:15" ht="19.5" customHeight="1">
      <c r="D5" s="130" t="s">
        <v>67</v>
      </c>
      <c r="E5" s="131"/>
      <c r="F5" s="32">
        <v>120</v>
      </c>
      <c r="G5" s="29"/>
      <c r="I5" s="3"/>
      <c r="J5" s="33"/>
      <c r="K5" s="33"/>
      <c r="L5" s="33"/>
    </row>
    <row r="6" spans="1:15" ht="19.5" customHeight="1" thickBot="1">
      <c r="E6" s="3"/>
      <c r="F6" s="3"/>
      <c r="G6" s="3"/>
      <c r="H6" s="4"/>
      <c r="J6" s="117"/>
      <c r="K6" s="117"/>
      <c r="L6" s="117"/>
    </row>
    <row r="7" spans="1:15" ht="12.75" customHeight="1">
      <c r="B7" s="1">
        <f>MONTH(E9)</f>
        <v>11</v>
      </c>
      <c r="C7" s="103"/>
      <c r="D7" s="105">
        <v>44136</v>
      </c>
      <c r="E7" s="106"/>
      <c r="F7" s="109" t="s">
        <v>6</v>
      </c>
      <c r="G7" s="109" t="s">
        <v>15</v>
      </c>
      <c r="H7" s="122" t="s">
        <v>5</v>
      </c>
      <c r="I7" s="123"/>
      <c r="J7" s="118" t="s">
        <v>3</v>
      </c>
      <c r="K7" s="120" t="s">
        <v>10</v>
      </c>
      <c r="L7" s="118" t="s">
        <v>4</v>
      </c>
    </row>
    <row r="8" spans="1:15" ht="23.25" customHeight="1" thickBot="1">
      <c r="C8" s="104"/>
      <c r="D8" s="107"/>
      <c r="E8" s="108"/>
      <c r="F8" s="110"/>
      <c r="G8" s="111"/>
      <c r="H8" s="124"/>
      <c r="I8" s="125"/>
      <c r="J8" s="119"/>
      <c r="K8" s="121"/>
      <c r="L8" s="119"/>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17</v>
      </c>
      <c r="G10" s="14">
        <v>9001</v>
      </c>
      <c r="H10" s="115" t="s">
        <v>287</v>
      </c>
      <c r="I10" s="115"/>
      <c r="J10" s="14" t="s">
        <v>286</v>
      </c>
      <c r="K10" s="14"/>
      <c r="L10" s="15">
        <v>8</v>
      </c>
      <c r="N10" s="6" t="s">
        <v>70</v>
      </c>
      <c r="O10" s="2">
        <f>COUNTIF($G$9:$G$38, 9001)</f>
        <v>20</v>
      </c>
    </row>
    <row r="11" spans="1:15" ht="29.15" customHeight="1" thickBot="1">
      <c r="A11" s="5">
        <f t="shared" si="0"/>
        <v>1</v>
      </c>
      <c r="B11" s="6">
        <f t="shared" si="1"/>
        <v>2</v>
      </c>
      <c r="C11" s="12"/>
      <c r="D11" s="8" t="str">
        <f>IF(B11=1,"Mo",IF(B11=2,"Tue",IF(B11=3,"Wed",IF(B11=4,"Thu",IF(B11=5,"Fri",IF(B11=6,"Sat",IF(B11=7,"Sun","")))))))</f>
        <v>Tue</v>
      </c>
      <c r="E11" s="13">
        <f t="shared" ref="E11:E36" si="2">+E10+1</f>
        <v>44138</v>
      </c>
      <c r="F11" s="10" t="s">
        <v>17</v>
      </c>
      <c r="G11" s="14">
        <v>9001</v>
      </c>
      <c r="H11" s="115" t="s">
        <v>292</v>
      </c>
      <c r="I11" s="115"/>
      <c r="J11" s="14" t="s">
        <v>69</v>
      </c>
      <c r="K11" s="14"/>
      <c r="L11" s="15">
        <v>8</v>
      </c>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t="s">
        <v>17</v>
      </c>
      <c r="G12" s="14">
        <v>9001</v>
      </c>
      <c r="H12" s="115" t="s">
        <v>295</v>
      </c>
      <c r="I12" s="115"/>
      <c r="J12" s="14" t="s">
        <v>69</v>
      </c>
      <c r="K12" s="14"/>
      <c r="L12" s="15">
        <v>8</v>
      </c>
      <c r="N12" s="1" t="s">
        <v>13</v>
      </c>
      <c r="O12" s="2">
        <f>COUNTIF($G$9:$G$38, 9005)</f>
        <v>0</v>
      </c>
    </row>
    <row r="13" spans="1:15" ht="29.15" customHeight="1" thickBot="1">
      <c r="A13" s="5">
        <f t="shared" si="0"/>
        <v>1</v>
      </c>
      <c r="B13" s="6">
        <f t="shared" si="1"/>
        <v>4</v>
      </c>
      <c r="C13" s="12"/>
      <c r="D13" s="8" t="str">
        <f t="shared" si="3"/>
        <v>Thu</v>
      </c>
      <c r="E13" s="13">
        <f t="shared" si="2"/>
        <v>44140</v>
      </c>
      <c r="F13" s="10" t="s">
        <v>17</v>
      </c>
      <c r="G13" s="14">
        <v>9001</v>
      </c>
      <c r="H13" s="115" t="s">
        <v>294</v>
      </c>
      <c r="I13" s="115"/>
      <c r="J13" s="14" t="s">
        <v>69</v>
      </c>
      <c r="K13" s="14"/>
      <c r="L13" s="15">
        <v>8</v>
      </c>
    </row>
    <row r="14" spans="1:15" ht="29.15" customHeight="1" thickBot="1">
      <c r="A14" s="5">
        <f t="shared" si="0"/>
        <v>1</v>
      </c>
      <c r="B14" s="6">
        <f t="shared" si="1"/>
        <v>5</v>
      </c>
      <c r="C14" s="12"/>
      <c r="D14" s="8" t="str">
        <f t="shared" si="3"/>
        <v>Fri</v>
      </c>
      <c r="E14" s="13">
        <f t="shared" si="2"/>
        <v>44141</v>
      </c>
      <c r="F14" s="10" t="s">
        <v>17</v>
      </c>
      <c r="G14" s="14">
        <v>9001</v>
      </c>
      <c r="H14" s="115" t="s">
        <v>295</v>
      </c>
      <c r="I14" s="115"/>
      <c r="J14" s="14" t="s">
        <v>69</v>
      </c>
      <c r="K14" s="14"/>
      <c r="L14" s="15">
        <v>8</v>
      </c>
    </row>
    <row r="15" spans="1:15" ht="29.15" customHeight="1" thickBot="1">
      <c r="A15" s="5" t="str">
        <f t="shared" si="0"/>
        <v/>
      </c>
      <c r="B15" s="6">
        <f t="shared" si="1"/>
        <v>6</v>
      </c>
      <c r="C15" s="12"/>
      <c r="D15" s="8" t="str">
        <f t="shared" si="3"/>
        <v>Sat</v>
      </c>
      <c r="E15" s="13">
        <f t="shared" si="2"/>
        <v>44142</v>
      </c>
      <c r="F15" s="10"/>
      <c r="G15" s="14"/>
      <c r="H15" s="116"/>
      <c r="I15" s="116"/>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5"/>
      <c r="I16" s="11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17</v>
      </c>
      <c r="G17" s="14">
        <v>9001</v>
      </c>
      <c r="H17" s="102" t="s">
        <v>298</v>
      </c>
      <c r="I17" s="102"/>
      <c r="J17" s="14" t="s">
        <v>69</v>
      </c>
      <c r="K17" s="14"/>
      <c r="L17" s="15">
        <v>8</v>
      </c>
    </row>
    <row r="18" spans="1:12" ht="29.15" customHeight="1" thickBot="1">
      <c r="A18" s="5">
        <f t="shared" si="0"/>
        <v>1</v>
      </c>
      <c r="B18" s="6">
        <f t="shared" si="1"/>
        <v>2</v>
      </c>
      <c r="C18" s="12"/>
      <c r="D18" s="8" t="str">
        <f>IF(B18=1,"Mo",IF(B18=2,"Tue",IF(B18=3,"Wed",IF(B18=4,"Thu",IF(B18=5,"Fri",IF(B18=6,"Sat",IF(B18=7,"Sun","")))))))</f>
        <v>Tue</v>
      </c>
      <c r="E18" s="13">
        <f t="shared" si="2"/>
        <v>44145</v>
      </c>
      <c r="F18" s="10" t="s">
        <v>17</v>
      </c>
      <c r="G18" s="14">
        <v>9001</v>
      </c>
      <c r="H18" s="115" t="s">
        <v>293</v>
      </c>
      <c r="I18" s="115"/>
      <c r="J18" s="14" t="s">
        <v>69</v>
      </c>
      <c r="K18" s="14"/>
      <c r="L18" s="15">
        <v>8</v>
      </c>
    </row>
    <row r="19" spans="1:12" ht="29.15" customHeight="1" thickBot="1">
      <c r="A19" s="5">
        <f t="shared" si="0"/>
        <v>1</v>
      </c>
      <c r="B19" s="6">
        <f t="shared" si="1"/>
        <v>3</v>
      </c>
      <c r="C19" s="12"/>
      <c r="D19" s="8" t="str">
        <f t="shared" si="3"/>
        <v>Wed</v>
      </c>
      <c r="E19" s="13">
        <f t="shared" si="2"/>
        <v>44146</v>
      </c>
      <c r="F19" s="10" t="s">
        <v>17</v>
      </c>
      <c r="G19" s="14">
        <v>9015</v>
      </c>
      <c r="H19" s="113" t="s">
        <v>289</v>
      </c>
      <c r="I19" s="114"/>
      <c r="J19" s="14" t="s">
        <v>69</v>
      </c>
      <c r="K19" s="14"/>
      <c r="L19" s="15">
        <v>8</v>
      </c>
    </row>
    <row r="20" spans="1:12" ht="29.15" customHeight="1" thickBot="1">
      <c r="A20" s="5">
        <f t="shared" si="0"/>
        <v>1</v>
      </c>
      <c r="B20" s="6">
        <f t="shared" si="1"/>
        <v>4</v>
      </c>
      <c r="C20" s="12"/>
      <c r="D20" s="8" t="str">
        <f t="shared" si="3"/>
        <v>Thu</v>
      </c>
      <c r="E20" s="13">
        <f t="shared" si="2"/>
        <v>44147</v>
      </c>
      <c r="F20" s="10" t="s">
        <v>17</v>
      </c>
      <c r="G20" s="14">
        <v>9001</v>
      </c>
      <c r="H20" s="102" t="s">
        <v>288</v>
      </c>
      <c r="I20" s="102"/>
      <c r="J20" s="14" t="s">
        <v>69</v>
      </c>
      <c r="K20" s="14"/>
      <c r="L20" s="15">
        <v>8</v>
      </c>
    </row>
    <row r="21" spans="1:12" ht="29.15" customHeight="1" thickBot="1">
      <c r="A21" s="5">
        <f t="shared" si="0"/>
        <v>1</v>
      </c>
      <c r="B21" s="6">
        <f t="shared" si="1"/>
        <v>5</v>
      </c>
      <c r="C21" s="12"/>
      <c r="D21" s="8" t="str">
        <f t="shared" si="3"/>
        <v>Fri</v>
      </c>
      <c r="E21" s="13">
        <f t="shared" si="2"/>
        <v>44148</v>
      </c>
      <c r="F21" s="10" t="s">
        <v>17</v>
      </c>
      <c r="G21" s="14">
        <v>9001</v>
      </c>
      <c r="H21" s="112" t="s">
        <v>282</v>
      </c>
      <c r="I21" s="112"/>
      <c r="J21" s="14" t="s">
        <v>284</v>
      </c>
      <c r="K21" s="14"/>
      <c r="L21" s="15">
        <v>8</v>
      </c>
    </row>
    <row r="22" spans="1:12" ht="29.15" customHeight="1" thickBot="1">
      <c r="A22" s="5" t="str">
        <f t="shared" si="0"/>
        <v/>
      </c>
      <c r="B22" s="6">
        <f t="shared" si="1"/>
        <v>6</v>
      </c>
      <c r="C22" s="12"/>
      <c r="D22" s="8" t="str">
        <f t="shared" si="3"/>
        <v>Sat</v>
      </c>
      <c r="E22" s="13">
        <f t="shared" si="2"/>
        <v>44149</v>
      </c>
      <c r="F22" s="10" t="s">
        <v>17</v>
      </c>
      <c r="G22" s="14">
        <v>9001</v>
      </c>
      <c r="H22" s="112" t="s">
        <v>283</v>
      </c>
      <c r="I22" s="112"/>
      <c r="J22" s="14" t="s">
        <v>284</v>
      </c>
      <c r="K22" s="14"/>
      <c r="L22" s="15">
        <v>8</v>
      </c>
    </row>
    <row r="23" spans="1:12" ht="29.15" customHeight="1" thickBot="1">
      <c r="A23" s="5" t="str">
        <f t="shared" si="0"/>
        <v/>
      </c>
      <c r="B23" s="6">
        <f t="shared" si="1"/>
        <v>7</v>
      </c>
      <c r="C23" s="12"/>
      <c r="D23" s="8" t="str">
        <f t="shared" si="3"/>
        <v>Sun</v>
      </c>
      <c r="E23" s="13">
        <f t="shared" si="2"/>
        <v>44150</v>
      </c>
      <c r="F23" s="10"/>
      <c r="G23" s="14"/>
      <c r="H23" s="115"/>
      <c r="I23" s="115"/>
      <c r="J23" s="14"/>
      <c r="K23" s="14"/>
      <c r="L23" s="15"/>
    </row>
    <row r="24" spans="1:12" ht="29.15" customHeight="1" thickBot="1">
      <c r="A24" s="5">
        <f t="shared" si="0"/>
        <v>1</v>
      </c>
      <c r="B24" s="6">
        <f t="shared" si="1"/>
        <v>1</v>
      </c>
      <c r="C24" s="12"/>
      <c r="D24" s="8" t="str">
        <f t="shared" si="3"/>
        <v>Mo</v>
      </c>
      <c r="E24" s="13">
        <f t="shared" si="2"/>
        <v>44151</v>
      </c>
      <c r="F24" s="10" t="s">
        <v>17</v>
      </c>
      <c r="G24" s="14">
        <v>9001</v>
      </c>
      <c r="H24" s="102" t="s">
        <v>285</v>
      </c>
      <c r="I24" s="102"/>
      <c r="J24" s="14" t="s">
        <v>69</v>
      </c>
      <c r="K24" s="14"/>
      <c r="L24" s="15">
        <v>8</v>
      </c>
    </row>
    <row r="25" spans="1:12" ht="29.15" customHeight="1" thickBot="1">
      <c r="A25" s="5">
        <f t="shared" si="0"/>
        <v>1</v>
      </c>
      <c r="B25" s="6">
        <f t="shared" si="1"/>
        <v>2</v>
      </c>
      <c r="C25" s="12"/>
      <c r="D25" s="8" t="str">
        <f t="shared" si="3"/>
        <v>Tue</v>
      </c>
      <c r="E25" s="13">
        <f t="shared" si="2"/>
        <v>44152</v>
      </c>
      <c r="F25" s="10" t="s">
        <v>17</v>
      </c>
      <c r="G25" s="14">
        <v>9001</v>
      </c>
      <c r="H25" s="102" t="s">
        <v>285</v>
      </c>
      <c r="I25" s="102"/>
      <c r="J25" s="14" t="s">
        <v>69</v>
      </c>
      <c r="K25" s="14"/>
      <c r="L25" s="15">
        <v>8</v>
      </c>
    </row>
    <row r="26" spans="1:12" ht="29.15" customHeight="1" thickBot="1">
      <c r="A26" s="5">
        <f t="shared" si="0"/>
        <v>1</v>
      </c>
      <c r="B26" s="6">
        <f t="shared" si="1"/>
        <v>3</v>
      </c>
      <c r="C26" s="12"/>
      <c r="D26" s="8" t="str">
        <f t="shared" si="3"/>
        <v>Wed</v>
      </c>
      <c r="E26" s="13">
        <f t="shared" si="2"/>
        <v>44153</v>
      </c>
      <c r="F26" s="10" t="s">
        <v>17</v>
      </c>
      <c r="G26" s="14">
        <v>9001</v>
      </c>
      <c r="H26" s="102" t="s">
        <v>285</v>
      </c>
      <c r="I26" s="102"/>
      <c r="J26" s="14" t="s">
        <v>69</v>
      </c>
      <c r="K26" s="14"/>
      <c r="L26" s="15">
        <v>8</v>
      </c>
    </row>
    <row r="27" spans="1:12" ht="29.15" customHeight="1" thickBot="1">
      <c r="A27" s="5">
        <f t="shared" si="0"/>
        <v>1</v>
      </c>
      <c r="B27" s="6">
        <f t="shared" si="1"/>
        <v>4</v>
      </c>
      <c r="C27" s="12"/>
      <c r="D27" s="8" t="str">
        <f t="shared" si="3"/>
        <v>Thu</v>
      </c>
      <c r="E27" s="13">
        <f t="shared" si="2"/>
        <v>44154</v>
      </c>
      <c r="F27" s="10" t="s">
        <v>17</v>
      </c>
      <c r="G27" s="14">
        <v>9001</v>
      </c>
      <c r="H27" s="102" t="s">
        <v>290</v>
      </c>
      <c r="I27" s="102"/>
      <c r="J27" s="14" t="s">
        <v>69</v>
      </c>
      <c r="K27" s="14"/>
      <c r="L27" s="15">
        <v>8</v>
      </c>
    </row>
    <row r="28" spans="1:12" ht="29.15" customHeight="1" thickBot="1">
      <c r="A28" s="5">
        <f t="shared" si="0"/>
        <v>1</v>
      </c>
      <c r="B28" s="6">
        <f t="shared" si="1"/>
        <v>5</v>
      </c>
      <c r="C28" s="12"/>
      <c r="D28" s="8" t="str">
        <f t="shared" si="3"/>
        <v>Fri</v>
      </c>
      <c r="E28" s="13">
        <f t="shared" si="2"/>
        <v>44155</v>
      </c>
      <c r="F28" s="10" t="s">
        <v>17</v>
      </c>
      <c r="G28" s="14">
        <v>9001</v>
      </c>
      <c r="H28" s="102" t="s">
        <v>290</v>
      </c>
      <c r="I28" s="102"/>
      <c r="J28" s="14" t="s">
        <v>69</v>
      </c>
      <c r="K28" s="14"/>
      <c r="L28" s="15">
        <v>8</v>
      </c>
    </row>
    <row r="29" spans="1:12" ht="29.15" customHeight="1" thickBot="1">
      <c r="A29" s="5" t="str">
        <f t="shared" si="0"/>
        <v/>
      </c>
      <c r="B29" s="6">
        <f t="shared" si="1"/>
        <v>6</v>
      </c>
      <c r="C29" s="12"/>
      <c r="D29" s="8" t="str">
        <f t="shared" si="3"/>
        <v>Sat</v>
      </c>
      <c r="E29" s="13">
        <f t="shared" si="2"/>
        <v>44156</v>
      </c>
      <c r="F29" s="10"/>
      <c r="G29" s="14"/>
      <c r="H29" s="115"/>
      <c r="I29" s="115"/>
      <c r="J29" s="14"/>
      <c r="K29" s="14"/>
      <c r="L29" s="15"/>
    </row>
    <row r="30" spans="1:12" ht="29.15" customHeight="1" thickBot="1">
      <c r="A30" s="5" t="str">
        <f t="shared" si="0"/>
        <v/>
      </c>
      <c r="B30" s="6">
        <f t="shared" si="1"/>
        <v>7</v>
      </c>
      <c r="C30" s="12"/>
      <c r="D30" s="8" t="str">
        <f t="shared" si="3"/>
        <v>Sun</v>
      </c>
      <c r="E30" s="13">
        <f t="shared" si="2"/>
        <v>44157</v>
      </c>
      <c r="F30" s="10"/>
      <c r="G30" s="14"/>
      <c r="H30" s="115"/>
      <c r="I30" s="115"/>
      <c r="J30" s="14"/>
      <c r="K30" s="14"/>
      <c r="L30" s="15"/>
    </row>
    <row r="31" spans="1:12" ht="29.15" customHeight="1" thickBot="1">
      <c r="A31" s="5">
        <f t="shared" si="0"/>
        <v>1</v>
      </c>
      <c r="B31" s="6">
        <f t="shared" si="1"/>
        <v>1</v>
      </c>
      <c r="C31" s="12"/>
      <c r="D31" s="8" t="str">
        <f t="shared" si="3"/>
        <v>Mo</v>
      </c>
      <c r="E31" s="13">
        <f t="shared" si="2"/>
        <v>44158</v>
      </c>
      <c r="F31" s="10" t="s">
        <v>17</v>
      </c>
      <c r="G31" s="14">
        <v>9001</v>
      </c>
      <c r="H31" s="102" t="s">
        <v>285</v>
      </c>
      <c r="I31" s="102"/>
      <c r="J31" s="14" t="s">
        <v>69</v>
      </c>
      <c r="K31" s="14"/>
      <c r="L31" s="15">
        <v>8</v>
      </c>
    </row>
    <row r="32" spans="1:12" ht="29.15" customHeight="1" thickBot="1">
      <c r="A32" s="5">
        <f t="shared" si="0"/>
        <v>1</v>
      </c>
      <c r="B32" s="6">
        <f t="shared" si="1"/>
        <v>2</v>
      </c>
      <c r="C32" s="12"/>
      <c r="D32" s="8" t="str">
        <f t="shared" si="3"/>
        <v>Tue</v>
      </c>
      <c r="E32" s="13">
        <f t="shared" si="2"/>
        <v>44159</v>
      </c>
      <c r="F32" s="10" t="s">
        <v>17</v>
      </c>
      <c r="G32" s="14">
        <v>9001</v>
      </c>
      <c r="H32" s="102" t="s">
        <v>285</v>
      </c>
      <c r="I32" s="102"/>
      <c r="J32" s="14" t="s">
        <v>69</v>
      </c>
      <c r="K32" s="14"/>
      <c r="L32" s="15">
        <v>8</v>
      </c>
    </row>
    <row r="33" spans="1:12" ht="29.15" customHeight="1" thickBot="1">
      <c r="A33" s="5">
        <f t="shared" si="0"/>
        <v>1</v>
      </c>
      <c r="B33" s="6">
        <f t="shared" si="1"/>
        <v>3</v>
      </c>
      <c r="C33" s="12"/>
      <c r="D33" s="8" t="str">
        <f t="shared" si="3"/>
        <v>Wed</v>
      </c>
      <c r="E33" s="13">
        <f t="shared" si="2"/>
        <v>44160</v>
      </c>
      <c r="F33" s="10" t="s">
        <v>17</v>
      </c>
      <c r="G33" s="14">
        <v>9001</v>
      </c>
      <c r="H33" s="102" t="s">
        <v>285</v>
      </c>
      <c r="I33" s="102"/>
      <c r="J33" s="14" t="s">
        <v>69</v>
      </c>
      <c r="K33" s="14"/>
      <c r="L33" s="15">
        <v>8</v>
      </c>
    </row>
    <row r="34" spans="1:12" ht="29.15" customHeight="1" thickBot="1">
      <c r="A34" s="5">
        <f t="shared" si="0"/>
        <v>1</v>
      </c>
      <c r="B34" s="6">
        <f t="shared" si="1"/>
        <v>4</v>
      </c>
      <c r="C34" s="12"/>
      <c r="D34" s="8" t="str">
        <f t="shared" si="3"/>
        <v>Thu</v>
      </c>
      <c r="E34" s="13">
        <f t="shared" si="2"/>
        <v>44161</v>
      </c>
      <c r="F34" s="10" t="s">
        <v>17</v>
      </c>
      <c r="G34" s="14">
        <v>9001</v>
      </c>
      <c r="H34" s="102" t="s">
        <v>297</v>
      </c>
      <c r="I34" s="102"/>
      <c r="J34" s="14" t="s">
        <v>69</v>
      </c>
      <c r="K34" s="14"/>
      <c r="L34" s="15">
        <v>8</v>
      </c>
    </row>
    <row r="35" spans="1:12" ht="29.15" customHeight="1" thickBot="1">
      <c r="A35" s="5">
        <f t="shared" si="0"/>
        <v>1</v>
      </c>
      <c r="B35" s="6">
        <f t="shared" si="1"/>
        <v>5</v>
      </c>
      <c r="C35" s="12"/>
      <c r="D35" s="8" t="str">
        <f t="shared" si="3"/>
        <v>Fri</v>
      </c>
      <c r="E35" s="13">
        <f t="shared" si="2"/>
        <v>44162</v>
      </c>
      <c r="F35" s="10" t="s">
        <v>17</v>
      </c>
      <c r="G35" s="14">
        <v>9001</v>
      </c>
      <c r="H35" s="102" t="s">
        <v>291</v>
      </c>
      <c r="I35" s="102"/>
      <c r="J35" s="14" t="s">
        <v>69</v>
      </c>
      <c r="K35" s="14"/>
      <c r="L35" s="15">
        <v>8</v>
      </c>
    </row>
    <row r="36" spans="1:12" ht="29.15" customHeight="1" thickBot="1">
      <c r="A36" s="5" t="str">
        <f t="shared" si="0"/>
        <v/>
      </c>
      <c r="B36" s="6">
        <f t="shared" si="1"/>
        <v>6</v>
      </c>
      <c r="C36" s="12"/>
      <c r="D36" s="8" t="str">
        <f t="shared" si="3"/>
        <v>Sat</v>
      </c>
      <c r="E36" s="13">
        <f t="shared" si="2"/>
        <v>44163</v>
      </c>
      <c r="F36" s="10"/>
      <c r="G36" s="14"/>
      <c r="H36" s="129"/>
      <c r="I36" s="129"/>
      <c r="J36" s="14"/>
      <c r="K36" s="14"/>
      <c r="L36" s="15"/>
    </row>
    <row r="37" spans="1:12" ht="29.15" customHeight="1" thickBot="1">
      <c r="A37" s="5" t="str">
        <f t="shared" si="0"/>
        <v/>
      </c>
      <c r="B37" s="6">
        <f>WEEKDAY(E36+1,2)</f>
        <v>7</v>
      </c>
      <c r="C37" s="12"/>
      <c r="D37" s="8" t="str">
        <f t="shared" si="3"/>
        <v>Sun</v>
      </c>
      <c r="E37" s="16">
        <f>IF(MONTH(E36+1)&gt;MONTH(E36),"",E36+1)</f>
        <v>44164</v>
      </c>
      <c r="F37" s="10"/>
      <c r="G37" s="38"/>
      <c r="H37" s="102"/>
      <c r="I37" s="11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17</v>
      </c>
      <c r="G38" s="38"/>
      <c r="H38" s="102" t="s">
        <v>296</v>
      </c>
      <c r="I38" s="102"/>
      <c r="J38" s="14" t="s">
        <v>69</v>
      </c>
      <c r="K38" s="14"/>
      <c r="L38" s="15">
        <v>8</v>
      </c>
    </row>
    <row r="39" spans="1:12" ht="30" customHeight="1" thickBot="1">
      <c r="D39" s="17"/>
      <c r="E39" s="19"/>
      <c r="F39" s="39"/>
      <c r="G39" s="40"/>
      <c r="H39" s="41"/>
      <c r="I39" s="37" t="s">
        <v>1</v>
      </c>
      <c r="J39" s="21"/>
      <c r="K39" s="18"/>
      <c r="L39" s="22">
        <f>SUM(L9:L38)</f>
        <v>176</v>
      </c>
    </row>
    <row r="40" spans="1:12" ht="30" customHeight="1" thickBot="1">
      <c r="D40" s="17"/>
      <c r="E40" s="18"/>
      <c r="F40" s="30"/>
      <c r="G40" s="30"/>
      <c r="H40" s="30"/>
      <c r="I40" s="20" t="s">
        <v>2</v>
      </c>
      <c r="J40" s="21"/>
      <c r="K40" s="18"/>
      <c r="L40" s="22">
        <f>SUM(L39/8)</f>
        <v>22</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4" priority="2089" stopIfTrue="1">
      <formula>IF($A9=1,B9,)</formula>
    </cfRule>
    <cfRule type="expression" dxfId="43" priority="2090" stopIfTrue="1">
      <formula>IF($A9="",B9,)</formula>
    </cfRule>
  </conditionalFormatting>
  <conditionalFormatting sqref="E9">
    <cfRule type="expression" dxfId="42" priority="2091" stopIfTrue="1">
      <formula>IF($A9="",B9,"")</formula>
    </cfRule>
  </conditionalFormatting>
  <conditionalFormatting sqref="E10:E37">
    <cfRule type="expression" dxfId="41" priority="2092" stopIfTrue="1">
      <formula>IF($A10&lt;&gt;1,B10,"")</formula>
    </cfRule>
  </conditionalFormatting>
  <conditionalFormatting sqref="D9:D37">
    <cfRule type="expression" dxfId="40" priority="2093" stopIfTrue="1">
      <formula>IF($A9="",B9,)</formula>
    </cfRule>
  </conditionalFormatting>
  <conditionalFormatting sqref="G9:G10 G15:G36">
    <cfRule type="expression" dxfId="39" priority="2094" stopIfTrue="1">
      <formula>#REF!="Freelancer"</formula>
    </cfRule>
    <cfRule type="expression" dxfId="38" priority="2095" stopIfTrue="1">
      <formula>#REF!="DTC Int. Staff"</formula>
    </cfRule>
  </conditionalFormatting>
  <conditionalFormatting sqref="G36 G22:G26 G29:G33 G15:G19">
    <cfRule type="expression" dxfId="37" priority="2087" stopIfTrue="1">
      <formula>$F$5="Freelancer"</formula>
    </cfRule>
    <cfRule type="expression" dxfId="36" priority="2088" stopIfTrue="1">
      <formula>$F$5="DTC Int. Staff"</formula>
    </cfRule>
  </conditionalFormatting>
  <conditionalFormatting sqref="G10">
    <cfRule type="expression" dxfId="35" priority="37" stopIfTrue="1">
      <formula>#REF!="Freelancer"</formula>
    </cfRule>
    <cfRule type="expression" dxfId="34" priority="38" stopIfTrue="1">
      <formula>#REF!="DTC Int. Staff"</formula>
    </cfRule>
  </conditionalFormatting>
  <conditionalFormatting sqref="G10">
    <cfRule type="expression" dxfId="33" priority="35" stopIfTrue="1">
      <formula>$F$5="Freelancer"</formula>
    </cfRule>
    <cfRule type="expression" dxfId="32" priority="36" stopIfTrue="1">
      <formula>$F$5="DTC Int. Staff"</formula>
    </cfRule>
  </conditionalFormatting>
  <conditionalFormatting sqref="C38">
    <cfRule type="expression" dxfId="31" priority="27" stopIfTrue="1">
      <formula>IF($A38=1,B38,)</formula>
    </cfRule>
    <cfRule type="expression" dxfId="30" priority="28" stopIfTrue="1">
      <formula>IF($A38="",B38,)</formula>
    </cfRule>
  </conditionalFormatting>
  <conditionalFormatting sqref="E38">
    <cfRule type="expression" dxfId="29" priority="29" stopIfTrue="1">
      <formula>IF($A38&lt;&gt;1,B38,"")</formula>
    </cfRule>
  </conditionalFormatting>
  <conditionalFormatting sqref="D38">
    <cfRule type="expression" dxfId="28" priority="30" stopIfTrue="1">
      <formula>IF($A38="",B38,)</formula>
    </cfRule>
  </conditionalFormatting>
  <conditionalFormatting sqref="G11:G14">
    <cfRule type="expression" dxfId="27" priority="21" stopIfTrue="1">
      <formula>#REF!="Freelancer"</formula>
    </cfRule>
    <cfRule type="expression" dxfId="26" priority="22" stopIfTrue="1">
      <formula>#REF!="DTC Int. Staff"</formula>
    </cfRule>
  </conditionalFormatting>
  <conditionalFormatting sqref="G11:G14">
    <cfRule type="expression" dxfId="25" priority="19" stopIfTrue="1">
      <formula>#REF!="Freelancer"</formula>
    </cfRule>
    <cfRule type="expression" dxfId="24" priority="20" stopIfTrue="1">
      <formula>#REF!="DTC Int. Staff"</formula>
    </cfRule>
  </conditionalFormatting>
  <conditionalFormatting sqref="G11:G14">
    <cfRule type="expression" dxfId="23" priority="17" stopIfTrue="1">
      <formula>$F$5="Freelancer"</formula>
    </cfRule>
    <cfRule type="expression" dxfId="22" priority="18" stopIfTrue="1">
      <formula>$F$5="DTC Int. Staff"</formula>
    </cfRule>
  </conditionalFormatting>
  <conditionalFormatting sqref="G17:G21">
    <cfRule type="expression" dxfId="21" priority="15" stopIfTrue="1">
      <formula>#REF!="Freelancer"</formula>
    </cfRule>
    <cfRule type="expression" dxfId="20" priority="16" stopIfTrue="1">
      <formula>#REF!="DTC Int. Staff"</formula>
    </cfRule>
  </conditionalFormatting>
  <conditionalFormatting sqref="G17:G21">
    <cfRule type="expression" dxfId="19" priority="13" stopIfTrue="1">
      <formula>$F$5="Freelancer"</formula>
    </cfRule>
    <cfRule type="expression" dxfId="18" priority="14" stopIfTrue="1">
      <formula>$F$5="DTC Int. Staff"</formula>
    </cfRule>
  </conditionalFormatting>
  <conditionalFormatting sqref="G24:G28">
    <cfRule type="expression" dxfId="17" priority="11" stopIfTrue="1">
      <formula>#REF!="Freelancer"</formula>
    </cfRule>
    <cfRule type="expression" dxfId="16" priority="12" stopIfTrue="1">
      <formula>#REF!="DTC Int. Staff"</formula>
    </cfRule>
  </conditionalFormatting>
  <conditionalFormatting sqref="G24:G28">
    <cfRule type="expression" dxfId="15" priority="9" stopIfTrue="1">
      <formula>$F$5="Freelancer"</formula>
    </cfRule>
    <cfRule type="expression" dxfId="14" priority="10" stopIfTrue="1">
      <formula>$F$5="DTC Int. Staff"</formula>
    </cfRule>
  </conditionalFormatting>
  <conditionalFormatting sqref="G31:G35">
    <cfRule type="expression" dxfId="13" priority="7" stopIfTrue="1">
      <formula>#REF!="Freelancer"</formula>
    </cfRule>
    <cfRule type="expression" dxfId="12" priority="8" stopIfTrue="1">
      <formula>#REF!="DTC Int. Staff"</formula>
    </cfRule>
  </conditionalFormatting>
  <conditionalFormatting sqref="G31:G35">
    <cfRule type="expression" dxfId="11" priority="5" stopIfTrue="1">
      <formula>$F$5="Freelancer"</formula>
    </cfRule>
    <cfRule type="expression" dxfId="10" priority="6" stopIfTrue="1">
      <formula>$F$5="DTC Int. Staff"</formula>
    </cfRule>
  </conditionalFormatting>
  <conditionalFormatting sqref="G22">
    <cfRule type="expression" dxfId="9" priority="3" stopIfTrue="1">
      <formula>#REF!="Freelancer"</formula>
    </cfRule>
    <cfRule type="expression" dxfId="8" priority="4" stopIfTrue="1">
      <formula>#REF!="DTC Int. Staff"</formula>
    </cfRule>
  </conditionalFormatting>
  <conditionalFormatting sqref="G22">
    <cfRule type="expression" dxfId="7" priority="1" stopIfTrue="1">
      <formula>$F$5="Freelancer"</formula>
    </cfRule>
    <cfRule type="expression" dxfId="6"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62" workbookViewId="0">
      <selection activeCell="A84" sqref="A8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2021-01-21T05:02:52Z</dcterms:modified>
</cp:coreProperties>
</file>