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codeName="DieseArbeitsmappe" checkCompatibility="1" defaultThemeVersion="124226"/>
  <mc:AlternateContent xmlns:mc="http://schemas.openxmlformats.org/markup-compatibility/2006">
    <mc:Choice Requires="x15">
      <x15ac:absPath xmlns:x15ac="http://schemas.microsoft.com/office/spreadsheetml/2010/11/ac" url="C:\Users\R90V96LQ\Desktop\"/>
    </mc:Choice>
  </mc:AlternateContent>
  <xr:revisionPtr revIDLastSave="0" documentId="13_ncr:1_{06983A21-19D4-4963-8250-7A58145BFA40}" xr6:coauthVersionLast="45" xr6:coauthVersionMax="45" xr10:uidLastSave="{00000000-0000-0000-0000-000000000000}"/>
  <bookViews>
    <workbookView xWindow="555" yWindow="2070" windowWidth="20460" windowHeight="84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DropDownLists!$A$47:$A$239</definedName>
    <definedName name="SAP_Booking_Number">DropDownLists!$D$2:$D$78</definedName>
    <definedName name="Staff_Type">DropDownLists!#REF!</definedName>
  </definedNames>
  <calcPr calcId="191029" iterate="1" iterateCount="10000" iterateDelta="1.0000000000000001E-5" calcOnSave="0"/>
</workbook>
</file>

<file path=xl/calcChain.xml><?xml version="1.0" encoding="utf-8"?>
<calcChain xmlns="http://schemas.openxmlformats.org/spreadsheetml/2006/main">
  <c r="L60" i="34" l="1"/>
  <c r="E9" i="34" l="1"/>
  <c r="O14" i="34" l="1"/>
  <c r="O10" i="34"/>
  <c r="O11" i="34"/>
  <c r="E10" i="34" l="1"/>
  <c r="E11" i="34" s="1"/>
  <c r="E14" i="34" s="1"/>
  <c r="E15" i="34" s="1"/>
  <c r="E17" i="34" s="1"/>
  <c r="E19" i="34" s="1"/>
  <c r="E20" i="34" s="1"/>
  <c r="E21" i="34" s="1"/>
  <c r="E22" i="34" s="1"/>
  <c r="E23" i="34" s="1"/>
  <c r="E27" i="34" s="1"/>
  <c r="E30" i="34" s="1"/>
  <c r="B7" i="34" l="1"/>
  <c r="B9" i="34"/>
  <c r="D9" i="34" s="1"/>
  <c r="L61" i="34"/>
  <c r="A9" i="34" l="1"/>
  <c r="B10" i="34"/>
  <c r="D10" i="34" l="1"/>
  <c r="A10" i="34"/>
  <c r="B11" i="34"/>
  <c r="E33" i="34"/>
  <c r="E35" i="34" s="1"/>
  <c r="E36" i="34" s="1"/>
  <c r="E41" i="34" s="1"/>
  <c r="E42" i="34" s="1"/>
  <c r="E43" i="34" s="1"/>
  <c r="E45" i="34" s="1"/>
  <c r="E47" i="34" s="1"/>
  <c r="E48" i="34" s="1"/>
  <c r="E49" i="34" s="1"/>
  <c r="E51" i="34" s="1"/>
  <c r="E53" i="34" s="1"/>
  <c r="E54" i="34" s="1"/>
  <c r="E55" i="34" s="1"/>
  <c r="E56" i="34" s="1"/>
  <c r="E57" i="34" s="1"/>
  <c r="B14" i="34"/>
  <c r="D11" i="34" l="1"/>
  <c r="A11" i="34"/>
  <c r="D14" i="34"/>
  <c r="A14" i="34"/>
  <c r="B15" i="34"/>
  <c r="E58" i="34" l="1"/>
  <c r="B58" i="34"/>
  <c r="B17" i="34"/>
  <c r="D15" i="34"/>
  <c r="A15" i="34"/>
  <c r="D58" i="34" l="1"/>
  <c r="A58" i="34"/>
  <c r="D17" i="34"/>
  <c r="A17" i="34"/>
  <c r="B19" i="34"/>
  <c r="D19" i="34" l="1"/>
  <c r="A19" i="34"/>
  <c r="B20" i="34"/>
  <c r="D20" i="34" s="1"/>
  <c r="A20" i="34" l="1"/>
  <c r="B21" i="34"/>
  <c r="D21" i="34" s="1"/>
  <c r="A21" i="34" l="1"/>
  <c r="B22" i="34"/>
  <c r="D22" i="34" s="1"/>
  <c r="B23" i="34" l="1"/>
  <c r="A22" i="34"/>
  <c r="D23" i="34" l="1"/>
  <c r="A23" i="34"/>
  <c r="B27" i="34"/>
  <c r="D27" i="34" l="1"/>
  <c r="A27" i="34"/>
  <c r="B30" i="34"/>
  <c r="D30" i="34" l="1"/>
  <c r="A30" i="34"/>
  <c r="B33" i="34"/>
  <c r="D33" i="34" l="1"/>
  <c r="A33" i="34"/>
  <c r="B35" i="34"/>
  <c r="D35" i="34" l="1"/>
  <c r="A35" i="34"/>
  <c r="B36" i="34"/>
  <c r="D36" i="34" l="1"/>
  <c r="A36" i="34"/>
  <c r="B41" i="34"/>
  <c r="D41" i="34" l="1"/>
  <c r="A41" i="34"/>
  <c r="B42" i="34"/>
  <c r="B43" i="34" l="1"/>
  <c r="D42" i="34"/>
  <c r="A42" i="34"/>
  <c r="D43" i="34" l="1"/>
  <c r="A43" i="34"/>
  <c r="B45" i="34"/>
  <c r="D45" i="34" l="1"/>
  <c r="A45" i="34"/>
  <c r="B47" i="34"/>
  <c r="D47" i="34" l="1"/>
  <c r="A47" i="34"/>
  <c r="B48" i="34"/>
  <c r="D48" i="34" l="1"/>
  <c r="A48" i="34"/>
  <c r="B49" i="34"/>
  <c r="D49" i="34" l="1"/>
  <c r="A49" i="34"/>
  <c r="B51" i="34"/>
  <c r="B53" i="34" l="1"/>
  <c r="D51" i="34"/>
  <c r="A51" i="34"/>
  <c r="D53" i="34" l="1"/>
  <c r="A53" i="34"/>
  <c r="B54" i="34"/>
  <c r="D54" i="34" l="1"/>
  <c r="A54" i="34"/>
  <c r="B55" i="34"/>
  <c r="B56" i="34" l="1"/>
  <c r="B57" i="34"/>
  <c r="D57" i="34" s="1"/>
  <c r="D55" i="34"/>
  <c r="A55" i="34"/>
  <c r="D56" i="34" l="1"/>
  <c r="A56" i="34"/>
  <c r="A57" i="34"/>
</calcChain>
</file>

<file path=xl/sharedStrings.xml><?xml version="1.0" encoding="utf-8"?>
<sst xmlns="http://schemas.openxmlformats.org/spreadsheetml/2006/main" count="455" uniqueCount="337">
  <si>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</si>
  <si>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</si>
  <si>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</si>
  <si>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</si>
  <si>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</si>
  <si>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</si>
  <si>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</si>
  <si>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</si>
  <si>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</si>
  <si>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</si>
  <si>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</si>
  <si>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</si>
  <si>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</si>
  <si>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</si>
  <si>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</si>
  <si>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</si>
  <si>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</si>
  <si>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</si>
  <si>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</si>
  <si>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</si>
  <si>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</si>
  <si>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</si>
  <si>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</si>
  <si>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</si>
  <si>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</si>
  <si>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</si>
  <si>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</si>
  <si>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</si>
  <si>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</si>
  <si>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</si>
  <si>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</si>
  <si>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</si>
  <si>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</si>
  <si>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</si>
  <si>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</si>
  <si>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</si>
  <si>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</si>
  <si>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</si>
  <si>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</si>
  <si>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</si>
  <si>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</si>
  <si>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</si>
  <si>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</si>
  <si>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</si>
  <si>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</si>
  <si>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</si>
  <si>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</si>
  <si>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</si>
  <si>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</si>
  <si>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</si>
  <si>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</si>
  <si>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</si>
  <si>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</si>
  <si>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</si>
  <si>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</si>
  <si>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</si>
  <si>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</si>
  <si>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</si>
  <si>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</si>
  <si>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</si>
  <si>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</si>
  <si>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</si>
  <si>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</si>
  <si>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</si>
  <si>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</si>
  <si>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</si>
  <si>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</si>
  <si>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</si>
  <si>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</si>
  <si>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</si>
  <si>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</si>
  <si>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</si>
  <si>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</si>
  <si>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</si>
  <si>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</si>
  <si>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</si>
  <si>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</si>
  <si>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</si>
  <si>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</si>
  <si>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</si>
  <si>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</si>
  <si>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</si>
  <si>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</si>
  <si>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</si>
  <si>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</si>
  <si>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</si>
  <si>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</si>
  <si>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</si>
  <si>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</si>
  <si>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</si>
  <si>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</si>
  <si>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</si>
  <si>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</si>
  <si>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</si>
  <si>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</si>
  <si>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</si>
  <si>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</si>
  <si>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</si>
  <si>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</si>
  <si>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</si>
  <si>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</si>
  <si>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</si>
  <si>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</si>
  <si>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</si>
  <si>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</si>
  <si>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</si>
  <si>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</si>
  <si>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</si>
  <si>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</si>
  <si>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</si>
  <si>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</si>
  <si>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</si>
  <si>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</si>
  <si>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</si>
  <si>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</si>
  <si>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</si>
  <si>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</si>
  <si>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</si>
  <si>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</si>
  <si>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</si>
  <si>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</si>
  <si>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</si>
  <si>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</si>
  <si>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</si>
  <si>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</si>
  <si>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</si>
  <si>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</si>
  <si>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</si>
  <si>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</si>
  <si>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</si>
  <si>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</si>
  <si>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</si>
  <si>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</si>
  <si>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</si>
  <si>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</si>
  <si>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</si>
  <si>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</si>
  <si>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</si>
  <si>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</si>
  <si>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</si>
  <si>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</si>
  <si>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</si>
  <si>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</si>
  <si>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</si>
  <si>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</si>
  <si>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</si>
  <si>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</si>
  <si>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</si>
  <si>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</si>
  <si>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</si>
  <si>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</si>
  <si>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</si>
  <si>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</si>
  <si>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</si>
  <si>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</si>
  <si>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</si>
  <si>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</si>
  <si>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</si>
  <si>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</si>
  <si>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</si>
  <si>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</si>
  <si>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</si>
  <si>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</si>
  <si>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</si>
  <si>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</si>
  <si>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</si>
  <si>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</si>
  <si>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</si>
  <si>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</si>
  <si>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</si>
  <si>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</si>
  <si>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</si>
  <si>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</si>
  <si>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</si>
  <si>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</si>
  <si>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</si>
  <si>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</si>
  <si>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</si>
  <si>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</si>
  <si>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</si>
  <si>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</si>
  <si>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</si>
  <si>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</si>
  <si>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</si>
  <si>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</si>
  <si>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</si>
  <si>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</si>
  <si>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</si>
  <si>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</si>
  <si>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</si>
  <si>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</si>
  <si>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</si>
  <si>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</si>
  <si>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</si>
  <si>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</si>
  <si>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</si>
  <si>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</si>
  <si>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</si>
  <si>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</si>
  <si>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</si>
  <si>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</si>
  <si>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</si>
  <si>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</si>
  <si>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</si>
  <si>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</si>
  <si>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</si>
  <si>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</si>
  <si>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</si>
  <si>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</si>
  <si>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</si>
  <si>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</si>
  <si>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</si>
  <si>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</si>
  <si>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</si>
  <si>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</si>
  <si>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</si>
  <si>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</si>
  <si>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</si>
  <si>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</si>
  <si>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</si>
  <si>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</si>
  <si>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</si>
  <si>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</si>
  <si>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</si>
  <si>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</si>
  <si>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</si>
  <si>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</si>
  <si>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</si>
  <si>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</si>
  <si>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</si>
  <si>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</si>
  <si>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</si>
  <si>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</si>
  <si>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</si>
  <si>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</si>
  <si>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</si>
  <si>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</si>
  <si>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</si>
  <si>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</si>
  <si>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</si>
  <si>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</si>
  <si>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</si>
  <si>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</si>
  <si>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</si>
  <si>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</si>
  <si>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</si>
  <si>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</si>
  <si>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</si>
  <si>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</si>
  <si>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</si>
  <si>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</si>
  <si>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</si>
  <si>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</si>
  <si>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</si>
  <si>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</si>
  <si>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</si>
  <si>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</si>
  <si>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</si>
  <si>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</si>
  <si>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</si>
  <si>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</si>
  <si>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</si>
  <si>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</si>
  <si>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</si>
  <si>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</si>
  <si>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</si>
  <si>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</si>
  <si>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</si>
  <si>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</si>
  <si>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</si>
  <si>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</si>
  <si>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</si>
  <si>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</si>
  <si>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</si>
  <si>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</si>
  <si>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</si>
  <si>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</si>
  <si>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</si>
  <si>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</si>
  <si>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</si>
  <si>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Mo</t>
  </si>
  <si>
    <t>Tue</t>
  </si>
  <si>
    <t>Thu</t>
  </si>
  <si>
    <t>Wed</t>
  </si>
  <si>
    <t xml:space="preserve">Vacation </t>
  </si>
  <si>
    <t xml:space="preserve">AS Report Analysis </t>
  </si>
  <si>
    <t>TIME-202092</t>
  </si>
  <si>
    <t xml:space="preserve">ETDA research Database </t>
  </si>
  <si>
    <t>Proposal ETDA Database</t>
  </si>
  <si>
    <t xml:space="preserve">Playing Card Proposal Deck </t>
  </si>
  <si>
    <t xml:space="preserve">TIME </t>
  </si>
  <si>
    <t xml:space="preserve">Playing Card Pitching Deck </t>
  </si>
  <si>
    <t xml:space="preserve">Playing card - pitching  </t>
  </si>
  <si>
    <t xml:space="preserve">โรงงานไพ่ </t>
  </si>
  <si>
    <t xml:space="preserve">SIASUN </t>
  </si>
  <si>
    <t xml:space="preserve">Central World </t>
  </si>
  <si>
    <t xml:space="preserve">Discuss with Omdia - APAC Opportunity </t>
  </si>
  <si>
    <t xml:space="preserve">SIASUN - Weekly update </t>
  </si>
  <si>
    <t xml:space="preserve">ETDA Pitching </t>
  </si>
  <si>
    <t xml:space="preserve">ETDA </t>
  </si>
  <si>
    <t xml:space="preserve">Preparation for OTT Event </t>
  </si>
  <si>
    <t xml:space="preserve">OTT Proposal opportunity- NBTC </t>
  </si>
  <si>
    <t xml:space="preserve">Hotel </t>
  </si>
  <si>
    <t>OTT Event  - Take care VIP guest</t>
  </si>
  <si>
    <t>OTT Event - Rehearsal</t>
  </si>
  <si>
    <t xml:space="preserve">5G Awareness - Opportunity </t>
  </si>
  <si>
    <t xml:space="preserve">SIASUN Internal meeting update and weekly meeting / SIASUN pitching Deck </t>
  </si>
  <si>
    <t xml:space="preserve">SIASUN internal meeting preparation/ Pitching Deck </t>
  </si>
  <si>
    <t xml:space="preserve">Internal meeting update 5G Awareness/ Whitepaper meeting </t>
  </si>
  <si>
    <t xml:space="preserve">White paper meeing </t>
  </si>
  <si>
    <t xml:space="preserve">SIASUN internal management meeting / SIASUN Pitching Deck </t>
  </si>
  <si>
    <t xml:space="preserve">SIASUN Pitching Deck </t>
  </si>
  <si>
    <t xml:space="preserve">SIASUN Preparation / Presentation </t>
  </si>
  <si>
    <t xml:space="preserve">Run through - ONDE Digital Outlook </t>
  </si>
  <si>
    <t xml:space="preserve">Centra </t>
  </si>
  <si>
    <t xml:space="preserve">ONDE Digital Outlook </t>
  </si>
  <si>
    <t>Centra</t>
  </si>
  <si>
    <t xml:space="preserve">TIME/Huawei </t>
  </si>
  <si>
    <t>Playing Card Marketing Strategy</t>
  </si>
  <si>
    <t>NBTC</t>
  </si>
  <si>
    <t>TIME-202084</t>
  </si>
  <si>
    <t>NBTC OTT Impacts on mobiles</t>
  </si>
  <si>
    <t xml:space="preserve">Huawei Cloud and connect GALA </t>
  </si>
  <si>
    <t>Huawei 5G Thailand Insight Ph2</t>
  </si>
  <si>
    <t>5G Awareness - Opportunity / Budget Forecasting</t>
  </si>
  <si>
    <t xml:space="preserve">ETDA Pitching Deck </t>
  </si>
  <si>
    <t xml:space="preserve">TIME-202062 </t>
  </si>
  <si>
    <t>Huawei 5G APAC</t>
  </si>
  <si>
    <t xml:space="preserve">TOR Playing Card/ Financial Budget Forecast </t>
  </si>
  <si>
    <t xml:space="preserve">OMDIA - APAC scope of work / Manday forecast </t>
  </si>
  <si>
    <t>Home</t>
  </si>
  <si>
    <t xml:space="preserve">White Paper Content </t>
  </si>
  <si>
    <t>Thanyathorn</t>
  </si>
  <si>
    <t>Kunapornsujarit</t>
  </si>
  <si>
    <t>Fri</t>
  </si>
  <si>
    <t>Sat</t>
  </si>
  <si>
    <t xml:space="preserve">White paper Discussion / White paper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</si>
</sst>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sz val="16"/>
      <name val="TH SarabunPSK"/>
      <family val="2"/>
    </font>
    <font>
      <sz val="12"/>
      <color theme="1"/>
      <name val="MS Sans Serif"/>
    </font>
    <font>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bottom/>
      <diagonal/>
    </border>
  </borders>
  <cellStyleXfs count="1">
    <xf numFmtId="0" fontId="0" fillId="0" borderId="0"/>
  </cellStyleXfs>
  <cellXfs count="148">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0" xfId="0" applyFont="1" applyBorder="1" applyAlignment="1">
      <alignment horizontal="left"/>
    </xf>
    <xf numFmtId="0" fontId="1" fillId="0" borderId="0" xfId="0" applyFont="1" applyAlignment="1">
      <alignment horizontal="right"/>
    </xf>
    <xf numFmtId="0" fontId="1" fillId="0" borderId="40" xfId="0" applyFont="1" applyBorder="1" applyAlignment="1">
      <alignment horizontal="left"/>
    </xf>
    <xf numFmtId="0" fontId="0" fillId="0" borderId="40" xfId="0" applyBorder="1" applyAlignment="1">
      <alignment horizontal="left"/>
    </xf>
    <xf numFmtId="0" fontId="0" fillId="0" borderId="0" xfId="0" applyAlignment="1">
      <alignment horizontal="right"/>
    </xf>
    <xf numFmtId="0" fontId="0" fillId="0" borderId="42" xfId="0" applyBorder="1" applyAlignment="1">
      <alignment horizontal="left"/>
    </xf>
    <xf numFmtId="0" fontId="0" fillId="0" borderId="33" xfId="0" applyBorder="1"/>
    <xf numFmtId="0" fontId="1" fillId="0" borderId="42"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0" xfId="0" applyFont="1" applyBorder="1" applyAlignment="1">
      <alignment horizontal="left" vertical="top"/>
    </xf>
    <xf numFmtId="0" fontId="7" fillId="0" borderId="10"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19" fillId="0" borderId="10" xfId="0" applyFont="1" applyBorder="1" applyAlignment="1" applyProtection="1">
      <alignment vertical="center" wrapText="1"/>
      <protection locked="0"/>
    </xf>
    <xf numFmtId="0" fontId="7" fillId="0" borderId="0" xfId="0" applyFont="1" applyBorder="1" applyAlignment="1" applyProtection="1">
      <alignment vertical="center" wrapText="1"/>
      <protection locked="0"/>
    </xf>
    <xf numFmtId="20" fontId="0" fillId="3" borderId="0" xfId="0" applyNumberFormat="1" applyFill="1" applyBorder="1" applyAlignment="1" applyProtection="1">
      <alignment horizontal="center" vertical="center"/>
      <protection locked="0"/>
    </xf>
    <xf numFmtId="0" fontId="7" fillId="0" borderId="0"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7" fillId="0" borderId="44" xfId="0" applyFont="1" applyBorder="1" applyAlignment="1" applyProtection="1">
      <alignment horizontal="center" vertical="center"/>
      <protection locked="0"/>
    </xf>
    <xf numFmtId="2" fontId="7" fillId="0" borderId="44" xfId="0" applyNumberFormat="1" applyFont="1" applyBorder="1" applyAlignment="1" applyProtection="1">
      <alignment horizontal="center" vertical="center"/>
      <protection locked="0"/>
    </xf>
    <xf numFmtId="0" fontId="1" fillId="0" borderId="18" xfId="0" quotePrefix="1"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18" xfId="0" applyFont="1" applyFill="1" applyBorder="1" applyAlignment="1">
      <alignment horizontal="center"/>
    </xf>
    <xf numFmtId="0" fontId="1" fillId="0" borderId="6" xfId="0" applyFont="1" applyFill="1" applyBorder="1" applyAlignment="1">
      <alignment horizontal="center"/>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0" xfId="0" applyBorder="1"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 fillId="0" borderId="42"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2"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18" fillId="0" borderId="10" xfId="0" applyFont="1" applyFill="1" applyBorder="1" applyAlignment="1" applyProtection="1">
      <alignment horizontal="left" vertical="center" wrapText="1"/>
      <protection locked="0"/>
    </xf>
    <xf numFmtId="0" fontId="19"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19" fillId="0" borderId="34" xfId="0" applyFont="1" applyBorder="1" applyAlignment="1" applyProtection="1">
      <alignment vertical="center" wrapText="1"/>
      <protection locked="0"/>
    </xf>
    <xf numFmtId="0" fontId="19"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Fill="1" applyBorder="1" applyAlignment="1" applyProtection="1">
      <alignment vertical="center" wrapText="1"/>
      <protection locked="0"/>
    </xf>
    <xf numFmtId="0" fontId="7" fillId="0" borderId="10" xfId="0" applyFont="1" applyFill="1" applyBorder="1" applyAlignment="1" applyProtection="1">
      <alignment vertical="center" wrapText="1"/>
      <protection locked="0"/>
    </xf>
    <xf numFmtId="0" fontId="7" fillId="0" borderId="7"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cellXfs>
  <cellStyles count="1">
    <cellStyle name="Normal" xfId="0" builtinId="0"/>
  </cellStyles>
  <dxfs count="57">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D6" sqref="D6:H6"/>
    </sheetView>
  </sheetViews>
  <sheetFormatPr defaultColWidth="11.42578125" defaultRowHeight="12.75"/>
  <cols>
    <col min="1" max="1" width="3" customWidth="1"/>
    <col min="2" max="2" width="16.85546875" customWidth="1"/>
    <col min="3" max="3" width="15.42578125" customWidth="1"/>
    <col min="9" max="9" width="16.85546875" style="44" customWidth="1"/>
    <col min="10" max="10" width="57.5703125" style="44" customWidth="1"/>
  </cols>
  <sheetData>
    <row r="1" spans="2:10" ht="13.5" customHeight="1" thickBot="1">
      <c r="I1" s="41"/>
      <c r="J1" s="41"/>
    </row>
    <row r="2" spans="2:10" ht="16.5" customHeight="1">
      <c r="B2" s="80" t="s">
        <v>9</v>
      </c>
      <c r="C2" s="81"/>
      <c r="D2" s="81"/>
      <c r="E2" s="81"/>
      <c r="F2" s="81"/>
      <c r="G2" s="81"/>
      <c r="H2" s="82"/>
      <c r="I2" s="41"/>
      <c r="J2" s="41"/>
    </row>
    <row r="3" spans="2:10" ht="13.5" thickBot="1">
      <c r="B3" s="83"/>
      <c r="C3" s="84"/>
      <c r="D3" s="84"/>
      <c r="E3" s="84"/>
      <c r="F3" s="84"/>
      <c r="G3" s="84"/>
      <c r="H3" s="85"/>
      <c r="I3" s="42"/>
      <c r="J3" s="42"/>
    </row>
    <row r="4" spans="2:10">
      <c r="B4" s="86" t="s">
        <v>11</v>
      </c>
      <c r="C4" s="87"/>
      <c r="D4" s="86" t="s">
        <v>332</v>
      </c>
      <c r="E4" s="89"/>
      <c r="F4" s="89"/>
      <c r="G4" s="89"/>
      <c r="H4" s="87"/>
      <c r="I4" s="43"/>
      <c r="J4" s="43"/>
    </row>
    <row r="5" spans="2:10">
      <c r="B5" s="88" t="s">
        <v>65</v>
      </c>
      <c r="C5" s="73"/>
      <c r="D5" s="88" t="s">
        <v>333</v>
      </c>
      <c r="E5" s="72"/>
      <c r="F5" s="72"/>
      <c r="G5" s="72"/>
      <c r="H5" s="73"/>
      <c r="I5" s="43"/>
      <c r="J5" s="43"/>
    </row>
    <row r="6" spans="2:10">
      <c r="B6" s="88" t="s">
        <v>66</v>
      </c>
      <c r="C6" s="73"/>
      <c r="D6" s="71">
        <v>100</v>
      </c>
      <c r="E6" s="72"/>
      <c r="F6" s="72"/>
      <c r="G6" s="72"/>
      <c r="H6" s="73"/>
      <c r="I6" s="43"/>
      <c r="J6" s="43"/>
    </row>
    <row r="7" spans="2:10" ht="13.5" thickBot="1">
      <c r="I7" s="43"/>
      <c r="J7" s="43"/>
    </row>
    <row r="8" spans="2:10" ht="12.75" customHeight="1">
      <c r="B8" s="74"/>
      <c r="C8" s="75"/>
      <c r="D8" s="75"/>
      <c r="E8" s="75"/>
      <c r="F8" s="75"/>
      <c r="G8" s="75"/>
      <c r="H8" s="76"/>
      <c r="I8" s="43"/>
      <c r="J8" s="43"/>
    </row>
    <row r="9" spans="2:10" ht="13.5" customHeight="1" thickBot="1">
      <c r="B9" s="77"/>
      <c r="C9" s="78"/>
      <c r="D9" s="78"/>
      <c r="E9" s="78"/>
      <c r="F9" s="78"/>
      <c r="G9" s="78"/>
      <c r="H9" s="79"/>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c r="B31" s="90" t="s">
        <v>173</v>
      </c>
      <c r="C31" s="91"/>
      <c r="D31" s="92"/>
      <c r="E31" s="92"/>
      <c r="F31" s="92"/>
      <c r="G31" s="92"/>
      <c r="H31" s="92"/>
      <c r="I31" s="56"/>
      <c r="J31" s="56"/>
    </row>
    <row r="32" spans="2:10">
      <c r="B32" s="93" t="s">
        <v>174</v>
      </c>
      <c r="C32" s="92"/>
      <c r="D32" s="90" t="s">
        <v>175</v>
      </c>
      <c r="E32" s="91"/>
      <c r="F32" s="91"/>
      <c r="G32" s="91"/>
      <c r="H32" s="91"/>
      <c r="I32" s="56"/>
      <c r="J32" s="56"/>
    </row>
    <row r="33" spans="2:10">
      <c r="B33" s="46">
        <v>9001</v>
      </c>
      <c r="C33" s="47"/>
      <c r="D33" s="94" t="s">
        <v>236</v>
      </c>
      <c r="E33" s="95"/>
      <c r="F33" s="95"/>
      <c r="G33" s="95"/>
      <c r="H33" s="96"/>
      <c r="I33" s="56"/>
      <c r="J33" s="56"/>
    </row>
    <row r="34" spans="2:10" ht="21">
      <c r="B34" s="50" t="s">
        <v>240</v>
      </c>
      <c r="C34" s="49"/>
      <c r="D34" s="97"/>
      <c r="E34" s="98"/>
      <c r="F34" s="98"/>
      <c r="G34" s="98"/>
      <c r="H34" s="99"/>
      <c r="I34" s="57"/>
      <c r="J34" s="58"/>
    </row>
    <row r="35" spans="2:10" ht="0.75" customHeight="1">
      <c r="B35" s="103"/>
      <c r="C35" s="104"/>
      <c r="D35" s="100"/>
      <c r="E35" s="101"/>
      <c r="F35" s="101"/>
      <c r="G35" s="101"/>
      <c r="H35" s="102"/>
      <c r="I35" s="59"/>
      <c r="J35" s="56"/>
    </row>
    <row r="36" spans="2:10">
      <c r="B36" s="48">
        <v>9002</v>
      </c>
      <c r="C36" s="49"/>
      <c r="D36" s="94" t="s">
        <v>237</v>
      </c>
      <c r="E36" s="95"/>
      <c r="F36" s="95"/>
      <c r="G36" s="95"/>
      <c r="H36" s="96"/>
      <c r="I36" s="56"/>
      <c r="J36" s="56"/>
    </row>
    <row r="37" spans="2:10" ht="70.5" customHeight="1">
      <c r="B37" s="60" t="s">
        <v>241</v>
      </c>
      <c r="C37" s="49"/>
      <c r="D37" s="100"/>
      <c r="E37" s="101"/>
      <c r="F37" s="101"/>
      <c r="G37" s="101"/>
      <c r="H37" s="102"/>
      <c r="I37" s="56"/>
      <c r="J37" s="56"/>
    </row>
    <row r="38" spans="2:10">
      <c r="B38" s="46">
        <v>9003</v>
      </c>
      <c r="C38" s="47"/>
      <c r="D38" s="105" t="s">
        <v>238</v>
      </c>
      <c r="E38" s="106"/>
      <c r="F38" s="106"/>
      <c r="G38" s="106"/>
      <c r="H38" s="106"/>
      <c r="I38" s="56"/>
      <c r="J38" s="56"/>
    </row>
    <row r="39" spans="2:10">
      <c r="B39" s="51" t="s">
        <v>176</v>
      </c>
      <c r="D39" s="106"/>
      <c r="E39" s="106"/>
      <c r="F39" s="106"/>
      <c r="G39" s="106"/>
      <c r="H39" s="106"/>
      <c r="I39" s="57"/>
      <c r="J39" s="58"/>
    </row>
    <row r="40" spans="2:10" ht="18.75" customHeight="1">
      <c r="B40" s="103"/>
      <c r="C40" s="104"/>
      <c r="D40" s="106"/>
      <c r="E40" s="106"/>
      <c r="F40" s="106"/>
      <c r="G40" s="106"/>
      <c r="H40" s="106"/>
      <c r="I40" s="59"/>
      <c r="J40" s="56"/>
    </row>
    <row r="41" spans="2:10">
      <c r="B41" s="48">
        <v>9004</v>
      </c>
      <c r="C41" s="52"/>
      <c r="D41" s="94" t="s">
        <v>239</v>
      </c>
      <c r="E41" s="95"/>
      <c r="F41" s="95"/>
      <c r="G41" s="95"/>
      <c r="H41" s="96"/>
      <c r="I41" s="56"/>
      <c r="J41" s="56"/>
    </row>
    <row r="42" spans="2:10">
      <c r="B42" s="50" t="s">
        <v>176</v>
      </c>
      <c r="C42" s="52"/>
      <c r="D42" s="97"/>
      <c r="E42" s="98"/>
      <c r="F42" s="98"/>
      <c r="G42" s="98"/>
      <c r="H42" s="99"/>
      <c r="I42" s="56"/>
      <c r="J42" s="56"/>
    </row>
    <row r="43" spans="2:10" ht="47.25" customHeight="1">
      <c r="B43" s="103"/>
      <c r="C43" s="104"/>
      <c r="D43" s="100"/>
      <c r="E43" s="101"/>
      <c r="F43" s="101"/>
      <c r="G43" s="101"/>
      <c r="H43" s="102"/>
      <c r="I43" s="56"/>
      <c r="J43" s="56"/>
    </row>
    <row r="44" spans="2:10">
      <c r="B44" s="46">
        <v>9005</v>
      </c>
      <c r="C44" s="47"/>
      <c r="D44" s="94" t="s">
        <v>261</v>
      </c>
      <c r="E44" s="95"/>
      <c r="F44" s="95"/>
      <c r="G44" s="95"/>
      <c r="H44" s="96"/>
    </row>
    <row r="45" spans="2:10">
      <c r="B45" s="51" t="s">
        <v>177</v>
      </c>
      <c r="D45" s="97"/>
      <c r="E45" s="113"/>
      <c r="F45" s="113"/>
      <c r="G45" s="113"/>
      <c r="H45" s="99"/>
    </row>
    <row r="46" spans="2:10">
      <c r="B46" s="53" t="s">
        <v>178</v>
      </c>
      <c r="C46" s="54"/>
      <c r="D46" s="100"/>
      <c r="E46" s="101"/>
      <c r="F46" s="101"/>
      <c r="G46" s="101"/>
      <c r="H46" s="102"/>
    </row>
    <row r="47" spans="2:10">
      <c r="B47" s="46">
        <v>9007</v>
      </c>
      <c r="C47" s="47"/>
      <c r="D47" s="94" t="s">
        <v>242</v>
      </c>
      <c r="E47" s="95"/>
      <c r="F47" s="95"/>
      <c r="G47" s="95"/>
      <c r="H47" s="96"/>
    </row>
    <row r="48" spans="2:10">
      <c r="B48" s="53" t="s">
        <v>73</v>
      </c>
      <c r="C48" s="54"/>
      <c r="D48" s="100"/>
      <c r="E48" s="101"/>
      <c r="F48" s="101"/>
      <c r="G48" s="101"/>
      <c r="H48" s="102"/>
    </row>
    <row r="49" spans="2:8">
      <c r="B49" s="46">
        <v>9008</v>
      </c>
      <c r="C49" s="47"/>
      <c r="D49" s="94" t="s">
        <v>243</v>
      </c>
      <c r="E49" s="95"/>
      <c r="F49" s="95"/>
      <c r="G49" s="95"/>
      <c r="H49" s="96"/>
    </row>
    <row r="50" spans="2:8" ht="17.25" customHeight="1">
      <c r="B50" s="53" t="s">
        <v>74</v>
      </c>
      <c r="C50" s="54"/>
      <c r="D50" s="100"/>
      <c r="E50" s="101"/>
      <c r="F50" s="101"/>
      <c r="G50" s="101"/>
      <c r="H50" s="102"/>
    </row>
    <row r="51" spans="2:8">
      <c r="B51" s="46">
        <v>9010</v>
      </c>
      <c r="C51" s="47"/>
      <c r="D51" s="94" t="s">
        <v>179</v>
      </c>
      <c r="E51" s="95"/>
      <c r="F51" s="95"/>
      <c r="G51" s="95"/>
      <c r="H51" s="96"/>
    </row>
    <row r="52" spans="2:8">
      <c r="B52" s="53" t="s">
        <v>75</v>
      </c>
      <c r="C52" s="54"/>
      <c r="D52" s="100"/>
      <c r="E52" s="101"/>
      <c r="F52" s="101"/>
      <c r="G52" s="101"/>
      <c r="H52" s="102"/>
    </row>
    <row r="53" spans="2:8">
      <c r="B53" s="46">
        <v>9013</v>
      </c>
      <c r="C53" s="47"/>
      <c r="D53" s="94" t="s">
        <v>180</v>
      </c>
      <c r="E53" s="95"/>
      <c r="F53" s="95"/>
      <c r="G53" s="95"/>
      <c r="H53" s="96"/>
    </row>
    <row r="54" spans="2:8">
      <c r="B54" s="53" t="s">
        <v>76</v>
      </c>
      <c r="C54" s="54"/>
      <c r="D54" s="100"/>
      <c r="E54" s="101"/>
      <c r="F54" s="101"/>
      <c r="G54" s="101"/>
      <c r="H54" s="102"/>
    </row>
    <row r="55" spans="2:8">
      <c r="B55" s="46">
        <v>9014</v>
      </c>
      <c r="C55" s="47"/>
      <c r="D55" s="94" t="s">
        <v>77</v>
      </c>
      <c r="E55" s="95"/>
      <c r="F55" s="95"/>
      <c r="G55" s="95"/>
      <c r="H55" s="96"/>
    </row>
    <row r="56" spans="2:8">
      <c r="B56" s="55" t="s">
        <v>77</v>
      </c>
      <c r="C56" s="54"/>
      <c r="D56" s="107"/>
      <c r="E56" s="108"/>
      <c r="F56" s="108"/>
      <c r="G56" s="108"/>
      <c r="H56" s="109"/>
    </row>
    <row r="57" spans="2:8">
      <c r="B57" s="46">
        <v>9015</v>
      </c>
      <c r="C57" s="47"/>
      <c r="D57" s="94" t="s">
        <v>181</v>
      </c>
      <c r="E57" s="95"/>
      <c r="F57" s="95"/>
      <c r="G57" s="95"/>
      <c r="H57" s="96"/>
    </row>
    <row r="58" spans="2:8">
      <c r="B58" s="55" t="s">
        <v>78</v>
      </c>
      <c r="C58" s="54"/>
      <c r="D58" s="110"/>
      <c r="E58" s="111"/>
      <c r="F58" s="111"/>
      <c r="G58" s="111"/>
      <c r="H58" s="112"/>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61"/>
  <sheetViews>
    <sheetView showGridLines="0" tabSelected="1" topLeftCell="D55" zoomScale="70" zoomScaleNormal="70" workbookViewId="0">
      <selection activeCell="F6" sqref="F6"/>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14" t="s">
        <v>14</v>
      </c>
      <c r="E1" s="115"/>
      <c r="F1" s="115"/>
      <c r="G1" s="115"/>
      <c r="H1" s="115"/>
      <c r="I1" s="115"/>
      <c r="J1" s="115"/>
      <c r="K1" s="115"/>
      <c r="L1" s="116"/>
    </row>
    <row r="2" spans="1:15" ht="13.5" customHeight="1">
      <c r="D2" s="31"/>
      <c r="E2" s="31"/>
      <c r="F2" s="31"/>
      <c r="G2" s="31"/>
      <c r="H2" s="31"/>
      <c r="I2" s="31"/>
      <c r="J2" s="31"/>
      <c r="K2" s="31"/>
      <c r="L2" s="2"/>
    </row>
    <row r="3" spans="1:15" ht="19.5" customHeight="1">
      <c r="D3" s="23" t="s">
        <v>0</v>
      </c>
      <c r="E3" s="24"/>
      <c r="F3" s="32" t="s">
        <v>332</v>
      </c>
      <c r="G3" s="29"/>
      <c r="I3" s="3"/>
      <c r="J3" s="33"/>
      <c r="K3" s="33"/>
      <c r="L3" s="33"/>
    </row>
    <row r="4" spans="1:15" ht="19.5" customHeight="1">
      <c r="D4" s="3" t="s">
        <v>68</v>
      </c>
      <c r="E4" s="25"/>
      <c r="F4" s="32" t="s">
        <v>333</v>
      </c>
      <c r="G4" s="29"/>
      <c r="I4" s="3"/>
      <c r="J4" s="33"/>
      <c r="K4" s="33"/>
      <c r="L4" s="33"/>
    </row>
    <row r="5" spans="1:15" ht="19.5" customHeight="1">
      <c r="D5" s="122" t="s">
        <v>67</v>
      </c>
      <c r="E5" s="123"/>
      <c r="F5" s="32">
        <v>100</v>
      </c>
      <c r="G5" s="29"/>
      <c r="I5" s="3"/>
      <c r="J5" s="33"/>
      <c r="K5" s="33"/>
      <c r="L5" s="33"/>
    </row>
    <row r="6" spans="1:15" ht="19.5" customHeight="1" thickBot="1">
      <c r="E6" s="3"/>
      <c r="F6" s="3"/>
      <c r="G6" s="3"/>
      <c r="H6" s="4"/>
      <c r="J6" s="124"/>
      <c r="K6" s="124"/>
      <c r="L6" s="124"/>
    </row>
    <row r="7" spans="1:15" ht="12.75" customHeight="1">
      <c r="B7" s="1">
        <f>MONTH(E9)</f>
        <v>11</v>
      </c>
      <c r="C7" s="135"/>
      <c r="D7" s="137">
        <v>44136</v>
      </c>
      <c r="E7" s="138"/>
      <c r="F7" s="141" t="s">
        <v>6</v>
      </c>
      <c r="G7" s="141" t="s">
        <v>15</v>
      </c>
      <c r="H7" s="131" t="s">
        <v>5</v>
      </c>
      <c r="I7" s="132"/>
      <c r="J7" s="127" t="s">
        <v>3</v>
      </c>
      <c r="K7" s="129" t="s">
        <v>10</v>
      </c>
      <c r="L7" s="127" t="s">
        <v>4</v>
      </c>
    </row>
    <row r="8" spans="1:15" ht="23.25" customHeight="1" thickBot="1">
      <c r="C8" s="136"/>
      <c r="D8" s="139"/>
      <c r="E8" s="140"/>
      <c r="F8" s="142"/>
      <c r="G8" s="143"/>
      <c r="H8" s="133"/>
      <c r="I8" s="134"/>
      <c r="J8" s="128"/>
      <c r="K8" s="130"/>
      <c r="L8" s="128"/>
    </row>
    <row r="9" spans="1:15" ht="29.1" customHeight="1" thickBot="1">
      <c r="A9" s="5" t="str">
        <f t="shared" ref="A9:A57" si="0">IF(OR(C9="f",C9="u",C9="F",C9="U"),"",IF(OR(B9=1,B9=2,B9=3,B9=4,B9=5),1,""))</f>
        <v/>
      </c>
      <c r="B9" s="6">
        <f t="shared" ref="B9:B56" si="1">WEEKDAY(E9,2)</f>
        <v>7</v>
      </c>
      <c r="C9" s="7"/>
      <c r="D9" s="8" t="str">
        <f>IF(B9=1,"Mo",IF(B9=2,"Tue",IF(B9=3,"Wed",IF(B9=4,"Thu",IF(B9=5,"Fri",IF(B9=6,"Sat",IF(B9=7,"Sun","")))))))</f>
        <v>Sun</v>
      </c>
      <c r="E9" s="9">
        <f>+D7</f>
        <v>44136</v>
      </c>
      <c r="F9" s="10"/>
      <c r="G9" s="14"/>
      <c r="J9" s="10"/>
      <c r="K9" s="10"/>
      <c r="L9" s="11"/>
    </row>
    <row r="10" spans="1:15" ht="29.1" customHeight="1" thickBot="1">
      <c r="A10" s="5">
        <f t="shared" si="0"/>
        <v>1</v>
      </c>
      <c r="B10" s="6">
        <f t="shared" si="1"/>
        <v>1</v>
      </c>
      <c r="C10" s="12"/>
      <c r="D10" s="8" t="str">
        <f>IF(B10=1,"Mo",IF(B10=2,"Tue",IF(B10=3,"Wed",IF(B10=4,"Thu",IF(B10=5,"Fri",IF(B10=6,"Sat",IF(B10=7,"Sun","")))))))</f>
        <v>Mo</v>
      </c>
      <c r="E10" s="13">
        <f>+E9+1</f>
        <v>44137</v>
      </c>
      <c r="F10" s="10" t="s">
        <v>320</v>
      </c>
      <c r="G10" s="14">
        <v>9003</v>
      </c>
      <c r="H10" s="121" t="s">
        <v>301</v>
      </c>
      <c r="I10" s="121"/>
      <c r="J10" s="14" t="s">
        <v>69</v>
      </c>
      <c r="K10" s="14"/>
      <c r="L10" s="15">
        <v>8</v>
      </c>
      <c r="N10" s="6" t="s">
        <v>70</v>
      </c>
      <c r="O10" s="2">
        <f>COUNTIF($G$9:$G$58, 9001)</f>
        <v>23</v>
      </c>
    </row>
    <row r="11" spans="1:15" ht="29.1" customHeight="1" thickBot="1">
      <c r="A11" s="5">
        <f t="shared" si="0"/>
        <v>1</v>
      </c>
      <c r="B11" s="6">
        <f t="shared" si="1"/>
        <v>2</v>
      </c>
      <c r="C11" s="12"/>
      <c r="D11" s="8" t="str">
        <f>IF(B11=1,"Mo",IF(B11=2,"Tue",IF(B11=3,"Wed",IF(B11=4,"Thu",IF(B11=5,"Fri",IF(B11=6,"Sat",IF(B11=7,"Sun","")))))))</f>
        <v>Tue</v>
      </c>
      <c r="E11" s="13">
        <f>+E10+1</f>
        <v>44138</v>
      </c>
      <c r="F11" s="10" t="s">
        <v>19</v>
      </c>
      <c r="G11" s="14">
        <v>9001</v>
      </c>
      <c r="H11" s="121" t="s">
        <v>285</v>
      </c>
      <c r="I11" s="121"/>
      <c r="J11" s="14" t="s">
        <v>319</v>
      </c>
      <c r="K11" s="14"/>
      <c r="L11" s="15">
        <v>4</v>
      </c>
      <c r="N11" s="6" t="s">
        <v>12</v>
      </c>
      <c r="O11" s="2">
        <f>COUNTIF($G$9:$G$58,9003)+COUNTIF($G$9:$G$58,9004)</f>
        <v>18</v>
      </c>
    </row>
    <row r="12" spans="1:15" ht="29.1" customHeight="1" thickBot="1">
      <c r="A12" s="5"/>
      <c r="B12" s="6"/>
      <c r="C12" s="12"/>
      <c r="D12" s="8" t="s">
        <v>281</v>
      </c>
      <c r="E12" s="13">
        <v>44138</v>
      </c>
      <c r="F12" s="10" t="s">
        <v>262</v>
      </c>
      <c r="G12" s="14">
        <v>9003</v>
      </c>
      <c r="H12" s="64" t="s">
        <v>289</v>
      </c>
      <c r="I12" s="64"/>
      <c r="J12" s="14" t="s">
        <v>290</v>
      </c>
      <c r="K12" s="14"/>
      <c r="L12" s="15">
        <v>2</v>
      </c>
      <c r="N12" s="6"/>
      <c r="O12" s="2"/>
    </row>
    <row r="13" spans="1:15" ht="29.1" customHeight="1" thickBot="1">
      <c r="A13" s="5"/>
      <c r="B13" s="6"/>
      <c r="C13" s="12"/>
      <c r="D13" s="8" t="s">
        <v>281</v>
      </c>
      <c r="E13" s="13">
        <v>44138</v>
      </c>
      <c r="F13" s="10" t="s">
        <v>286</v>
      </c>
      <c r="G13" s="14">
        <v>9003</v>
      </c>
      <c r="H13" s="121" t="s">
        <v>288</v>
      </c>
      <c r="I13" s="121"/>
      <c r="J13" s="14" t="s">
        <v>69</v>
      </c>
      <c r="K13" s="14"/>
      <c r="L13" s="15">
        <v>3</v>
      </c>
      <c r="N13" s="6"/>
      <c r="O13" s="2"/>
    </row>
    <row r="14" spans="1:15" ht="29.1" customHeight="1" thickBot="1">
      <c r="A14" s="5">
        <f t="shared" si="0"/>
        <v>1</v>
      </c>
      <c r="B14" s="6">
        <f t="shared" si="1"/>
        <v>3</v>
      </c>
      <c r="C14" s="12"/>
      <c r="D14" s="8" t="str">
        <f t="shared" ref="D14:D57" si="2">IF(B14=1,"Mo",IF(B14=2,"Tue",IF(B14=3,"Wed",IF(B14=4,"Thu",IF(B14=5,"Fri",IF(B14=6,"Sat",IF(B14=7,"Sun","")))))))</f>
        <v>Wed</v>
      </c>
      <c r="E14" s="13">
        <f>+E11+1</f>
        <v>44139</v>
      </c>
      <c r="F14" s="10" t="s">
        <v>286</v>
      </c>
      <c r="G14" s="14">
        <v>9003</v>
      </c>
      <c r="H14" s="121" t="s">
        <v>288</v>
      </c>
      <c r="I14" s="121"/>
      <c r="J14" s="14" t="s">
        <v>69</v>
      </c>
      <c r="K14" s="14"/>
      <c r="L14" s="15">
        <v>8</v>
      </c>
      <c r="N14" s="1" t="s">
        <v>13</v>
      </c>
      <c r="O14" s="2">
        <f>COUNTIF($G$9:$G$58, 9005)</f>
        <v>0</v>
      </c>
    </row>
    <row r="15" spans="1:15" ht="29.1" customHeight="1" thickBot="1">
      <c r="A15" s="5">
        <f t="shared" si="0"/>
        <v>1</v>
      </c>
      <c r="B15" s="6">
        <f t="shared" si="1"/>
        <v>4</v>
      </c>
      <c r="C15" s="12"/>
      <c r="D15" s="8" t="str">
        <f t="shared" si="2"/>
        <v>Thu</v>
      </c>
      <c r="E15" s="13">
        <f t="shared" ref="E15:E56" si="3">+E14+1</f>
        <v>44140</v>
      </c>
      <c r="F15" s="10" t="s">
        <v>286</v>
      </c>
      <c r="G15" s="14">
        <v>9003</v>
      </c>
      <c r="H15" s="121" t="s">
        <v>288</v>
      </c>
      <c r="I15" s="121"/>
      <c r="J15" s="14" t="s">
        <v>69</v>
      </c>
      <c r="K15" s="14"/>
      <c r="L15" s="15">
        <v>4</v>
      </c>
    </row>
    <row r="16" spans="1:15" ht="29.1" customHeight="1" thickBot="1">
      <c r="A16" s="5"/>
      <c r="B16" s="6"/>
      <c r="C16" s="12"/>
      <c r="D16" s="8" t="s">
        <v>282</v>
      </c>
      <c r="E16" s="13">
        <v>44140</v>
      </c>
      <c r="F16" s="10" t="s">
        <v>262</v>
      </c>
      <c r="G16" s="14">
        <v>9003</v>
      </c>
      <c r="H16" s="64" t="s">
        <v>289</v>
      </c>
      <c r="I16" s="64"/>
      <c r="J16" s="14" t="s">
        <v>290</v>
      </c>
      <c r="K16" s="14"/>
      <c r="L16" s="15">
        <v>4</v>
      </c>
    </row>
    <row r="17" spans="1:12" ht="29.1" customHeight="1" thickBot="1">
      <c r="A17" s="5">
        <f t="shared" si="0"/>
        <v>1</v>
      </c>
      <c r="B17" s="6">
        <f t="shared" si="1"/>
        <v>5</v>
      </c>
      <c r="C17" s="12"/>
      <c r="D17" s="8" t="str">
        <f t="shared" si="2"/>
        <v>Fri</v>
      </c>
      <c r="E17" s="13">
        <f>+E15+1</f>
        <v>44141</v>
      </c>
      <c r="F17" s="10" t="s">
        <v>286</v>
      </c>
      <c r="G17" s="14">
        <v>9003</v>
      </c>
      <c r="H17" s="121" t="s">
        <v>288</v>
      </c>
      <c r="I17" s="121"/>
      <c r="J17" s="14" t="s">
        <v>69</v>
      </c>
      <c r="K17" s="14"/>
      <c r="L17" s="15">
        <v>10</v>
      </c>
    </row>
    <row r="18" spans="1:12" ht="29.1" customHeight="1" thickBot="1">
      <c r="A18" s="5"/>
      <c r="B18" s="6"/>
      <c r="C18" s="12"/>
      <c r="D18" s="8" t="s">
        <v>334</v>
      </c>
      <c r="E18" s="13">
        <v>44141</v>
      </c>
      <c r="F18" s="10" t="s">
        <v>262</v>
      </c>
      <c r="G18" s="14">
        <v>9003</v>
      </c>
      <c r="H18" s="64" t="s">
        <v>291</v>
      </c>
      <c r="I18" s="64"/>
      <c r="J18" s="14" t="s">
        <v>290</v>
      </c>
      <c r="K18" s="14"/>
      <c r="L18" s="15">
        <v>2</v>
      </c>
    </row>
    <row r="19" spans="1:12" ht="29.1" customHeight="1" thickBot="1">
      <c r="A19" s="5" t="str">
        <f t="shared" si="0"/>
        <v/>
      </c>
      <c r="B19" s="6">
        <f t="shared" si="1"/>
        <v>6</v>
      </c>
      <c r="C19" s="12"/>
      <c r="D19" s="8" t="str">
        <f t="shared" si="2"/>
        <v>Sat</v>
      </c>
      <c r="E19" s="13">
        <f>+E17+1</f>
        <v>44142</v>
      </c>
      <c r="F19" s="10"/>
      <c r="G19" s="14"/>
      <c r="H19" s="121"/>
      <c r="I19" s="121"/>
      <c r="J19" s="14"/>
      <c r="K19" s="14"/>
      <c r="L19" s="15"/>
    </row>
    <row r="20" spans="1:12" ht="29.1" customHeight="1" thickBot="1">
      <c r="A20" s="5" t="str">
        <f t="shared" si="0"/>
        <v/>
      </c>
      <c r="B20" s="6">
        <f t="shared" si="1"/>
        <v>7</v>
      </c>
      <c r="C20" s="12"/>
      <c r="D20" s="8" t="str">
        <f>IF(B20=1,"Mo",IF(B20=2,"Tue",IF(B20=3,"Wed",IF(B20=4,"Thu",IF(B20=5,"Fri",IF(B20=6,"Sat",IF(B20=7,"Sun","")))))))</f>
        <v>Sun</v>
      </c>
      <c r="E20" s="13">
        <f t="shared" si="3"/>
        <v>44143</v>
      </c>
      <c r="F20" s="10"/>
      <c r="G20" s="14"/>
      <c r="H20" s="117"/>
      <c r="I20" s="117"/>
      <c r="J20" s="14"/>
      <c r="K20" s="14"/>
      <c r="L20" s="15"/>
    </row>
    <row r="21" spans="1:12" ht="29.1" customHeight="1" thickBot="1">
      <c r="A21" s="5">
        <f t="shared" si="0"/>
        <v>1</v>
      </c>
      <c r="B21" s="6">
        <f t="shared" si="1"/>
        <v>1</v>
      </c>
      <c r="C21" s="12"/>
      <c r="D21" s="8" t="str">
        <f>IF(B21=1,"Mo",IF(B21=2,"Tue",IF(B21=3,"Wed",IF(B21=4,"Thu",IF(B21=5,"Fri",IF(B21=6,"Sat",IF(B21=7,"Sun","")))))))</f>
        <v>Mo</v>
      </c>
      <c r="E21" s="13">
        <f t="shared" si="3"/>
        <v>44144</v>
      </c>
      <c r="F21" s="10"/>
      <c r="G21" s="14">
        <v>9010</v>
      </c>
      <c r="H21" s="121" t="s">
        <v>284</v>
      </c>
      <c r="I21" s="121"/>
      <c r="J21" s="14" t="s">
        <v>69</v>
      </c>
      <c r="K21" s="14"/>
      <c r="L21" s="15">
        <v>12</v>
      </c>
    </row>
    <row r="22" spans="1:12" ht="29.1" customHeight="1" thickBot="1">
      <c r="A22" s="5">
        <f t="shared" si="0"/>
        <v>1</v>
      </c>
      <c r="B22" s="6">
        <f t="shared" si="1"/>
        <v>2</v>
      </c>
      <c r="C22" s="12"/>
      <c r="D22" s="8" t="str">
        <f>IF(B22=1,"Mo",IF(B22=2,"Tue",IF(B22=3,"Wed",IF(B22=4,"Thu",IF(B22=5,"Fri",IF(B22=6,"Sat",IF(B22=7,"Sun","")))))))</f>
        <v>Tue</v>
      </c>
      <c r="E22" s="13">
        <f t="shared" si="3"/>
        <v>44145</v>
      </c>
      <c r="F22" s="10"/>
      <c r="G22" s="14">
        <v>9010</v>
      </c>
      <c r="H22" s="125" t="s">
        <v>284</v>
      </c>
      <c r="I22" s="126"/>
      <c r="J22" s="14" t="s">
        <v>69</v>
      </c>
      <c r="K22" s="14"/>
      <c r="L22" s="15">
        <v>11</v>
      </c>
    </row>
    <row r="23" spans="1:12" ht="29.1" customHeight="1" thickBot="1">
      <c r="A23" s="5">
        <f t="shared" si="0"/>
        <v>1</v>
      </c>
      <c r="B23" s="6">
        <f t="shared" si="1"/>
        <v>3</v>
      </c>
      <c r="C23" s="12"/>
      <c r="D23" s="8" t="str">
        <f t="shared" si="2"/>
        <v>Wed</v>
      </c>
      <c r="E23" s="13">
        <f>+E22+1</f>
        <v>44146</v>
      </c>
      <c r="F23" s="10" t="s">
        <v>25</v>
      </c>
      <c r="G23" s="14">
        <v>9001</v>
      </c>
      <c r="H23" s="144" t="s">
        <v>305</v>
      </c>
      <c r="I23" s="144"/>
      <c r="J23" s="14" t="s">
        <v>290</v>
      </c>
      <c r="K23" s="14"/>
      <c r="L23" s="15">
        <v>2</v>
      </c>
    </row>
    <row r="24" spans="1:12" ht="29.1" customHeight="1" thickBot="1">
      <c r="A24" s="5"/>
      <c r="B24" s="6"/>
      <c r="C24" s="12"/>
      <c r="D24" s="8" t="s">
        <v>283</v>
      </c>
      <c r="E24" s="13">
        <v>44146</v>
      </c>
      <c r="F24" s="10" t="s">
        <v>262</v>
      </c>
      <c r="G24" s="14">
        <v>9003</v>
      </c>
      <c r="H24" s="65" t="s">
        <v>292</v>
      </c>
      <c r="I24" s="65"/>
      <c r="J24" s="14" t="s">
        <v>293</v>
      </c>
      <c r="K24" s="14"/>
      <c r="L24" s="15">
        <v>3</v>
      </c>
    </row>
    <row r="25" spans="1:12" ht="29.1" customHeight="1" thickBot="1">
      <c r="A25" s="5"/>
      <c r="B25" s="6"/>
      <c r="C25" s="12"/>
      <c r="D25" s="8" t="s">
        <v>283</v>
      </c>
      <c r="E25" s="13">
        <v>44146</v>
      </c>
      <c r="F25" s="10" t="s">
        <v>212</v>
      </c>
      <c r="G25" s="14">
        <v>9001</v>
      </c>
      <c r="H25" s="65" t="s">
        <v>294</v>
      </c>
      <c r="I25" s="65"/>
      <c r="J25" s="14" t="s">
        <v>290</v>
      </c>
      <c r="K25" s="14"/>
      <c r="L25" s="15">
        <v>2</v>
      </c>
    </row>
    <row r="26" spans="1:12" ht="29.1" customHeight="1" thickBot="1">
      <c r="A26" s="5"/>
      <c r="B26" s="6"/>
      <c r="C26" s="12"/>
      <c r="D26" s="8" t="s">
        <v>283</v>
      </c>
      <c r="E26" s="13">
        <v>44146</v>
      </c>
      <c r="F26" s="10" t="s">
        <v>326</v>
      </c>
      <c r="G26" s="14">
        <v>9003</v>
      </c>
      <c r="H26" s="65" t="s">
        <v>322</v>
      </c>
      <c r="I26" s="65"/>
      <c r="J26" s="14" t="s">
        <v>295</v>
      </c>
      <c r="K26" s="14"/>
      <c r="L26" s="15">
        <v>3</v>
      </c>
    </row>
    <row r="27" spans="1:12" ht="29.1" customHeight="1" thickBot="1">
      <c r="A27" s="5">
        <f t="shared" si="0"/>
        <v>1</v>
      </c>
      <c r="B27" s="6">
        <f t="shared" si="1"/>
        <v>4</v>
      </c>
      <c r="C27" s="12"/>
      <c r="D27" s="8" t="str">
        <f t="shared" si="2"/>
        <v>Thu</v>
      </c>
      <c r="E27" s="13">
        <f>+E23+1</f>
        <v>44147</v>
      </c>
      <c r="F27" s="10" t="s">
        <v>25</v>
      </c>
      <c r="G27" s="14">
        <v>9001</v>
      </c>
      <c r="H27" s="120" t="s">
        <v>324</v>
      </c>
      <c r="I27" s="120"/>
      <c r="J27" s="14" t="s">
        <v>69</v>
      </c>
      <c r="K27" s="14"/>
      <c r="L27" s="15">
        <v>3</v>
      </c>
    </row>
    <row r="28" spans="1:12" ht="29.1" customHeight="1" thickBot="1">
      <c r="A28" s="5"/>
      <c r="B28" s="6"/>
      <c r="C28" s="12"/>
      <c r="D28" s="8" t="s">
        <v>282</v>
      </c>
      <c r="E28" s="13">
        <v>44147</v>
      </c>
      <c r="F28" s="10" t="s">
        <v>220</v>
      </c>
      <c r="G28" s="14">
        <v>9003</v>
      </c>
      <c r="H28" s="63" t="s">
        <v>296</v>
      </c>
      <c r="I28" s="63"/>
      <c r="J28" s="14" t="s">
        <v>69</v>
      </c>
      <c r="K28" s="14"/>
      <c r="L28" s="15">
        <v>3</v>
      </c>
    </row>
    <row r="29" spans="1:12" ht="29.1" customHeight="1" thickBot="1">
      <c r="A29" s="5"/>
      <c r="B29" s="6"/>
      <c r="C29" s="12"/>
      <c r="D29" s="8" t="s">
        <v>282</v>
      </c>
      <c r="E29" s="13">
        <v>44147</v>
      </c>
      <c r="F29" s="10" t="s">
        <v>212</v>
      </c>
      <c r="G29" s="14">
        <v>9001</v>
      </c>
      <c r="H29" s="63" t="s">
        <v>297</v>
      </c>
      <c r="I29" s="63"/>
      <c r="J29" s="14" t="s">
        <v>69</v>
      </c>
      <c r="K29" s="14"/>
      <c r="L29" s="15">
        <v>3</v>
      </c>
    </row>
    <row r="30" spans="1:12" ht="29.1" customHeight="1" thickBot="1">
      <c r="A30" s="5">
        <f t="shared" si="0"/>
        <v>1</v>
      </c>
      <c r="B30" s="6">
        <f t="shared" si="1"/>
        <v>5</v>
      </c>
      <c r="C30" s="12"/>
      <c r="D30" s="8" t="str">
        <f t="shared" si="2"/>
        <v>Fri</v>
      </c>
      <c r="E30" s="13">
        <f>+E27+1</f>
        <v>44148</v>
      </c>
      <c r="F30" s="10" t="s">
        <v>286</v>
      </c>
      <c r="G30" s="14">
        <v>9003</v>
      </c>
      <c r="H30" s="118" t="s">
        <v>325</v>
      </c>
      <c r="I30" s="118"/>
      <c r="J30" s="14" t="s">
        <v>69</v>
      </c>
      <c r="K30" s="14"/>
      <c r="L30" s="15">
        <v>4</v>
      </c>
    </row>
    <row r="31" spans="1:12" ht="29.1" customHeight="1" thickBot="1">
      <c r="A31" s="5"/>
      <c r="B31" s="6"/>
      <c r="C31" s="12"/>
      <c r="D31" s="8" t="s">
        <v>334</v>
      </c>
      <c r="E31" s="13">
        <v>44148</v>
      </c>
      <c r="F31" s="10" t="s">
        <v>262</v>
      </c>
      <c r="G31" s="14">
        <v>9003</v>
      </c>
      <c r="H31" s="63" t="s">
        <v>328</v>
      </c>
      <c r="I31" s="63"/>
      <c r="J31" s="14" t="s">
        <v>290</v>
      </c>
      <c r="K31" s="14"/>
      <c r="L31" s="15">
        <v>4</v>
      </c>
    </row>
    <row r="32" spans="1:12" ht="29.1" customHeight="1" thickBot="1">
      <c r="A32" s="5"/>
      <c r="B32" s="6"/>
      <c r="C32" s="12"/>
      <c r="D32" s="8" t="s">
        <v>334</v>
      </c>
      <c r="E32" s="13">
        <v>44148</v>
      </c>
      <c r="F32" s="10" t="s">
        <v>220</v>
      </c>
      <c r="G32" s="14">
        <v>9003</v>
      </c>
      <c r="H32" s="63" t="s">
        <v>329</v>
      </c>
      <c r="I32" s="63"/>
      <c r="J32" s="14" t="s">
        <v>290</v>
      </c>
      <c r="K32" s="14"/>
      <c r="L32" s="15">
        <v>1</v>
      </c>
    </row>
    <row r="33" spans="1:12" ht="29.1" customHeight="1" thickBot="1">
      <c r="A33" s="5" t="str">
        <f t="shared" si="0"/>
        <v/>
      </c>
      <c r="B33" s="6">
        <f t="shared" si="1"/>
        <v>6</v>
      </c>
      <c r="C33" s="12"/>
      <c r="D33" s="8" t="str">
        <f t="shared" si="2"/>
        <v>Sat</v>
      </c>
      <c r="E33" s="13">
        <f>+E30+1</f>
        <v>44149</v>
      </c>
      <c r="F33" s="10" t="s">
        <v>262</v>
      </c>
      <c r="G33" s="14">
        <v>9003</v>
      </c>
      <c r="H33" s="63" t="s">
        <v>328</v>
      </c>
      <c r="I33" s="63"/>
      <c r="J33" s="14" t="s">
        <v>330</v>
      </c>
      <c r="K33" s="14"/>
      <c r="L33" s="15">
        <v>4</v>
      </c>
    </row>
    <row r="34" spans="1:12" ht="29.1" customHeight="1" thickBot="1">
      <c r="A34" s="5"/>
      <c r="B34" s="6"/>
      <c r="C34" s="12"/>
      <c r="D34" s="8" t="s">
        <v>335</v>
      </c>
      <c r="E34" s="13">
        <v>44149</v>
      </c>
      <c r="F34" s="10" t="s">
        <v>220</v>
      </c>
      <c r="G34" s="14">
        <v>9003</v>
      </c>
      <c r="H34" s="63" t="s">
        <v>329</v>
      </c>
      <c r="I34" s="63"/>
      <c r="J34" s="14" t="s">
        <v>330</v>
      </c>
      <c r="K34" s="14"/>
      <c r="L34" s="15">
        <v>1</v>
      </c>
    </row>
    <row r="35" spans="1:12" ht="29.1" customHeight="1" thickBot="1">
      <c r="A35" s="5" t="str">
        <f t="shared" si="0"/>
        <v/>
      </c>
      <c r="B35" s="6">
        <f t="shared" si="1"/>
        <v>7</v>
      </c>
      <c r="C35" s="12"/>
      <c r="D35" s="8" t="str">
        <f t="shared" si="2"/>
        <v>Sun</v>
      </c>
      <c r="E35" s="13">
        <f>+E33+1</f>
        <v>44150</v>
      </c>
      <c r="F35" s="10"/>
      <c r="G35" s="14"/>
      <c r="H35" s="117"/>
      <c r="I35" s="117"/>
      <c r="J35" s="14"/>
      <c r="K35" s="14"/>
      <c r="L35" s="15"/>
    </row>
    <row r="36" spans="1:12" ht="29.1" customHeight="1" thickBot="1">
      <c r="A36" s="5">
        <f t="shared" si="0"/>
        <v>1</v>
      </c>
      <c r="B36" s="6">
        <f t="shared" si="1"/>
        <v>1</v>
      </c>
      <c r="C36" s="12"/>
      <c r="D36" s="8" t="str">
        <f t="shared" si="2"/>
        <v>Mo</v>
      </c>
      <c r="E36" s="13">
        <f t="shared" si="3"/>
        <v>44151</v>
      </c>
      <c r="F36" s="10" t="s">
        <v>286</v>
      </c>
      <c r="G36" s="14">
        <v>9003</v>
      </c>
      <c r="H36" s="117" t="s">
        <v>298</v>
      </c>
      <c r="I36" s="117"/>
      <c r="J36" s="14" t="s">
        <v>299</v>
      </c>
      <c r="K36" s="14"/>
      <c r="L36" s="15">
        <v>2</v>
      </c>
    </row>
    <row r="37" spans="1:12" ht="29.1" customHeight="1" thickBot="1">
      <c r="A37" s="5"/>
      <c r="B37" s="6"/>
      <c r="C37" s="12"/>
      <c r="D37" s="8" t="s">
        <v>280</v>
      </c>
      <c r="E37" s="13">
        <v>44151</v>
      </c>
      <c r="F37" s="146" t="s">
        <v>214</v>
      </c>
      <c r="G37" s="147">
        <v>9001</v>
      </c>
      <c r="H37" s="62" t="s">
        <v>300</v>
      </c>
      <c r="I37" s="62"/>
      <c r="J37" s="14" t="s">
        <v>290</v>
      </c>
      <c r="K37" s="14"/>
      <c r="L37" s="15">
        <v>2</v>
      </c>
    </row>
    <row r="38" spans="1:12" ht="29.1" customHeight="1" thickBot="1">
      <c r="A38" s="5"/>
      <c r="B38" s="6"/>
      <c r="C38" s="12"/>
      <c r="D38" s="8" t="s">
        <v>280</v>
      </c>
      <c r="E38" s="13">
        <v>44151</v>
      </c>
      <c r="F38" s="146" t="s">
        <v>320</v>
      </c>
      <c r="G38" s="147">
        <v>9003</v>
      </c>
      <c r="H38" s="62" t="s">
        <v>301</v>
      </c>
      <c r="I38" s="62"/>
      <c r="J38" s="14" t="s">
        <v>290</v>
      </c>
      <c r="K38" s="14"/>
      <c r="L38" s="15">
        <v>1</v>
      </c>
    </row>
    <row r="39" spans="1:12" ht="29.1" customHeight="1" thickBot="1">
      <c r="A39" s="5"/>
      <c r="B39" s="6"/>
      <c r="C39" s="12"/>
      <c r="D39" s="8" t="s">
        <v>280</v>
      </c>
      <c r="E39" s="13">
        <v>44151</v>
      </c>
      <c r="F39" s="146" t="s">
        <v>212</v>
      </c>
      <c r="G39" s="147">
        <v>9001</v>
      </c>
      <c r="H39" s="62" t="s">
        <v>294</v>
      </c>
      <c r="I39" s="62"/>
      <c r="J39" s="14" t="s">
        <v>290</v>
      </c>
      <c r="K39" s="14"/>
      <c r="L39" s="15">
        <v>3</v>
      </c>
    </row>
    <row r="40" spans="1:12" ht="29.1" customHeight="1" thickBot="1">
      <c r="A40" s="5"/>
      <c r="B40" s="6"/>
      <c r="C40" s="12"/>
      <c r="D40" s="8" t="s">
        <v>280</v>
      </c>
      <c r="E40" s="13">
        <v>44151</v>
      </c>
      <c r="F40" s="146" t="s">
        <v>214</v>
      </c>
      <c r="G40" s="147">
        <v>9001</v>
      </c>
      <c r="H40" s="62" t="s">
        <v>304</v>
      </c>
      <c r="I40" s="62"/>
      <c r="J40" s="14" t="s">
        <v>290</v>
      </c>
      <c r="K40" s="14"/>
      <c r="L40" s="15">
        <v>3</v>
      </c>
    </row>
    <row r="41" spans="1:12" ht="29.1" customHeight="1" thickBot="1">
      <c r="A41" s="5">
        <f t="shared" si="0"/>
        <v>1</v>
      </c>
      <c r="B41" s="6">
        <f t="shared" si="1"/>
        <v>2</v>
      </c>
      <c r="C41" s="12"/>
      <c r="D41" s="8" t="str">
        <f t="shared" si="2"/>
        <v>Tue</v>
      </c>
      <c r="E41" s="13">
        <f>+E36+1</f>
        <v>44152</v>
      </c>
      <c r="F41" s="146" t="s">
        <v>214</v>
      </c>
      <c r="G41" s="147">
        <v>9001</v>
      </c>
      <c r="H41" s="117" t="s">
        <v>303</v>
      </c>
      <c r="I41" s="117"/>
      <c r="J41" s="14" t="s">
        <v>302</v>
      </c>
      <c r="K41" s="14"/>
      <c r="L41" s="15">
        <v>8</v>
      </c>
    </row>
    <row r="42" spans="1:12" ht="29.1" customHeight="1" thickBot="1">
      <c r="A42" s="5">
        <f t="shared" si="0"/>
        <v>1</v>
      </c>
      <c r="B42" s="6">
        <f t="shared" si="1"/>
        <v>3</v>
      </c>
      <c r="C42" s="12"/>
      <c r="D42" s="8" t="str">
        <f t="shared" si="2"/>
        <v>Wed</v>
      </c>
      <c r="E42" s="13">
        <f t="shared" si="3"/>
        <v>44153</v>
      </c>
      <c r="F42" s="10" t="s">
        <v>212</v>
      </c>
      <c r="G42" s="14">
        <v>9001</v>
      </c>
      <c r="H42" s="145" t="s">
        <v>307</v>
      </c>
      <c r="I42" s="145"/>
      <c r="J42" s="14" t="s">
        <v>69</v>
      </c>
      <c r="K42" s="14"/>
      <c r="L42" s="15">
        <v>8</v>
      </c>
    </row>
    <row r="43" spans="1:12" ht="29.1" customHeight="1" thickBot="1">
      <c r="A43" s="5">
        <f t="shared" si="0"/>
        <v>1</v>
      </c>
      <c r="B43" s="6">
        <f t="shared" si="1"/>
        <v>4</v>
      </c>
      <c r="C43" s="12"/>
      <c r="D43" s="8" t="str">
        <f t="shared" si="2"/>
        <v>Thu</v>
      </c>
      <c r="E43" s="13">
        <f t="shared" si="3"/>
        <v>44154</v>
      </c>
      <c r="F43" s="10" t="s">
        <v>212</v>
      </c>
      <c r="G43" s="14">
        <v>9001</v>
      </c>
      <c r="H43" s="117" t="s">
        <v>306</v>
      </c>
      <c r="I43" s="117"/>
      <c r="J43" s="14" t="s">
        <v>69</v>
      </c>
      <c r="K43" s="14"/>
      <c r="L43" s="15">
        <v>6</v>
      </c>
    </row>
    <row r="44" spans="1:12" ht="29.1" customHeight="1" thickBot="1">
      <c r="A44" s="5"/>
      <c r="B44" s="6"/>
      <c r="C44" s="12"/>
      <c r="D44" s="8" t="s">
        <v>282</v>
      </c>
      <c r="E44" s="13">
        <v>44154</v>
      </c>
      <c r="F44" s="10" t="s">
        <v>25</v>
      </c>
      <c r="G44" s="14">
        <v>9001</v>
      </c>
      <c r="H44" s="62" t="s">
        <v>305</v>
      </c>
      <c r="I44" s="62"/>
      <c r="J44" s="14" t="s">
        <v>290</v>
      </c>
      <c r="K44" s="14"/>
      <c r="L44" s="15">
        <v>3</v>
      </c>
    </row>
    <row r="45" spans="1:12" ht="29.1" customHeight="1" thickBot="1">
      <c r="A45" s="5">
        <f t="shared" si="0"/>
        <v>1</v>
      </c>
      <c r="B45" s="6">
        <f t="shared" si="1"/>
        <v>5</v>
      </c>
      <c r="C45" s="12"/>
      <c r="D45" s="8" t="str">
        <f t="shared" si="2"/>
        <v>Fri</v>
      </c>
      <c r="E45" s="13">
        <f>+E43+1</f>
        <v>44155</v>
      </c>
      <c r="F45" s="10" t="s">
        <v>25</v>
      </c>
      <c r="G45" s="14">
        <v>9001</v>
      </c>
      <c r="H45" s="117" t="s">
        <v>308</v>
      </c>
      <c r="I45" s="117"/>
      <c r="J45" s="14" t="s">
        <v>69</v>
      </c>
      <c r="K45" s="14"/>
      <c r="L45" s="15">
        <v>3</v>
      </c>
    </row>
    <row r="46" spans="1:12" ht="29.1" customHeight="1" thickBot="1">
      <c r="A46" s="5"/>
      <c r="B46" s="6"/>
      <c r="C46" s="12"/>
      <c r="D46" s="8" t="s">
        <v>334</v>
      </c>
      <c r="E46" s="13">
        <v>44155</v>
      </c>
      <c r="F46" s="10" t="s">
        <v>212</v>
      </c>
      <c r="G46" s="14">
        <v>9001</v>
      </c>
      <c r="H46" s="62" t="s">
        <v>294</v>
      </c>
      <c r="I46" s="62"/>
      <c r="J46" s="14" t="s">
        <v>69</v>
      </c>
      <c r="K46" s="14"/>
      <c r="L46" s="15">
        <v>5</v>
      </c>
    </row>
    <row r="47" spans="1:12" ht="29.1" customHeight="1" thickBot="1">
      <c r="A47" s="5" t="str">
        <f t="shared" si="0"/>
        <v/>
      </c>
      <c r="B47" s="6">
        <f t="shared" si="1"/>
        <v>6</v>
      </c>
      <c r="C47" s="12"/>
      <c r="D47" s="8" t="str">
        <f t="shared" si="2"/>
        <v>Sat</v>
      </c>
      <c r="E47" s="13">
        <f>+E45+1</f>
        <v>44156</v>
      </c>
      <c r="F47" s="10"/>
      <c r="G47" s="14"/>
      <c r="H47" s="117"/>
      <c r="I47" s="117"/>
      <c r="J47" s="14"/>
      <c r="K47" s="14"/>
      <c r="L47" s="15"/>
    </row>
    <row r="48" spans="1:12" ht="29.1" customHeight="1" thickBot="1">
      <c r="A48" s="5" t="str">
        <f t="shared" si="0"/>
        <v/>
      </c>
      <c r="B48" s="6">
        <f t="shared" si="1"/>
        <v>7</v>
      </c>
      <c r="C48" s="12"/>
      <c r="D48" s="8" t="str">
        <f t="shared" si="2"/>
        <v>Sun</v>
      </c>
      <c r="E48" s="13">
        <f t="shared" si="3"/>
        <v>44157</v>
      </c>
      <c r="F48" s="10"/>
      <c r="G48" s="14"/>
      <c r="H48" s="117"/>
      <c r="I48" s="117"/>
      <c r="J48" s="14"/>
      <c r="K48" s="14"/>
      <c r="L48" s="15"/>
    </row>
    <row r="49" spans="1:12" ht="29.1" customHeight="1" thickBot="1">
      <c r="A49" s="5">
        <f t="shared" si="0"/>
        <v>1</v>
      </c>
      <c r="B49" s="6">
        <f t="shared" si="1"/>
        <v>1</v>
      </c>
      <c r="C49" s="12"/>
      <c r="D49" s="8" t="str">
        <f t="shared" si="2"/>
        <v>Mo</v>
      </c>
      <c r="E49" s="13">
        <f t="shared" si="3"/>
        <v>44158</v>
      </c>
      <c r="F49" s="10" t="s">
        <v>212</v>
      </c>
      <c r="G49" s="14">
        <v>9001</v>
      </c>
      <c r="H49" s="121" t="s">
        <v>294</v>
      </c>
      <c r="I49" s="121"/>
      <c r="J49" s="14" t="s">
        <v>69</v>
      </c>
      <c r="K49" s="14"/>
      <c r="L49" s="15">
        <v>4</v>
      </c>
    </row>
    <row r="50" spans="1:12" ht="29.1" customHeight="1" thickBot="1">
      <c r="A50" s="5"/>
      <c r="B50" s="6"/>
      <c r="C50" s="12"/>
      <c r="D50" s="8" t="s">
        <v>280</v>
      </c>
      <c r="E50" s="13">
        <v>44158</v>
      </c>
      <c r="F50" s="10" t="s">
        <v>25</v>
      </c>
      <c r="G50" s="14">
        <v>9001</v>
      </c>
      <c r="H50" s="64" t="s">
        <v>309</v>
      </c>
      <c r="I50" s="64"/>
      <c r="J50" s="14" t="s">
        <v>290</v>
      </c>
      <c r="K50" s="14"/>
      <c r="L50" s="15">
        <v>4</v>
      </c>
    </row>
    <row r="51" spans="1:12" ht="29.1" customHeight="1" thickBot="1">
      <c r="A51" s="5">
        <f t="shared" si="0"/>
        <v>1</v>
      </c>
      <c r="B51" s="6">
        <f t="shared" si="1"/>
        <v>2</v>
      </c>
      <c r="C51" s="12"/>
      <c r="D51" s="8" t="str">
        <f t="shared" si="2"/>
        <v>Tue</v>
      </c>
      <c r="E51" s="13">
        <f>+E49+1</f>
        <v>44159</v>
      </c>
      <c r="F51" s="10" t="s">
        <v>212</v>
      </c>
      <c r="G51" s="14">
        <v>9001</v>
      </c>
      <c r="H51" s="117" t="s">
        <v>310</v>
      </c>
      <c r="I51" s="117"/>
      <c r="J51" s="14" t="s">
        <v>69</v>
      </c>
      <c r="K51" s="14"/>
      <c r="L51" s="15">
        <v>6</v>
      </c>
    </row>
    <row r="52" spans="1:12" ht="29.1" customHeight="1" thickBot="1">
      <c r="A52" s="5"/>
      <c r="B52" s="6"/>
      <c r="C52" s="12"/>
      <c r="D52" s="8" t="s">
        <v>281</v>
      </c>
      <c r="E52" s="13">
        <v>44159</v>
      </c>
      <c r="F52" s="10" t="s">
        <v>25</v>
      </c>
      <c r="G52" s="14">
        <v>9001</v>
      </c>
      <c r="H52" s="61" t="s">
        <v>331</v>
      </c>
      <c r="I52" s="61"/>
      <c r="J52" s="14" t="s">
        <v>69</v>
      </c>
      <c r="K52" s="14"/>
      <c r="L52" s="15">
        <v>2</v>
      </c>
    </row>
    <row r="53" spans="1:12" ht="29.1" customHeight="1" thickBot="1">
      <c r="A53" s="5">
        <f t="shared" si="0"/>
        <v>1</v>
      </c>
      <c r="B53" s="6">
        <f t="shared" si="1"/>
        <v>3</v>
      </c>
      <c r="C53" s="12"/>
      <c r="D53" s="8" t="str">
        <f t="shared" si="2"/>
        <v>Wed</v>
      </c>
      <c r="E53" s="13">
        <f>+E51+1</f>
        <v>44160</v>
      </c>
      <c r="F53" s="10" t="s">
        <v>19</v>
      </c>
      <c r="G53" s="14">
        <v>9001</v>
      </c>
      <c r="H53" s="117" t="s">
        <v>311</v>
      </c>
      <c r="I53" s="117"/>
      <c r="J53" s="14" t="s">
        <v>290</v>
      </c>
      <c r="K53" s="14"/>
      <c r="L53" s="15">
        <v>8</v>
      </c>
    </row>
    <row r="54" spans="1:12" ht="29.1" customHeight="1" thickBot="1">
      <c r="A54" s="5">
        <f t="shared" si="0"/>
        <v>1</v>
      </c>
      <c r="B54" s="6">
        <f t="shared" si="1"/>
        <v>4</v>
      </c>
      <c r="C54" s="12"/>
      <c r="D54" s="8" t="str">
        <f t="shared" si="2"/>
        <v>Thu</v>
      </c>
      <c r="E54" s="13">
        <f t="shared" si="3"/>
        <v>44161</v>
      </c>
      <c r="F54" s="10" t="s">
        <v>17</v>
      </c>
      <c r="G54" s="14">
        <v>9001</v>
      </c>
      <c r="H54" s="117" t="s">
        <v>311</v>
      </c>
      <c r="I54" s="117"/>
      <c r="J54" s="14" t="s">
        <v>69</v>
      </c>
      <c r="K54" s="14"/>
      <c r="L54" s="15">
        <v>12</v>
      </c>
    </row>
    <row r="55" spans="1:12" ht="29.1" customHeight="1" thickBot="1">
      <c r="A55" s="5">
        <f t="shared" si="0"/>
        <v>1</v>
      </c>
      <c r="B55" s="6">
        <f t="shared" si="1"/>
        <v>5</v>
      </c>
      <c r="C55" s="12"/>
      <c r="D55" s="8" t="str">
        <f t="shared" si="2"/>
        <v>Fri</v>
      </c>
      <c r="E55" s="13">
        <f t="shared" si="3"/>
        <v>44162</v>
      </c>
      <c r="F55" s="10" t="s">
        <v>19</v>
      </c>
      <c r="G55" s="14">
        <v>9001</v>
      </c>
      <c r="H55" s="117" t="s">
        <v>312</v>
      </c>
      <c r="I55" s="117"/>
      <c r="J55" s="14" t="s">
        <v>69</v>
      </c>
      <c r="K55" s="14"/>
      <c r="L55" s="15">
        <v>10</v>
      </c>
    </row>
    <row r="56" spans="1:12" ht="29.1" customHeight="1" thickBot="1">
      <c r="A56" s="5" t="str">
        <f t="shared" si="0"/>
        <v/>
      </c>
      <c r="B56" s="6">
        <f t="shared" si="1"/>
        <v>6</v>
      </c>
      <c r="C56" s="12"/>
      <c r="D56" s="8" t="str">
        <f t="shared" si="2"/>
        <v>Sat</v>
      </c>
      <c r="E56" s="13">
        <f t="shared" si="3"/>
        <v>44163</v>
      </c>
      <c r="F56" s="10"/>
      <c r="G56" s="14"/>
      <c r="H56" s="118"/>
      <c r="I56" s="118"/>
      <c r="J56" s="14"/>
      <c r="K56" s="14"/>
      <c r="L56" s="15"/>
    </row>
    <row r="57" spans="1:12" ht="29.1" customHeight="1" thickBot="1">
      <c r="A57" s="5" t="str">
        <f t="shared" si="0"/>
        <v/>
      </c>
      <c r="B57" s="6">
        <f>WEEKDAY(E56+1,2)</f>
        <v>7</v>
      </c>
      <c r="C57" s="12"/>
      <c r="D57" s="8" t="str">
        <f t="shared" si="2"/>
        <v>Sun</v>
      </c>
      <c r="E57" s="16">
        <f>IF(MONTH(E56+1)&gt;MONTH(E56),"",E56+1)</f>
        <v>44164</v>
      </c>
      <c r="F57" s="146" t="s">
        <v>21</v>
      </c>
      <c r="G57" s="14">
        <v>9001</v>
      </c>
      <c r="H57" s="119" t="s">
        <v>313</v>
      </c>
      <c r="I57" s="117"/>
      <c r="J57" s="14" t="s">
        <v>314</v>
      </c>
      <c r="K57" s="14"/>
      <c r="L57" s="15">
        <v>2</v>
      </c>
    </row>
    <row r="58" spans="1:12" ht="28.5" customHeight="1" thickBot="1">
      <c r="A58" s="5">
        <f t="shared" ref="A58" si="4">IF(OR(C58="f",C58="u",C58="F",C58="U"),"",IF(OR(B58=1,B58=2,B58=3,B58=4,B58=5),1,""))</f>
        <v>1</v>
      </c>
      <c r="B58" s="6">
        <f>WEEKDAY(E57+1,2)</f>
        <v>1</v>
      </c>
      <c r="C58" s="12"/>
      <c r="D58" s="8" t="str">
        <f t="shared" ref="D58" si="5">IF(B58=1,"Mo",IF(B58=2,"Tue",IF(B58=3,"Wed",IF(B58=4,"Thu",IF(B58=5,"Fri",IF(B58=6,"Sat",IF(B58=7,"Sun","")))))))</f>
        <v>Mo</v>
      </c>
      <c r="E58" s="16">
        <f>IF(MONTH(E57+1)&gt;MONTH(E57),"",E57+1)</f>
        <v>44165</v>
      </c>
      <c r="F58" s="146" t="s">
        <v>21</v>
      </c>
      <c r="G58" s="14">
        <v>9001</v>
      </c>
      <c r="H58" s="119" t="s">
        <v>315</v>
      </c>
      <c r="I58" s="117"/>
      <c r="J58" s="14" t="s">
        <v>316</v>
      </c>
      <c r="K58" s="14"/>
      <c r="L58" s="15">
        <v>5</v>
      </c>
    </row>
    <row r="59" spans="1:12" ht="28.5" customHeight="1" thickBot="1">
      <c r="A59" s="5"/>
      <c r="B59" s="6"/>
      <c r="C59" s="66"/>
      <c r="D59" s="8" t="s">
        <v>280</v>
      </c>
      <c r="E59" s="16">
        <v>44165</v>
      </c>
      <c r="F59" s="67" t="s">
        <v>25</v>
      </c>
      <c r="G59" s="67">
        <v>9001</v>
      </c>
      <c r="H59" s="65" t="s">
        <v>336</v>
      </c>
      <c r="I59" s="65"/>
      <c r="J59" s="68" t="s">
        <v>317</v>
      </c>
      <c r="K59" s="69"/>
      <c r="L59" s="70">
        <v>4</v>
      </c>
    </row>
    <row r="60" spans="1:12" ht="30" customHeight="1" thickBot="1">
      <c r="D60" s="17"/>
      <c r="E60" s="19"/>
      <c r="F60" s="38"/>
      <c r="G60" s="39"/>
      <c r="H60" s="40"/>
      <c r="I60" s="37" t="s">
        <v>1</v>
      </c>
      <c r="J60" s="21"/>
      <c r="K60" s="18"/>
      <c r="L60" s="22">
        <f>SUM(L9:L59)</f>
        <v>202</v>
      </c>
    </row>
    <row r="61" spans="1:12" ht="30" customHeight="1" thickBot="1">
      <c r="D61" s="17"/>
      <c r="E61" s="18"/>
      <c r="F61" s="30"/>
      <c r="G61" s="30"/>
      <c r="H61" s="30"/>
      <c r="I61" s="20" t="s">
        <v>2</v>
      </c>
      <c r="J61" s="21"/>
      <c r="K61" s="18"/>
      <c r="L61" s="22">
        <f>SUM(L60/8)</f>
        <v>25.25</v>
      </c>
    </row>
  </sheetData>
  <mergeCells count="40">
    <mergeCell ref="H47:I47"/>
    <mergeCell ref="H45:I45"/>
    <mergeCell ref="L7:L8"/>
    <mergeCell ref="H11:I11"/>
    <mergeCell ref="H13:I13"/>
    <mergeCell ref="H58:I58"/>
    <mergeCell ref="C7:C8"/>
    <mergeCell ref="D7:E8"/>
    <mergeCell ref="F7:F8"/>
    <mergeCell ref="G7:G8"/>
    <mergeCell ref="H30:I30"/>
    <mergeCell ref="H23:I23"/>
    <mergeCell ref="H17:I17"/>
    <mergeCell ref="H19:I19"/>
    <mergeCell ref="H20:I20"/>
    <mergeCell ref="H42:I42"/>
    <mergeCell ref="H51:I51"/>
    <mergeCell ref="H43:I43"/>
    <mergeCell ref="H21:I21"/>
    <mergeCell ref="H22:I22"/>
    <mergeCell ref="J7:J8"/>
    <mergeCell ref="K7:K8"/>
    <mergeCell ref="H7:I8"/>
    <mergeCell ref="H15:I15"/>
    <mergeCell ref="D1:L1"/>
    <mergeCell ref="H54:I54"/>
    <mergeCell ref="H55:I55"/>
    <mergeCell ref="H56:I56"/>
    <mergeCell ref="H57:I57"/>
    <mergeCell ref="H27:I27"/>
    <mergeCell ref="H14:I14"/>
    <mergeCell ref="H48:I48"/>
    <mergeCell ref="H49:I49"/>
    <mergeCell ref="H35:I35"/>
    <mergeCell ref="H10:I10"/>
    <mergeCell ref="H53:I53"/>
    <mergeCell ref="H36:I36"/>
    <mergeCell ref="H41:I41"/>
    <mergeCell ref="D5:E5"/>
    <mergeCell ref="J6:L6"/>
  </mergeCells>
  <phoneticPr fontId="0" type="noConversion"/>
  <conditionalFormatting sqref="C9:C57">
    <cfRule type="expression" dxfId="56" priority="2107" stopIfTrue="1">
      <formula>IF($A9=1,B9,)</formula>
    </cfRule>
    <cfRule type="expression" dxfId="55" priority="2108" stopIfTrue="1">
      <formula>IF($A9="",B9,)</formula>
    </cfRule>
  </conditionalFormatting>
  <conditionalFormatting sqref="E9">
    <cfRule type="expression" dxfId="54" priority="2109" stopIfTrue="1">
      <formula>IF($A9="",B9,"")</formula>
    </cfRule>
  </conditionalFormatting>
  <conditionalFormatting sqref="E10:E57">
    <cfRule type="expression" dxfId="53" priority="2110" stopIfTrue="1">
      <formula>IF($A10&lt;&gt;1,B10,"")</formula>
    </cfRule>
  </conditionalFormatting>
  <conditionalFormatting sqref="D9:D57">
    <cfRule type="expression" dxfId="52" priority="2111" stopIfTrue="1">
      <formula>IF($A9="",B9,)</formula>
    </cfRule>
  </conditionalFormatting>
  <conditionalFormatting sqref="G9:G10 G20 G55:G56 G23 G33:G37 G25:G26 G40:G48">
    <cfRule type="expression" dxfId="51" priority="2112" stopIfTrue="1">
      <formula>#REF!="Freelancer"</formula>
    </cfRule>
    <cfRule type="expression" dxfId="50" priority="2113" stopIfTrue="1">
      <formula>#REF!="DTC Int. Staff"</formula>
    </cfRule>
  </conditionalFormatting>
  <conditionalFormatting sqref="G56 G47:G48 G20 G23 G33:G37 G25:G26 G40:G42">
    <cfRule type="expression" dxfId="49" priority="2105" stopIfTrue="1">
      <formula>$F$5="Freelancer"</formula>
    </cfRule>
    <cfRule type="expression" dxfId="48" priority="2106" stopIfTrue="1">
      <formula>$F$5="DTC Int. Staff"</formula>
    </cfRule>
  </conditionalFormatting>
  <conditionalFormatting sqref="G10">
    <cfRule type="expression" dxfId="47" priority="55" stopIfTrue="1">
      <formula>#REF!="Freelancer"</formula>
    </cfRule>
    <cfRule type="expression" dxfId="46" priority="56" stopIfTrue="1">
      <formula>#REF!="DTC Int. Staff"</formula>
    </cfRule>
  </conditionalFormatting>
  <conditionalFormatting sqref="G10">
    <cfRule type="expression" dxfId="45" priority="53" stopIfTrue="1">
      <formula>$F$5="Freelancer"</formula>
    </cfRule>
    <cfRule type="expression" dxfId="44" priority="54" stopIfTrue="1">
      <formula>$F$5="DTC Int. Staff"</formula>
    </cfRule>
  </conditionalFormatting>
  <conditionalFormatting sqref="C58:C59">
    <cfRule type="expression" dxfId="43" priority="45" stopIfTrue="1">
      <formula>IF($A58=1,B58,)</formula>
    </cfRule>
    <cfRule type="expression" dxfId="42" priority="46" stopIfTrue="1">
      <formula>IF($A58="",B58,)</formula>
    </cfRule>
  </conditionalFormatting>
  <conditionalFormatting sqref="E58">
    <cfRule type="expression" dxfId="41" priority="47" stopIfTrue="1">
      <formula>IF($A58&lt;&gt;1,B58,"")</formula>
    </cfRule>
  </conditionalFormatting>
  <conditionalFormatting sqref="D58">
    <cfRule type="expression" dxfId="40" priority="48" stopIfTrue="1">
      <formula>IF($A58="",B58,)</formula>
    </cfRule>
  </conditionalFormatting>
  <conditionalFormatting sqref="G49:G54">
    <cfRule type="expression" dxfId="39" priority="39" stopIfTrue="1">
      <formula>#REF!="Freelancer"</formula>
    </cfRule>
    <cfRule type="expression" dxfId="38" priority="40" stopIfTrue="1">
      <formula>#REF!="DTC Int. Staff"</formula>
    </cfRule>
  </conditionalFormatting>
  <conditionalFormatting sqref="G11 G15:G18">
    <cfRule type="expression" dxfId="37" priority="37" stopIfTrue="1">
      <formula>#REF!="Freelancer"</formula>
    </cfRule>
    <cfRule type="expression" dxfId="36" priority="38" stopIfTrue="1">
      <formula>#REF!="DTC Int. Staff"</formula>
    </cfRule>
  </conditionalFormatting>
  <conditionalFormatting sqref="G21:G22">
    <cfRule type="expression" dxfId="35" priority="35" stopIfTrue="1">
      <formula>#REF!="Freelancer"</formula>
    </cfRule>
    <cfRule type="expression" dxfId="34" priority="36" stopIfTrue="1">
      <formula>#REF!="DTC Int. Staff"</formula>
    </cfRule>
  </conditionalFormatting>
  <conditionalFormatting sqref="G27:G28 G30:G32">
    <cfRule type="expression" dxfId="33" priority="33" stopIfTrue="1">
      <formula>#REF!="Freelancer"</formula>
    </cfRule>
    <cfRule type="expression" dxfId="32" priority="34" stopIfTrue="1">
      <formula>#REF!="DTC Int. Staff"</formula>
    </cfRule>
  </conditionalFormatting>
  <conditionalFormatting sqref="G12">
    <cfRule type="expression" dxfId="31" priority="31" stopIfTrue="1">
      <formula>#REF!="Freelancer"</formula>
    </cfRule>
    <cfRule type="expression" dxfId="30" priority="32" stopIfTrue="1">
      <formula>#REF!="DTC Int. Staff"</formula>
    </cfRule>
  </conditionalFormatting>
  <conditionalFormatting sqref="G13">
    <cfRule type="expression" dxfId="29" priority="29" stopIfTrue="1">
      <formula>#REF!="Freelancer"</formula>
    </cfRule>
    <cfRule type="expression" dxfId="28" priority="30" stopIfTrue="1">
      <formula>#REF!="DTC Int. Staff"</formula>
    </cfRule>
  </conditionalFormatting>
  <conditionalFormatting sqref="G14">
    <cfRule type="expression" dxfId="27" priority="27" stopIfTrue="1">
      <formula>#REF!="Freelancer"</formula>
    </cfRule>
    <cfRule type="expression" dxfId="26" priority="28" stopIfTrue="1">
      <formula>#REF!="DTC Int. Staff"</formula>
    </cfRule>
  </conditionalFormatting>
  <conditionalFormatting sqref="G24">
    <cfRule type="expression" dxfId="25" priority="25" stopIfTrue="1">
      <formula>#REF!="Freelancer"</formula>
    </cfRule>
    <cfRule type="expression" dxfId="24" priority="26" stopIfTrue="1">
      <formula>#REF!="DTC Int. Staff"</formula>
    </cfRule>
  </conditionalFormatting>
  <conditionalFormatting sqref="G29">
    <cfRule type="expression" dxfId="23" priority="23" stopIfTrue="1">
      <formula>#REF!="Freelancer"</formula>
    </cfRule>
    <cfRule type="expression" dxfId="22" priority="24" stopIfTrue="1">
      <formula>#REF!="DTC Int. Staff"</formula>
    </cfRule>
  </conditionalFormatting>
  <conditionalFormatting sqref="G29">
    <cfRule type="expression" dxfId="21" priority="21" stopIfTrue="1">
      <formula>$F$5="Freelancer"</formula>
    </cfRule>
    <cfRule type="expression" dxfId="20" priority="22" stopIfTrue="1">
      <formula>$F$5="DTC Int. Staff"</formula>
    </cfRule>
  </conditionalFormatting>
  <conditionalFormatting sqref="G38">
    <cfRule type="expression" dxfId="19" priority="19" stopIfTrue="1">
      <formula>#REF!="Freelancer"</formula>
    </cfRule>
    <cfRule type="expression" dxfId="18" priority="20" stopIfTrue="1">
      <formula>#REF!="DTC Int. Staff"</formula>
    </cfRule>
  </conditionalFormatting>
  <conditionalFormatting sqref="G38">
    <cfRule type="expression" dxfId="17" priority="17" stopIfTrue="1">
      <formula>#REF!="Freelancer"</formula>
    </cfRule>
    <cfRule type="expression" dxfId="16" priority="18" stopIfTrue="1">
      <formula>#REF!="DTC Int. Staff"</formula>
    </cfRule>
  </conditionalFormatting>
  <conditionalFormatting sqref="G38">
    <cfRule type="expression" dxfId="15" priority="15" stopIfTrue="1">
      <formula>$F$5="Freelancer"</formula>
    </cfRule>
    <cfRule type="expression" dxfId="14" priority="16" stopIfTrue="1">
      <formula>$F$5="DTC Int. Staff"</formula>
    </cfRule>
  </conditionalFormatting>
  <conditionalFormatting sqref="G39">
    <cfRule type="expression" dxfId="13" priority="13" stopIfTrue="1">
      <formula>#REF!="Freelancer"</formula>
    </cfRule>
    <cfRule type="expression" dxfId="12" priority="14" stopIfTrue="1">
      <formula>#REF!="DTC Int. Staff"</formula>
    </cfRule>
  </conditionalFormatting>
  <conditionalFormatting sqref="G39">
    <cfRule type="expression" dxfId="11" priority="11" stopIfTrue="1">
      <formula>$F$5="Freelancer"</formula>
    </cfRule>
    <cfRule type="expression" dxfId="10" priority="12" stopIfTrue="1">
      <formula>$F$5="DTC Int. Staff"</formula>
    </cfRule>
  </conditionalFormatting>
  <conditionalFormatting sqref="G19">
    <cfRule type="expression" dxfId="9" priority="9" stopIfTrue="1">
      <formula>#REF!="Freelancer"</formula>
    </cfRule>
    <cfRule type="expression" dxfId="8" priority="10" stopIfTrue="1">
      <formula>#REF!="DTC Int. Staff"</formula>
    </cfRule>
  </conditionalFormatting>
  <conditionalFormatting sqref="G57:G58">
    <cfRule type="expression" dxfId="7" priority="7" stopIfTrue="1">
      <formula>#REF!="Freelancer"</formula>
    </cfRule>
    <cfRule type="expression" dxfId="6" priority="8" stopIfTrue="1">
      <formula>#REF!="DTC Int. Staff"</formula>
    </cfRule>
  </conditionalFormatting>
  <conditionalFormatting sqref="E59">
    <cfRule type="expression" dxfId="1" priority="1" stopIfTrue="1">
      <formula>IF($A59&lt;&gt;1,B59,"")</formula>
    </cfRule>
  </conditionalFormatting>
  <conditionalFormatting sqref="D59">
    <cfRule type="expression" dxfId="0" priority="2" stopIfTrue="1">
      <formula>IF($A59="",B59,)</formula>
    </cfRule>
  </conditionalFormatting>
  <dataValidations count="2">
    <dataValidation type="list" allowBlank="1" showInputMessage="1" showErrorMessage="1" sqref="G59" xr:uid="{00000000-0002-0000-0100-000000000000}">
      <formula1>Project_Number</formula1>
    </dataValidation>
    <dataValidation type="list" allowBlank="1" showInputMessage="1" showErrorMessage="1" sqref="G9:G5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F9:F59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21"/>
  <sheetViews>
    <sheetView topLeftCell="A77" workbookViewId="0">
      <selection activeCell="A88" sqref="A88"/>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5" t="s">
        <v>278</v>
      </c>
      <c r="B2" s="26" t="s">
        <v>279</v>
      </c>
      <c r="D2" s="27">
        <v>9001</v>
      </c>
      <c r="E2" s="26" t="s">
        <v>71</v>
      </c>
    </row>
    <row r="3" spans="1:14">
      <c r="A3" s="45" t="s">
        <v>269</v>
      </c>
      <c r="B3" s="26" t="s">
        <v>277</v>
      </c>
      <c r="D3" s="27">
        <v>9002</v>
      </c>
      <c r="E3" s="26" t="s">
        <v>134</v>
      </c>
    </row>
    <row r="4" spans="1:14">
      <c r="A4" s="45" t="s">
        <v>268</v>
      </c>
      <c r="B4" s="26" t="s">
        <v>276</v>
      </c>
      <c r="D4" s="27">
        <v>9003</v>
      </c>
      <c r="E4" s="26" t="s">
        <v>135</v>
      </c>
    </row>
    <row r="5" spans="1:14">
      <c r="A5" s="45" t="s">
        <v>267</v>
      </c>
      <c r="B5" s="26" t="s">
        <v>275</v>
      </c>
      <c r="D5" s="27">
        <v>9004</v>
      </c>
      <c r="E5" s="26" t="s">
        <v>136</v>
      </c>
    </row>
    <row r="6" spans="1:14">
      <c r="A6" s="45" t="s">
        <v>266</v>
      </c>
      <c r="B6" s="26" t="s">
        <v>274</v>
      </c>
      <c r="D6" s="27">
        <v>9005</v>
      </c>
      <c r="E6" s="26" t="s">
        <v>72</v>
      </c>
    </row>
    <row r="7" spans="1:14">
      <c r="A7" s="45" t="s">
        <v>265</v>
      </c>
      <c r="B7" s="26" t="s">
        <v>273</v>
      </c>
      <c r="D7" s="27">
        <v>9007</v>
      </c>
      <c r="E7" s="26" t="s">
        <v>73</v>
      </c>
    </row>
    <row r="8" spans="1:14">
      <c r="A8" s="45" t="s">
        <v>264</v>
      </c>
      <c r="B8" s="26" t="s">
        <v>272</v>
      </c>
      <c r="D8" s="27">
        <v>9008</v>
      </c>
      <c r="E8" s="26" t="s">
        <v>74</v>
      </c>
    </row>
    <row r="9" spans="1:14">
      <c r="A9" s="45" t="s">
        <v>263</v>
      </c>
      <c r="B9" s="26" t="s">
        <v>271</v>
      </c>
      <c r="D9" s="27">
        <v>9010</v>
      </c>
      <c r="E9" s="26" t="s">
        <v>75</v>
      </c>
    </row>
    <row r="10" spans="1:14">
      <c r="A10" s="45" t="s">
        <v>262</v>
      </c>
      <c r="B10" s="26" t="s">
        <v>270</v>
      </c>
      <c r="D10" s="27">
        <v>9013</v>
      </c>
      <c r="E10" s="26" t="s">
        <v>76</v>
      </c>
    </row>
    <row r="11" spans="1:14">
      <c r="A11" s="45" t="s">
        <v>252</v>
      </c>
      <c r="B11" s="26" t="s">
        <v>260</v>
      </c>
      <c r="D11" s="27">
        <v>9014</v>
      </c>
      <c r="E11" s="26" t="s">
        <v>77</v>
      </c>
    </row>
    <row r="12" spans="1:14">
      <c r="A12" s="45" t="s">
        <v>251</v>
      </c>
      <c r="B12" s="26" t="s">
        <v>259</v>
      </c>
      <c r="D12" s="27">
        <v>9015</v>
      </c>
      <c r="E12" s="26" t="s">
        <v>78</v>
      </c>
    </row>
    <row r="13" spans="1:14">
      <c r="A13" s="45" t="s">
        <v>250</v>
      </c>
      <c r="B13" s="26" t="s">
        <v>258</v>
      </c>
    </row>
    <row r="14" spans="1:14">
      <c r="A14" s="45" t="s">
        <v>249</v>
      </c>
      <c r="B14" s="26" t="s">
        <v>257</v>
      </c>
      <c r="N14" s="34"/>
    </row>
    <row r="15" spans="1:14">
      <c r="A15" s="45" t="s">
        <v>248</v>
      </c>
      <c r="B15" s="26" t="s">
        <v>256</v>
      </c>
    </row>
    <row r="16" spans="1:14">
      <c r="A16" s="45" t="s">
        <v>247</v>
      </c>
      <c r="B16" s="26" t="s">
        <v>255</v>
      </c>
    </row>
    <row r="17" spans="1:14">
      <c r="A17" s="45" t="s">
        <v>246</v>
      </c>
      <c r="B17" s="26" t="s">
        <v>254</v>
      </c>
      <c r="D17" s="27"/>
    </row>
    <row r="18" spans="1:14">
      <c r="A18" s="45" t="s">
        <v>245</v>
      </c>
      <c r="B18" s="26" t="s">
        <v>253</v>
      </c>
      <c r="D18" s="27"/>
    </row>
    <row r="19" spans="1:14">
      <c r="A19" s="45" t="s">
        <v>244</v>
      </c>
      <c r="B19" s="26" t="s">
        <v>234</v>
      </c>
      <c r="D19" s="27"/>
    </row>
    <row r="20" spans="1:14">
      <c r="A20" s="45" t="s">
        <v>220</v>
      </c>
      <c r="B20" s="26" t="s">
        <v>234</v>
      </c>
      <c r="D20" s="27"/>
    </row>
    <row r="21" spans="1:14">
      <c r="A21" s="45" t="s">
        <v>219</v>
      </c>
      <c r="B21" s="26" t="s">
        <v>233</v>
      </c>
      <c r="D21" s="27"/>
    </row>
    <row r="22" spans="1:14">
      <c r="A22" s="45" t="s">
        <v>218</v>
      </c>
      <c r="B22" s="26" t="s">
        <v>232</v>
      </c>
      <c r="D22" s="27"/>
    </row>
    <row r="23" spans="1:14">
      <c r="A23" s="45" t="s">
        <v>217</v>
      </c>
      <c r="B23" s="26" t="s">
        <v>231</v>
      </c>
      <c r="D23" s="27"/>
    </row>
    <row r="24" spans="1:14">
      <c r="A24" s="45" t="s">
        <v>216</v>
      </c>
      <c r="B24" s="26" t="s">
        <v>230</v>
      </c>
      <c r="D24" s="27"/>
    </row>
    <row r="25" spans="1:14">
      <c r="A25" s="45" t="s">
        <v>215</v>
      </c>
      <c r="B25" s="26" t="s">
        <v>229</v>
      </c>
      <c r="D25" s="27"/>
    </row>
    <row r="26" spans="1:14">
      <c r="A26" s="45" t="s">
        <v>214</v>
      </c>
      <c r="B26" s="26" t="s">
        <v>227</v>
      </c>
      <c r="D26" s="27"/>
    </row>
    <row r="27" spans="1:14">
      <c r="A27" s="45" t="s">
        <v>213</v>
      </c>
      <c r="B27" s="26" t="s">
        <v>226</v>
      </c>
    </row>
    <row r="28" spans="1:14">
      <c r="A28" s="45" t="s">
        <v>212</v>
      </c>
      <c r="B28" s="26" t="s">
        <v>225</v>
      </c>
    </row>
    <row r="29" spans="1:14">
      <c r="A29" s="45" t="s">
        <v>211</v>
      </c>
      <c r="B29" s="26" t="s">
        <v>224</v>
      </c>
    </row>
    <row r="30" spans="1:14">
      <c r="A30" s="45" t="s">
        <v>210</v>
      </c>
      <c r="B30" s="26" t="s">
        <v>235</v>
      </c>
    </row>
    <row r="31" spans="1:14">
      <c r="A31" s="45" t="s">
        <v>209</v>
      </c>
      <c r="B31" s="26" t="s">
        <v>228</v>
      </c>
    </row>
    <row r="32" spans="1:14">
      <c r="A32" s="45" t="s">
        <v>208</v>
      </c>
      <c r="B32" s="26" t="s">
        <v>223</v>
      </c>
      <c r="N32" s="34"/>
    </row>
    <row r="33" spans="1:2">
      <c r="A33" s="45" t="s">
        <v>207</v>
      </c>
      <c r="B33" s="26" t="s">
        <v>222</v>
      </c>
    </row>
    <row r="34" spans="1:2">
      <c r="A34" s="45" t="s">
        <v>206</v>
      </c>
      <c r="B34" s="26" t="s">
        <v>221</v>
      </c>
    </row>
    <row r="35" spans="1:2">
      <c r="A35" s="45" t="s">
        <v>182</v>
      </c>
      <c r="B35" s="26" t="s">
        <v>183</v>
      </c>
    </row>
    <row r="36" spans="1:2">
      <c r="A36" s="45" t="s">
        <v>184</v>
      </c>
      <c r="B36" s="26" t="s">
        <v>185</v>
      </c>
    </row>
    <row r="37" spans="1:2">
      <c r="A37" s="45" t="s">
        <v>186</v>
      </c>
      <c r="B37" s="26" t="s">
        <v>187</v>
      </c>
    </row>
    <row r="38" spans="1:2">
      <c r="A38" s="45" t="s">
        <v>188</v>
      </c>
      <c r="B38" s="26" t="s">
        <v>189</v>
      </c>
    </row>
    <row r="39" spans="1:2">
      <c r="A39" s="45" t="s">
        <v>190</v>
      </c>
      <c r="B39" s="26" t="s">
        <v>191</v>
      </c>
    </row>
    <row r="40" spans="1:2">
      <c r="A40" s="45" t="s">
        <v>192</v>
      </c>
      <c r="B40" s="26" t="s">
        <v>193</v>
      </c>
    </row>
    <row r="41" spans="1:2">
      <c r="A41" s="45" t="s">
        <v>194</v>
      </c>
      <c r="B41" s="26" t="s">
        <v>195</v>
      </c>
    </row>
    <row r="42" spans="1:2">
      <c r="A42" s="45" t="s">
        <v>196</v>
      </c>
      <c r="B42" s="26" t="s">
        <v>197</v>
      </c>
    </row>
    <row r="43" spans="1:2">
      <c r="A43" s="45" t="s">
        <v>198</v>
      </c>
      <c r="B43" s="26" t="s">
        <v>199</v>
      </c>
    </row>
    <row r="44" spans="1:2">
      <c r="A44" s="45" t="s">
        <v>200</v>
      </c>
      <c r="B44" s="26" t="s">
        <v>201</v>
      </c>
    </row>
    <row r="45" spans="1:2">
      <c r="A45" s="45" t="s">
        <v>202</v>
      </c>
      <c r="B45" s="26" t="s">
        <v>203</v>
      </c>
    </row>
    <row r="46" spans="1:2">
      <c r="A46" s="45" t="s">
        <v>204</v>
      </c>
      <c r="B46" s="26" t="s">
        <v>205</v>
      </c>
    </row>
    <row r="47" spans="1:2">
      <c r="A47" s="45" t="s">
        <v>137</v>
      </c>
      <c r="B47" s="26" t="s">
        <v>138</v>
      </c>
    </row>
    <row r="48" spans="1:2">
      <c r="A48" s="45" t="s">
        <v>139</v>
      </c>
      <c r="B48" s="26" t="s">
        <v>140</v>
      </c>
    </row>
    <row r="49" spans="1:2">
      <c r="A49" s="45" t="s">
        <v>141</v>
      </c>
      <c r="B49" s="26" t="s">
        <v>142</v>
      </c>
    </row>
    <row r="50" spans="1:2">
      <c r="A50" s="45" t="s">
        <v>143</v>
      </c>
      <c r="B50" s="26" t="s">
        <v>144</v>
      </c>
    </row>
    <row r="51" spans="1:2">
      <c r="A51" s="45" t="s">
        <v>145</v>
      </c>
      <c r="B51" s="26" t="s">
        <v>146</v>
      </c>
    </row>
    <row r="52" spans="1:2">
      <c r="A52" s="45" t="s">
        <v>147</v>
      </c>
      <c r="B52" s="26" t="s">
        <v>148</v>
      </c>
    </row>
    <row r="53" spans="1:2">
      <c r="A53" s="45" t="s">
        <v>149</v>
      </c>
      <c r="B53" s="26" t="s">
        <v>150</v>
      </c>
    </row>
    <row r="54" spans="1:2">
      <c r="A54" s="45" t="s">
        <v>151</v>
      </c>
      <c r="B54" s="26" t="s">
        <v>152</v>
      </c>
    </row>
    <row r="55" spans="1:2">
      <c r="A55" s="45" t="s">
        <v>153</v>
      </c>
      <c r="B55" s="26" t="s">
        <v>154</v>
      </c>
    </row>
    <row r="56" spans="1:2">
      <c r="A56" s="45" t="s">
        <v>155</v>
      </c>
      <c r="B56" s="26" t="s">
        <v>156</v>
      </c>
    </row>
    <row r="57" spans="1:2">
      <c r="A57" s="45" t="s">
        <v>157</v>
      </c>
      <c r="B57" s="26" t="s">
        <v>158</v>
      </c>
    </row>
    <row r="58" spans="1:2">
      <c r="A58" s="45" t="s">
        <v>159</v>
      </c>
      <c r="B58" s="26" t="s">
        <v>160</v>
      </c>
    </row>
    <row r="59" spans="1:2">
      <c r="A59" s="45" t="s">
        <v>161</v>
      </c>
      <c r="B59" s="26" t="s">
        <v>162</v>
      </c>
    </row>
    <row r="60" spans="1:2">
      <c r="A60" s="45" t="s">
        <v>163</v>
      </c>
      <c r="B60" s="26" t="s">
        <v>164</v>
      </c>
    </row>
    <row r="61" spans="1:2">
      <c r="A61" s="45" t="s">
        <v>165</v>
      </c>
      <c r="B61" s="26" t="s">
        <v>166</v>
      </c>
    </row>
    <row r="62" spans="1:2">
      <c r="A62" s="45" t="s">
        <v>167</v>
      </c>
      <c r="B62" s="26" t="s">
        <v>168</v>
      </c>
    </row>
    <row r="63" spans="1:2">
      <c r="A63" s="45" t="s">
        <v>169</v>
      </c>
      <c r="B63" s="26" t="s">
        <v>170</v>
      </c>
    </row>
    <row r="64" spans="1:2">
      <c r="A64" s="45" t="s">
        <v>121</v>
      </c>
      <c r="B64" s="26" t="s">
        <v>122</v>
      </c>
    </row>
    <row r="65" spans="1:2">
      <c r="A65" s="45" t="s">
        <v>119</v>
      </c>
      <c r="B65" s="26" t="s">
        <v>120</v>
      </c>
    </row>
    <row r="66" spans="1:2">
      <c r="A66" s="45" t="s">
        <v>117</v>
      </c>
      <c r="B66" s="26" t="s">
        <v>118</v>
      </c>
    </row>
    <row r="67" spans="1:2">
      <c r="A67" s="45" t="s">
        <v>115</v>
      </c>
      <c r="B67" s="26" t="s">
        <v>116</v>
      </c>
    </row>
    <row r="68" spans="1:2">
      <c r="A68" s="45" t="s">
        <v>113</v>
      </c>
      <c r="B68" s="26" t="s">
        <v>114</v>
      </c>
    </row>
    <row r="69" spans="1:2">
      <c r="A69" s="45" t="s">
        <v>111</v>
      </c>
      <c r="B69" s="26" t="s">
        <v>112</v>
      </c>
    </row>
    <row r="70" spans="1:2">
      <c r="A70" s="45" t="s">
        <v>109</v>
      </c>
      <c r="B70" s="26" t="s">
        <v>110</v>
      </c>
    </row>
    <row r="71" spans="1:2">
      <c r="A71" s="45" t="s">
        <v>107</v>
      </c>
      <c r="B71" s="26" t="s">
        <v>108</v>
      </c>
    </row>
    <row r="72" spans="1:2">
      <c r="A72" s="45" t="s">
        <v>105</v>
      </c>
      <c r="B72" s="26" t="s">
        <v>106</v>
      </c>
    </row>
    <row r="73" spans="1:2">
      <c r="A73" s="45" t="s">
        <v>103</v>
      </c>
      <c r="B73" s="26" t="s">
        <v>104</v>
      </c>
    </row>
    <row r="74" spans="1:2">
      <c r="A74" s="45" t="s">
        <v>101</v>
      </c>
      <c r="B74" s="26" t="s">
        <v>102</v>
      </c>
    </row>
    <row r="75" spans="1:2">
      <c r="A75" s="45" t="s">
        <v>99</v>
      </c>
      <c r="B75" s="26" t="s">
        <v>100</v>
      </c>
    </row>
    <row r="76" spans="1:2">
      <c r="A76" s="45" t="s">
        <v>97</v>
      </c>
      <c r="B76" s="26" t="s">
        <v>98</v>
      </c>
    </row>
    <row r="77" spans="1:2">
      <c r="A77" s="45" t="s">
        <v>95</v>
      </c>
      <c r="B77" s="26" t="s">
        <v>96</v>
      </c>
    </row>
    <row r="78" spans="1:2">
      <c r="A78" s="45" t="s">
        <v>93</v>
      </c>
      <c r="B78" s="26" t="s">
        <v>94</v>
      </c>
    </row>
    <row r="79" spans="1:2">
      <c r="A79" s="45" t="s">
        <v>91</v>
      </c>
      <c r="B79" s="26" t="s">
        <v>92</v>
      </c>
    </row>
    <row r="80" spans="1:2">
      <c r="A80" s="45" t="s">
        <v>89</v>
      </c>
      <c r="B80" s="26" t="s">
        <v>90</v>
      </c>
    </row>
    <row r="81" spans="1:2">
      <c r="A81" s="45" t="s">
        <v>87</v>
      </c>
      <c r="B81" s="26" t="s">
        <v>88</v>
      </c>
    </row>
    <row r="82" spans="1:2">
      <c r="A82" s="45" t="s">
        <v>85</v>
      </c>
      <c r="B82" s="26" t="s">
        <v>86</v>
      </c>
    </row>
    <row r="83" spans="1:2">
      <c r="A83" s="45" t="s">
        <v>123</v>
      </c>
      <c r="B83" s="26" t="s">
        <v>124</v>
      </c>
    </row>
    <row r="84" spans="1:2">
      <c r="A84" s="45" t="s">
        <v>17</v>
      </c>
      <c r="B84" s="26" t="s">
        <v>18</v>
      </c>
    </row>
    <row r="85" spans="1:2">
      <c r="A85" s="45" t="s">
        <v>19</v>
      </c>
      <c r="B85" s="26" t="s">
        <v>20</v>
      </c>
    </row>
    <row r="86" spans="1:2">
      <c r="A86" s="45" t="s">
        <v>171</v>
      </c>
      <c r="B86" s="26" t="s">
        <v>172</v>
      </c>
    </row>
    <row r="87" spans="1:2">
      <c r="A87" s="45" t="s">
        <v>125</v>
      </c>
      <c r="B87" s="26" t="s">
        <v>126</v>
      </c>
    </row>
    <row r="88" spans="1:2">
      <c r="A88" s="45" t="s">
        <v>21</v>
      </c>
      <c r="B88" s="26" t="s">
        <v>22</v>
      </c>
    </row>
    <row r="89" spans="1:2">
      <c r="A89" s="45" t="s">
        <v>23</v>
      </c>
      <c r="B89" s="26" t="s">
        <v>24</v>
      </c>
    </row>
    <row r="90" spans="1:2">
      <c r="A90" s="45" t="s">
        <v>25</v>
      </c>
      <c r="B90" s="26" t="s">
        <v>26</v>
      </c>
    </row>
    <row r="91" spans="1:2">
      <c r="A91" s="45" t="s">
        <v>27</v>
      </c>
      <c r="B91" s="26" t="s">
        <v>28</v>
      </c>
    </row>
    <row r="92" spans="1:2">
      <c r="A92" s="45" t="s">
        <v>29</v>
      </c>
      <c r="B92" s="26" t="s">
        <v>30</v>
      </c>
    </row>
    <row r="93" spans="1:2">
      <c r="A93" s="45" t="s">
        <v>31</v>
      </c>
      <c r="B93" s="26" t="s">
        <v>32</v>
      </c>
    </row>
    <row r="94" spans="1:2">
      <c r="A94" s="45" t="s">
        <v>33</v>
      </c>
      <c r="B94" s="26" t="s">
        <v>34</v>
      </c>
    </row>
    <row r="95" spans="1:2">
      <c r="A95" s="45" t="s">
        <v>35</v>
      </c>
      <c r="B95" s="26" t="s">
        <v>36</v>
      </c>
    </row>
    <row r="96" spans="1:2">
      <c r="A96" s="45" t="s">
        <v>127</v>
      </c>
      <c r="B96" s="26" t="s">
        <v>128</v>
      </c>
    </row>
    <row r="97" spans="1:2">
      <c r="A97" s="45" t="s">
        <v>37</v>
      </c>
      <c r="B97" s="26" t="s">
        <v>38</v>
      </c>
    </row>
    <row r="98" spans="1:2">
      <c r="A98" s="45" t="s">
        <v>39</v>
      </c>
      <c r="B98" s="26" t="s">
        <v>40</v>
      </c>
    </row>
    <row r="99" spans="1:2">
      <c r="A99" s="45" t="s">
        <v>41</v>
      </c>
      <c r="B99" s="26" t="s">
        <v>42</v>
      </c>
    </row>
    <row r="100" spans="1:2">
      <c r="A100" s="45" t="s">
        <v>43</v>
      </c>
      <c r="B100" s="26" t="s">
        <v>44</v>
      </c>
    </row>
    <row r="101" spans="1:2">
      <c r="A101" s="45" t="s">
        <v>45</v>
      </c>
      <c r="B101" s="26" t="s">
        <v>46</v>
      </c>
    </row>
    <row r="102" spans="1:2">
      <c r="A102" s="45" t="s">
        <v>129</v>
      </c>
      <c r="B102" s="26" t="s">
        <v>130</v>
      </c>
    </row>
    <row r="103" spans="1:2">
      <c r="A103" s="45" t="s">
        <v>47</v>
      </c>
      <c r="B103" s="26" t="s">
        <v>48</v>
      </c>
    </row>
    <row r="104" spans="1:2">
      <c r="A104" s="45" t="s">
        <v>49</v>
      </c>
      <c r="B104" s="26" t="s">
        <v>50</v>
      </c>
    </row>
    <row r="105" spans="1:2">
      <c r="A105" s="45" t="s">
        <v>131</v>
      </c>
      <c r="B105" s="26" t="s">
        <v>16</v>
      </c>
    </row>
    <row r="106" spans="1:2">
      <c r="A106" s="45" t="s">
        <v>51</v>
      </c>
      <c r="B106" s="26" t="s">
        <v>52</v>
      </c>
    </row>
    <row r="107" spans="1:2">
      <c r="A107" s="45" t="s">
        <v>53</v>
      </c>
      <c r="B107" s="26" t="s">
        <v>54</v>
      </c>
    </row>
    <row r="108" spans="1:2">
      <c r="A108" s="45" t="s">
        <v>132</v>
      </c>
      <c r="B108" s="26" t="s">
        <v>133</v>
      </c>
    </row>
    <row r="109" spans="1:2">
      <c r="A109" s="45" t="s">
        <v>55</v>
      </c>
      <c r="B109" s="26" t="s">
        <v>56</v>
      </c>
    </row>
    <row r="110" spans="1:2">
      <c r="A110" s="45" t="s">
        <v>83</v>
      </c>
      <c r="B110" s="26" t="s">
        <v>84</v>
      </c>
    </row>
    <row r="111" spans="1:2">
      <c r="A111" s="45" t="s">
        <v>57</v>
      </c>
      <c r="B111" s="26" t="s">
        <v>58</v>
      </c>
    </row>
    <row r="112" spans="1:2">
      <c r="A112" s="45" t="s">
        <v>59</v>
      </c>
      <c r="B112" s="26" t="s">
        <v>60</v>
      </c>
    </row>
    <row r="113" spans="1:2">
      <c r="A113" s="45" t="s">
        <v>61</v>
      </c>
      <c r="B113" s="26" t="s">
        <v>62</v>
      </c>
    </row>
    <row r="114" spans="1:2">
      <c r="A114" s="45" t="s">
        <v>81</v>
      </c>
      <c r="B114" s="26" t="s">
        <v>82</v>
      </c>
    </row>
    <row r="115" spans="1:2">
      <c r="A115" s="45" t="s">
        <v>79</v>
      </c>
      <c r="B115" s="26" t="s">
        <v>80</v>
      </c>
    </row>
    <row r="116" spans="1:2">
      <c r="A116" s="45" t="s">
        <v>63</v>
      </c>
      <c r="B116" s="26" t="s">
        <v>64</v>
      </c>
    </row>
    <row r="117" spans="1:2">
      <c r="A117" s="26" t="s">
        <v>286</v>
      </c>
      <c r="B117" s="26" t="s">
        <v>287</v>
      </c>
    </row>
    <row r="118" spans="1:2">
      <c r="A118" s="26" t="s">
        <v>262</v>
      </c>
      <c r="B118" s="26" t="s">
        <v>318</v>
      </c>
    </row>
    <row r="119" spans="1:2">
      <c r="A119" s="26" t="s">
        <v>320</v>
      </c>
      <c r="B119" s="26" t="s">
        <v>321</v>
      </c>
    </row>
    <row r="120" spans="1:2">
      <c r="A120" s="26" t="s">
        <v>326</v>
      </c>
      <c r="B120" s="26" t="s">
        <v>323</v>
      </c>
    </row>
    <row r="121" spans="1:2">
      <c r="A121" s="26" t="s">
        <v>220</v>
      </c>
      <c r="B121" s="26" t="s">
        <v>327</v>
      </c>
    </row>
  </sheetData>
  <phoneticPr fontId="8" type="noConversion"/>
  <hyperlinks>
    <hyperlink ref="B46" r:id="rId1" display="https://bo.timeconsulting.co.th/?mod=project-edit&amp;id=80" xr:uid="{B19CD911-A64D-418B-9542-F72757C1D4C2}"/>
    <hyperlink ref="B45" r:id="rId2" display="https://bo.timeconsulting.co.th/?mod=project-edit&amp;id=81" xr:uid="{03871A6E-E23E-4E1C-A7CF-437AA29D42A5}"/>
    <hyperlink ref="B44" r:id="rId3" display="https://bo.timeconsulting.co.th/?mod=project-edit&amp;id=82" xr:uid="{6E1B02C3-E4BB-480E-96C0-1597137DC51C}"/>
    <hyperlink ref="B43" r:id="rId4" display="https://bo.timeconsulting.co.th/?mod=project-edit&amp;id=83" xr:uid="{04069247-E993-495A-B4A2-9F47DDD90081}"/>
    <hyperlink ref="B42" r:id="rId5" display="https://bo.timeconsulting.co.th/?mod=project-edit&amp;id=84" xr:uid="{5C180E4B-4440-43B5-8BC0-8E120762B4C6}"/>
    <hyperlink ref="B41" r:id="rId6" display="https://bo.timeconsulting.co.th/?mod=project-edit&amp;id=85" xr:uid="{A835C3BE-6D80-4EB6-B1BB-4523E63FBABD}"/>
    <hyperlink ref="B40" r:id="rId7" display="https://bo.timeconsulting.co.th/?mod=project-edit&amp;id=86" xr:uid="{C835BC00-53D2-4FEF-8B98-05D1BB96C955}"/>
    <hyperlink ref="B39" r:id="rId8" display="https://bo.timeconsulting.co.th/?mod=project-edit&amp;id=87" xr:uid="{19FFC04B-5B13-4302-81DA-F1FCD3AE8151}"/>
    <hyperlink ref="B38" r:id="rId9" display="https://bo.timeconsulting.co.th/?mod=project-edit&amp;id=88" xr:uid="{63D6E09C-3BD4-4C08-AD10-9432A62CBFD5}"/>
    <hyperlink ref="B37" r:id="rId10" display="https://bo.timeconsulting.co.th/?mod=project-edit&amp;id=89" xr:uid="{F1CB629D-F387-4B30-9977-D2E53F300739}"/>
    <hyperlink ref="B36" r:id="rId11" display="https://bo.timeconsulting.co.th/?mod=project-edit&amp;id=90" xr:uid="{25DEB364-5295-4389-87CE-B758033D5EEF}"/>
    <hyperlink ref="B35" r:id="rId12" display="https://bo.timeconsulting.co.th/?mod=project-edit&amp;id=91" xr:uid="{077DA813-256E-4257-B6B2-92F2D057DA23}"/>
    <hyperlink ref="B2" r:id="rId13" display="https://bo.timeconsulting.co.th/?mod=project-edit&amp;id=126" xr:uid="{B63D7500-056F-4CF1-AA8D-63398F59813C}"/>
  </hyperlinks>
  <pageMargins left="0.75" right="0.75" top="1" bottom="1" header="0.4921259845" footer="0.4921259845"/>
  <pageSetup paperSize="9" orientation="portrait" r:id="rId14"/>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R90V96LQ</cp:lastModifiedBy>
  <dcterms:created xsi:type="dcterms:W3CDTF">2006-02-12T14:53:28Z</dcterms:created>
  <dcterms:modified xsi:type="dcterms:W3CDTF">2021-01-08T08:39:40Z</dcterms:modified>
</cp:coreProperties>
</file>