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DieseArbeitsmappe" checkCompatibility="1" defaultThemeVersion="124226"/>
  <mc:AlternateContent xmlns:mc="http://schemas.openxmlformats.org/markup-compatibility/2006">
    <mc:Choice Requires="x15">
      <x15ac:absPath xmlns:x15ac="http://schemas.microsoft.com/office/spreadsheetml/2010/11/ac" url="C:\Users\Time-C59\Desktop\Timesheet\"/>
    </mc:Choice>
  </mc:AlternateContent>
  <xr:revisionPtr revIDLastSave="0" documentId="13_ncr:1_{1176D971-CC12-40F1-B164-AA7274C0B67B}" xr6:coauthVersionLast="44" xr6:coauthVersionMax="45" xr10:uidLastSave="{00000000-0000-0000-0000-000000000000}"/>
  <bookViews>
    <workbookView xWindow="1440" yWindow="1632" windowWidth="21600" windowHeight="11328"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3" i="34" s="1"/>
  <c r="E34" i="34" s="1"/>
  <c r="E35"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3" i="34"/>
  <c r="B34" i="34" l="1"/>
  <c r="D33" i="34"/>
  <c r="A33" i="34"/>
  <c r="D34" i="34" l="1"/>
  <c r="A34" i="34"/>
  <c r="B35" i="34"/>
  <c r="D35" i="34" l="1"/>
  <c r="A35" i="34"/>
  <c r="B37" i="34"/>
  <c r="B38" i="34" l="1"/>
  <c r="B39" i="34"/>
  <c r="D37" i="34"/>
  <c r="A37" i="34"/>
  <c r="D38" i="34" l="1"/>
  <c r="A38" i="34"/>
  <c r="D39" i="34"/>
  <c r="A39" i="34"/>
</calcChain>
</file>

<file path=xl/sharedStrings.xml><?xml version="1.0" encoding="utf-8"?>
<sst xmlns="http://schemas.openxmlformats.org/spreadsheetml/2006/main" count="358" uniqueCount="300">
  <si>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</si>
  <si>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</si>
  <si>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</si>
  <si>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</si>
  <si>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</si>
  <si>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</si>
  <si>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</si>
  <si>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</si>
  <si>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</si>
  <si>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</si>
  <si>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</si>
  <si>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</si>
  <si>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</si>
  <si>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</si>
  <si>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</si>
  <si>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</si>
  <si>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</si>
  <si>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</si>
  <si>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</si>
  <si>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</si>
  <si>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</si>
  <si>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</si>
  <si>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</si>
  <si>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</si>
  <si>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</si>
  <si>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</si>
  <si>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</si>
  <si>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</si>
  <si>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</si>
  <si>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</si>
  <si>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</si>
  <si>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</si>
  <si>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</si>
  <si>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</si>
  <si>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</si>
  <si>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</si>
  <si>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</si>
  <si>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</si>
  <si>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</si>
  <si>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</si>
  <si>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</si>
  <si>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</si>
  <si>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</si>
  <si>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</si>
  <si>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</si>
  <si>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</si>
  <si>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</si>
  <si>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</si>
  <si>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</si>
  <si>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</si>
  <si>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</si>
  <si>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</si>
  <si>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</si>
  <si>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</si>
  <si>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</si>
  <si>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</si>
  <si>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</si>
  <si>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</si>
  <si>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</si>
  <si>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</si>
  <si>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</si>
  <si>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</si>
  <si>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</si>
  <si>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</si>
  <si>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</si>
  <si>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</si>
  <si>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</si>
  <si>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</si>
  <si>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</si>
  <si>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</si>
  <si>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</si>
  <si>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</si>
  <si>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</si>
  <si>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</si>
  <si>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</si>
  <si>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</si>
  <si>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</si>
  <si>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</si>
  <si>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</si>
  <si>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</si>
  <si>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</si>
  <si>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</si>
  <si>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</si>
  <si>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</si>
  <si>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</si>
  <si>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</si>
  <si>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</si>
  <si>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</si>
  <si>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</si>
  <si>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</si>
  <si>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</si>
  <si>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</si>
  <si>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</si>
  <si>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</si>
  <si>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</si>
  <si>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</si>
  <si>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</si>
  <si>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</si>
  <si>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</si>
  <si>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</si>
  <si>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</si>
  <si>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</si>
  <si>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</si>
  <si>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</si>
  <si>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</si>
  <si>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</si>
  <si>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</si>
  <si>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</si>
  <si>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</si>
  <si>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</si>
  <si>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</si>
  <si>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</si>
  <si>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</si>
  <si>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</si>
  <si>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</si>
  <si>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</si>
  <si>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</si>
  <si>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</si>
  <si>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</si>
  <si>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</si>
  <si>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</si>
  <si>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</si>
  <si>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</si>
  <si>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</si>
  <si>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</si>
  <si>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</si>
  <si>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</si>
  <si>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</si>
  <si>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</si>
  <si>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</si>
  <si>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</si>
  <si>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</si>
  <si>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</si>
  <si>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</si>
  <si>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</si>
  <si>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</si>
  <si>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</si>
  <si>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</si>
  <si>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</si>
  <si>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</si>
  <si>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</si>
  <si>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</si>
  <si>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</si>
  <si>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</si>
  <si>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</si>
  <si>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</si>
  <si>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</si>
  <si>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</si>
  <si>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</si>
  <si>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</si>
  <si>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</si>
  <si>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</si>
  <si>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</si>
  <si>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</si>
  <si>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</si>
  <si>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</si>
  <si>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</si>
  <si>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</si>
  <si>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</si>
  <si>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</si>
  <si>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</si>
  <si>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</si>
  <si>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</si>
  <si>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</si>
  <si>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</si>
  <si>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</si>
  <si>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</si>
  <si>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</si>
  <si>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</si>
  <si>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</si>
  <si>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</si>
  <si>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</si>
  <si>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</si>
  <si>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</si>
  <si>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</si>
  <si>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</si>
  <si>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</si>
  <si>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</si>
  <si>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</si>
  <si>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</si>
  <si>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</si>
  <si>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</si>
  <si>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</si>
  <si>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</si>
  <si>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</si>
  <si>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</si>
  <si>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</si>
  <si>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</si>
  <si>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</si>
  <si>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</si>
  <si>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</si>
  <si>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</si>
  <si>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</si>
  <si>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</si>
  <si>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</si>
  <si>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</si>
  <si>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</si>
  <si>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</si>
  <si>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</si>
  <si>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</si>
  <si>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</si>
  <si>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</si>
  <si>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</si>
  <si>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</si>
  <si>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</si>
  <si>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</si>
  <si>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</si>
  <si>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</si>
  <si>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</si>
  <si>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</si>
  <si>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</si>
  <si>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</si>
  <si>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</si>
  <si>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</si>
  <si>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</si>
  <si>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</si>
  <si>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</si>
  <si>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</si>
  <si>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</si>
  <si>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</si>
  <si>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</si>
  <si>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</si>
  <si>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</si>
  <si>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</si>
  <si>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</si>
  <si>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</si>
  <si>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</si>
  <si>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</si>
  <si>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</si>
  <si>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</si>
  <si>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</si>
  <si>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</si>
  <si>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</si>
  <si>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</si>
  <si>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</si>
  <si>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</si>
  <si>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</si>
  <si>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</si>
  <si>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</si>
  <si>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</si>
  <si>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</si>
  <si>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</si>
  <si>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</si>
  <si>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</si>
  <si>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</si>
  <si>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</si>
  <si>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</si>
  <si>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</si>
  <si>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</si>
  <si>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</si>
  <si>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</si>
  <si>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</si>
  <si>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</si>
  <si>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</si>
  <si>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</si>
  <si>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</si>
  <si>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</si>
  <si>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</si>
  <si>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</si>
  <si>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</si>
  <si>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</si>
  <si>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</si>
  <si>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</si>
  <si>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</si>
  <si>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</si>
  <si>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</si>
  <si>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</si>
  <si>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</si>
  <si>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</si>
  <si>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</si>
  <si>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</si>
  <si>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</si>
  <si>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</si>
  <si>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</si>
  <si>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</si>
  <si>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</si>
  <si>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</si>
  <si>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</si>
  <si>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</si>
  <si>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</si>
  <si>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Amornthep</t>
  </si>
  <si>
    <t>Piphopsirirat</t>
  </si>
  <si>
    <t>TIME 119</t>
  </si>
  <si>
    <t>Making the slide for ONDE traning, Making the slide for TCEB proposal</t>
  </si>
  <si>
    <t xml:space="preserve">Making the slide for ONDE traning, Making the slide for TCEB proposal, Discussion </t>
  </si>
  <si>
    <t>Working on ONDE Digital Outlook with trust dimension, Making the slide for TCEB proposal</t>
  </si>
  <si>
    <t xml:space="preserve">Working on ONDE Digital Outlook with Uses dimension, Making the slide for ONDE traning, Making the slide for TCEB proposal, Discussion </t>
  </si>
  <si>
    <t>Do MOT Master plan proposal: Work Plan 4, 9, 10</t>
  </si>
  <si>
    <t>Do MOT Master plan proposal: Work Plan 4</t>
  </si>
  <si>
    <t>Do MOT Master plan proposal: Work Plan 4, 9</t>
  </si>
  <si>
    <t>Do MOT Master plan proposal: Work Plan 4, Outcome</t>
  </si>
  <si>
    <t>ONDE workshop + Prepare data for submitting to NSO</t>
  </si>
  <si>
    <t>ONDE, TIME</t>
  </si>
  <si>
    <t>TIME-202094</t>
  </si>
  <si>
    <t>Final review on MOT Master plan proposal</t>
  </si>
  <si>
    <t>ETDA E-Commerce Survey proposal</t>
  </si>
  <si>
    <t>Personal Leave</t>
  </si>
  <si>
    <t>Preparing slides for ONDE Public Con</t>
  </si>
  <si>
    <t>ONDE</t>
  </si>
  <si>
    <t>ONDE Public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</si>
</sst>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7">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D4" sqref="D4:H6"/>
    </sheetView>
  </sheetViews>
  <sheetFormatPr defaultColWidth="11.44140625" defaultRowHeight="13.2"/>
  <cols>
    <col min="1" max="1" width="3" customWidth="1"/>
    <col min="2" max="2" width="16.88671875" customWidth="1"/>
    <col min="3" max="3" width="15.44140625" customWidth="1"/>
    <col min="9" max="9" width="16.88671875" style="45" customWidth="1"/>
    <col min="10" max="10" width="57.5546875" style="45" customWidth="1"/>
  </cols>
  <sheetData>
    <row r="1" spans="2:10" ht="13.5" customHeight="1" thickBot="1">
      <c r="I1" s="42"/>
      <c r="J1" s="42"/>
    </row>
    <row r="2" spans="2:10" ht="16.5" customHeight="1">
      <c r="B2" s="97" t="s">
        <v>9</v>
      </c>
      <c r="C2" s="98"/>
      <c r="D2" s="98"/>
      <c r="E2" s="98"/>
      <c r="F2" s="98"/>
      <c r="G2" s="98"/>
      <c r="H2" s="99"/>
      <c r="I2" s="42"/>
      <c r="J2" s="42"/>
    </row>
    <row r="3" spans="2:10" ht="13.8" thickBot="1">
      <c r="B3" s="100"/>
      <c r="C3" s="101"/>
      <c r="D3" s="101"/>
      <c r="E3" s="101"/>
      <c r="F3" s="101"/>
      <c r="G3" s="101"/>
      <c r="H3" s="102"/>
      <c r="I3" s="43"/>
      <c r="J3" s="43"/>
    </row>
    <row r="4" spans="2:10">
      <c r="B4" s="103" t="s">
        <v>11</v>
      </c>
      <c r="C4" s="104"/>
      <c r="D4" s="107" t="s">
        <v>280</v>
      </c>
      <c r="E4" s="108"/>
      <c r="F4" s="108"/>
      <c r="G4" s="108"/>
      <c r="H4" s="109"/>
      <c r="I4" s="44"/>
      <c r="J4" s="44"/>
    </row>
    <row r="5" spans="2:10">
      <c r="B5" s="105" t="s">
        <v>65</v>
      </c>
      <c r="C5" s="106"/>
      <c r="D5" s="88" t="s">
        <v>281</v>
      </c>
      <c r="E5" s="89"/>
      <c r="F5" s="89"/>
      <c r="G5" s="89"/>
      <c r="H5" s="90"/>
      <c r="I5" s="44"/>
      <c r="J5" s="44"/>
    </row>
    <row r="6" spans="2:10">
      <c r="B6" s="105" t="s">
        <v>66</v>
      </c>
      <c r="C6" s="106"/>
      <c r="D6" s="88" t="s">
        <v>282</v>
      </c>
      <c r="E6" s="89"/>
      <c r="F6" s="89"/>
      <c r="G6" s="89"/>
      <c r="H6" s="90"/>
      <c r="I6" s="44"/>
      <c r="J6" s="44"/>
    </row>
    <row r="7" spans="2:10" ht="13.8"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L15" sqref="L15"/>
    </sheetView>
  </sheetViews>
  <sheetFormatPr defaultColWidth="11.44140625" defaultRowHeight="13.2"/>
  <cols>
    <col min="1" max="1" width="2.44140625" style="1" hidden="1" customWidth="1"/>
    <col min="2" max="2" width="3.109375" style="1" hidden="1" customWidth="1"/>
    <col min="3" max="3" width="3.5546875" style="1" hidden="1" customWidth="1"/>
    <col min="4" max="4" width="5.109375" style="1" customWidth="1"/>
    <col min="5" max="5" width="17" style="1" customWidth="1"/>
    <col min="6" max="6" width="21.33203125" style="1" customWidth="1"/>
    <col min="7" max="7" width="19.44140625" style="1" customWidth="1"/>
    <col min="8" max="8" width="73.88671875" style="1" customWidth="1"/>
    <col min="9" max="9" width="26" style="1" customWidth="1"/>
    <col min="10" max="10" width="11.5546875" style="1" customWidth="1"/>
    <col min="11" max="11" width="13" style="1" customWidth="1"/>
    <col min="12" max="16384" width="11.441406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Amornthep</v>
      </c>
      <c r="G3" s="29"/>
      <c r="I3" s="3"/>
      <c r="J3" s="33"/>
      <c r="K3" s="33"/>
      <c r="L3" s="33"/>
    </row>
    <row r="4" spans="1:15" ht="19.5" customHeight="1">
      <c r="D4" s="3" t="s">
        <v>68</v>
      </c>
      <c r="E4" s="25"/>
      <c r="F4" s="32" t="str">
        <f>'Information-General Settings'!D5</f>
        <v>Piphopsirirat</v>
      </c>
      <c r="G4" s="29"/>
      <c r="I4" s="3"/>
      <c r="J4" s="33"/>
      <c r="K4" s="33"/>
      <c r="L4" s="33"/>
    </row>
    <row r="5" spans="1:15" ht="19.5" customHeight="1">
      <c r="D5" s="136" t="s">
        <v>67</v>
      </c>
      <c r="E5" s="137"/>
      <c r="F5" s="32" t="str">
        <f>'Information-General Settings'!D6</f>
        <v>TIME 119</v>
      </c>
      <c r="G5" s="29"/>
      <c r="I5" s="3"/>
      <c r="J5" s="33"/>
      <c r="K5" s="33"/>
      <c r="L5" s="33"/>
    </row>
    <row r="6" spans="1:15" ht="19.5" customHeight="1" thickBot="1">
      <c r="E6" s="3"/>
      <c r="F6" s="3"/>
      <c r="G6" s="3"/>
      <c r="H6" s="4"/>
      <c r="J6" s="122"/>
      <c r="K6" s="122"/>
      <c r="L6" s="122"/>
    </row>
    <row r="7" spans="1:15" ht="12.75" customHeight="1">
      <c r="B7" s="1">
        <f>MONTH(E9)</f>
        <v>11</v>
      </c>
      <c r="C7" s="112"/>
      <c r="D7" s="114">
        <v>44136</v>
      </c>
      <c r="E7" s="115"/>
      <c r="F7" s="118" t="s">
        <v>6</v>
      </c>
      <c r="G7" s="118" t="s">
        <v>15</v>
      </c>
      <c r="H7" s="127" t="s">
        <v>5</v>
      </c>
      <c r="I7" s="128"/>
      <c r="J7" s="123" t="s">
        <v>3</v>
      </c>
      <c r="K7" s="125" t="s">
        <v>10</v>
      </c>
      <c r="L7" s="123" t="s">
        <v>4</v>
      </c>
    </row>
    <row r="8" spans="1:15" ht="23.25" customHeight="1" thickBot="1">
      <c r="C8" s="113"/>
      <c r="D8" s="116"/>
      <c r="E8" s="117"/>
      <c r="F8" s="119"/>
      <c r="G8" s="120"/>
      <c r="H8" s="129"/>
      <c r="I8" s="130"/>
      <c r="J8" s="124"/>
      <c r="K8" s="126"/>
      <c r="L8" s="124"/>
    </row>
    <row r="9" spans="1:15" ht="29.1" customHeight="1" thickBot="1">
      <c r="A9" s="5" t="str">
        <f t="shared" ref="A9:A39" si="0">IF(OR(C9="f",C9="u",C9="F",C9="U"),"",IF(OR(B9=1,B9=2,B9=3,B9=4,B9=5),1,""))</f>
        <v/>
      </c>
      <c r="B9" s="6">
        <f t="shared" ref="B9:B38"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21</v>
      </c>
      <c r="G10" s="14">
        <v>9001</v>
      </c>
      <c r="H10" s="111" t="s">
        <v>283</v>
      </c>
      <c r="I10" s="111"/>
      <c r="J10" s="14" t="s">
        <v>69</v>
      </c>
      <c r="K10" s="14"/>
      <c r="L10" s="15">
        <v>10</v>
      </c>
      <c r="N10" s="6" t="s">
        <v>70</v>
      </c>
      <c r="O10" s="2">
        <f>COUNTIF($G$9:$G$40, 9001)</f>
        <v>23</v>
      </c>
    </row>
    <row r="11" spans="1:15" ht="29.1" customHeight="1" thickBot="1">
      <c r="A11" s="5">
        <f t="shared" si="0"/>
        <v>1</v>
      </c>
      <c r="B11" s="6">
        <f t="shared" si="1"/>
        <v>2</v>
      </c>
      <c r="C11" s="12"/>
      <c r="D11" s="8" t="str">
        <f>IF(B11=1,"Mo",IF(B11=2,"Tue",IF(B11=3,"Wed",IF(B11=4,"Thu",IF(B11=5,"Fri",IF(B11=6,"Sat",IF(B11=7,"Sun","")))))))</f>
        <v>Tue</v>
      </c>
      <c r="E11" s="13">
        <f t="shared" ref="E11:E38" si="2">+E10+1</f>
        <v>44138</v>
      </c>
      <c r="F11" s="10" t="s">
        <v>21</v>
      </c>
      <c r="G11" s="14">
        <v>9001</v>
      </c>
      <c r="H11" s="111" t="s">
        <v>283</v>
      </c>
      <c r="I11" s="111"/>
      <c r="J11" s="14" t="s">
        <v>69</v>
      </c>
      <c r="K11" s="14"/>
      <c r="L11" s="15">
        <v>8</v>
      </c>
      <c r="N11" s="6" t="s">
        <v>12</v>
      </c>
      <c r="O11" s="2">
        <f>COUNTIF($G$9:$G$40,9003)+COUNTIF($G$9:$G$40,9004)</f>
        <v>0</v>
      </c>
    </row>
    <row r="12" spans="1:15" ht="29.1" customHeight="1" thickBot="1">
      <c r="A12" s="5">
        <f t="shared" si="0"/>
        <v>1</v>
      </c>
      <c r="B12" s="6">
        <f t="shared" si="1"/>
        <v>3</v>
      </c>
      <c r="C12" s="12"/>
      <c r="D12" s="8" t="str">
        <f t="shared" ref="D12:D39" si="3">IF(B12=1,"Mo",IF(B12=2,"Tue",IF(B12=3,"Wed",IF(B12=4,"Thu",IF(B12=5,"Fri",IF(B12=6,"Sat",IF(B12=7,"Sun","")))))))</f>
        <v>Wed</v>
      </c>
      <c r="E12" s="13">
        <f t="shared" si="2"/>
        <v>44139</v>
      </c>
      <c r="F12" s="10" t="s">
        <v>21</v>
      </c>
      <c r="G12" s="14">
        <v>9001</v>
      </c>
      <c r="H12" s="111" t="s">
        <v>284</v>
      </c>
      <c r="I12" s="111"/>
      <c r="J12" s="14" t="s">
        <v>69</v>
      </c>
      <c r="K12" s="14"/>
      <c r="L12" s="15">
        <v>13</v>
      </c>
      <c r="N12" s="1" t="s">
        <v>13</v>
      </c>
      <c r="O12" s="2">
        <f>COUNTIF($G$9:$G$40, 9005)</f>
        <v>0</v>
      </c>
    </row>
    <row r="13" spans="1:15" ht="29.1" customHeight="1" thickBot="1">
      <c r="A13" s="5">
        <f t="shared" si="0"/>
        <v>1</v>
      </c>
      <c r="B13" s="6">
        <f t="shared" si="1"/>
        <v>4</v>
      </c>
      <c r="C13" s="12"/>
      <c r="D13" s="8" t="str">
        <f t="shared" si="3"/>
        <v>Thu</v>
      </c>
      <c r="E13" s="13">
        <f t="shared" si="2"/>
        <v>44140</v>
      </c>
      <c r="F13" s="10" t="s">
        <v>21</v>
      </c>
      <c r="G13" s="14">
        <v>9001</v>
      </c>
      <c r="H13" s="111" t="s">
        <v>286</v>
      </c>
      <c r="I13" s="111"/>
      <c r="J13" s="14" t="s">
        <v>69</v>
      </c>
      <c r="K13" s="14"/>
      <c r="L13" s="15">
        <v>10</v>
      </c>
    </row>
    <row r="14" spans="1:15" ht="29.1" customHeight="1" thickBot="1">
      <c r="A14" s="5">
        <f t="shared" si="0"/>
        <v>1</v>
      </c>
      <c r="B14" s="6">
        <f t="shared" si="1"/>
        <v>5</v>
      </c>
      <c r="C14" s="12"/>
      <c r="D14" s="8" t="str">
        <f t="shared" si="3"/>
        <v>Fri</v>
      </c>
      <c r="E14" s="13">
        <f t="shared" si="2"/>
        <v>44141</v>
      </c>
      <c r="F14" s="10" t="s">
        <v>21</v>
      </c>
      <c r="G14" s="14">
        <v>9001</v>
      </c>
      <c r="H14" s="111" t="s">
        <v>286</v>
      </c>
      <c r="I14" s="111"/>
      <c r="J14" s="14" t="s">
        <v>69</v>
      </c>
      <c r="K14" s="14"/>
      <c r="L14" s="15">
        <v>12</v>
      </c>
    </row>
    <row r="15" spans="1:15" ht="29.1" customHeight="1" thickBot="1">
      <c r="A15" s="5" t="str">
        <f t="shared" si="0"/>
        <v/>
      </c>
      <c r="B15" s="6">
        <f t="shared" si="1"/>
        <v>6</v>
      </c>
      <c r="C15" s="12"/>
      <c r="D15" s="8" t="str">
        <f t="shared" si="3"/>
        <v>Sat</v>
      </c>
      <c r="E15" s="13">
        <f t="shared" si="2"/>
        <v>44142</v>
      </c>
      <c r="F15" s="10"/>
      <c r="G15" s="14"/>
      <c r="H15" s="121"/>
      <c r="I15" s="121"/>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11"/>
      <c r="I16" s="111"/>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21</v>
      </c>
      <c r="G17" s="14">
        <v>9001</v>
      </c>
      <c r="H17" s="111" t="s">
        <v>285</v>
      </c>
      <c r="I17" s="111"/>
      <c r="J17" s="14" t="s">
        <v>69</v>
      </c>
      <c r="K17" s="14"/>
      <c r="L17" s="15">
        <v>10</v>
      </c>
    </row>
    <row r="18" spans="1:12" ht="29.1" customHeight="1" thickBot="1">
      <c r="A18" s="5">
        <f t="shared" si="0"/>
        <v>1</v>
      </c>
      <c r="B18" s="6">
        <f t="shared" si="1"/>
        <v>2</v>
      </c>
      <c r="C18" s="12"/>
      <c r="D18" s="8" t="str">
        <f>IF(B18=1,"Mo",IF(B18=2,"Tue",IF(B18=3,"Wed",IF(B18=4,"Thu",IF(B18=5,"Fri",IF(B18=6,"Sat",IF(B18=7,"Sun","")))))))</f>
        <v>Tue</v>
      </c>
      <c r="E18" s="13">
        <f t="shared" si="2"/>
        <v>44145</v>
      </c>
      <c r="F18" s="10" t="s">
        <v>21</v>
      </c>
      <c r="G18" s="14">
        <v>9001</v>
      </c>
      <c r="H18" s="111" t="s">
        <v>285</v>
      </c>
      <c r="I18" s="111"/>
      <c r="J18" s="14" t="s">
        <v>69</v>
      </c>
      <c r="K18" s="14"/>
      <c r="L18" s="15">
        <v>12</v>
      </c>
    </row>
    <row r="19" spans="1:12" ht="29.1" customHeight="1" thickBot="1">
      <c r="A19" s="5">
        <f t="shared" si="0"/>
        <v>1</v>
      </c>
      <c r="B19" s="6">
        <f t="shared" si="1"/>
        <v>3</v>
      </c>
      <c r="C19" s="12"/>
      <c r="D19" s="8" t="str">
        <f t="shared" si="3"/>
        <v>Wed</v>
      </c>
      <c r="E19" s="13">
        <f t="shared" si="2"/>
        <v>44146</v>
      </c>
      <c r="F19" s="10" t="s">
        <v>21</v>
      </c>
      <c r="G19" s="14">
        <v>9001</v>
      </c>
      <c r="H19" s="111" t="s">
        <v>285</v>
      </c>
      <c r="I19" s="111"/>
      <c r="J19" s="14" t="s">
        <v>69</v>
      </c>
      <c r="K19" s="14"/>
      <c r="L19" s="15">
        <v>11</v>
      </c>
    </row>
    <row r="20" spans="1:12" ht="29.1" customHeight="1" thickBot="1">
      <c r="A20" s="5">
        <f t="shared" si="0"/>
        <v>1</v>
      </c>
      <c r="B20" s="6">
        <f t="shared" si="1"/>
        <v>4</v>
      </c>
      <c r="C20" s="12"/>
      <c r="D20" s="8" t="str">
        <f t="shared" si="3"/>
        <v>Thu</v>
      </c>
      <c r="E20" s="13">
        <f t="shared" si="2"/>
        <v>44147</v>
      </c>
      <c r="F20" s="10" t="s">
        <v>21</v>
      </c>
      <c r="G20" s="14">
        <v>9001</v>
      </c>
      <c r="H20" s="111" t="s">
        <v>285</v>
      </c>
      <c r="I20" s="111"/>
      <c r="J20" s="14" t="s">
        <v>69</v>
      </c>
      <c r="K20" s="14"/>
      <c r="L20" s="15">
        <v>11</v>
      </c>
    </row>
    <row r="21" spans="1:12" ht="29.1" customHeight="1" thickBot="1">
      <c r="A21" s="5">
        <f t="shared" si="0"/>
        <v>1</v>
      </c>
      <c r="B21" s="6">
        <f t="shared" si="1"/>
        <v>5</v>
      </c>
      <c r="C21" s="12"/>
      <c r="D21" s="8" t="str">
        <f t="shared" si="3"/>
        <v>Fri</v>
      </c>
      <c r="E21" s="13">
        <f t="shared" si="2"/>
        <v>44148</v>
      </c>
      <c r="F21" s="10" t="s">
        <v>21</v>
      </c>
      <c r="G21" s="14">
        <v>9001</v>
      </c>
      <c r="H21" s="111" t="s">
        <v>285</v>
      </c>
      <c r="I21" s="111"/>
      <c r="J21" s="14" t="s">
        <v>69</v>
      </c>
      <c r="K21" s="14"/>
      <c r="L21" s="15">
        <v>10</v>
      </c>
    </row>
    <row r="22" spans="1:12" ht="29.1" customHeight="1" thickBot="1">
      <c r="A22" s="5" t="str">
        <f t="shared" si="0"/>
        <v/>
      </c>
      <c r="B22" s="6">
        <f t="shared" si="1"/>
        <v>6</v>
      </c>
      <c r="C22" s="12"/>
      <c r="D22" s="8" t="str">
        <f t="shared" si="3"/>
        <v>Sat</v>
      </c>
      <c r="E22" s="13">
        <f t="shared" si="2"/>
        <v>44149</v>
      </c>
      <c r="F22" s="10"/>
      <c r="G22" s="14"/>
      <c r="H22" s="111"/>
      <c r="I22" s="111"/>
      <c r="J22" s="14"/>
      <c r="K22" s="14"/>
      <c r="L22" s="15"/>
    </row>
    <row r="23" spans="1:12" ht="29.1" customHeight="1" thickBot="1">
      <c r="A23" s="5" t="str">
        <f t="shared" si="0"/>
        <v/>
      </c>
      <c r="B23" s="6">
        <f t="shared" si="1"/>
        <v>7</v>
      </c>
      <c r="C23" s="12"/>
      <c r="D23" s="8" t="str">
        <f t="shared" si="3"/>
        <v>Sun</v>
      </c>
      <c r="E23" s="13">
        <f t="shared" si="2"/>
        <v>44150</v>
      </c>
      <c r="F23" s="10"/>
      <c r="G23" s="14"/>
      <c r="H23" s="111"/>
      <c r="I23" s="111"/>
      <c r="J23" s="14"/>
      <c r="K23" s="14"/>
      <c r="L23" s="15"/>
    </row>
    <row r="24" spans="1:12" ht="29.1" customHeight="1" thickBot="1">
      <c r="A24" s="5">
        <f t="shared" si="0"/>
        <v>1</v>
      </c>
      <c r="B24" s="6">
        <f t="shared" si="1"/>
        <v>1</v>
      </c>
      <c r="C24" s="12"/>
      <c r="D24" s="8" t="str">
        <f t="shared" si="3"/>
        <v>Mo</v>
      </c>
      <c r="E24" s="13">
        <f t="shared" si="2"/>
        <v>44151</v>
      </c>
      <c r="F24" s="10" t="s">
        <v>220</v>
      </c>
      <c r="G24" s="14">
        <v>9001</v>
      </c>
      <c r="H24" s="135" t="s">
        <v>291</v>
      </c>
      <c r="I24" s="135"/>
      <c r="J24" s="14" t="s">
        <v>292</v>
      </c>
      <c r="K24" s="14"/>
      <c r="L24" s="15">
        <v>12</v>
      </c>
    </row>
    <row r="25" spans="1:12" ht="29.1" customHeight="1" thickBot="1">
      <c r="A25" s="5">
        <f t="shared" si="0"/>
        <v>1</v>
      </c>
      <c r="B25" s="6">
        <f t="shared" si="1"/>
        <v>2</v>
      </c>
      <c r="C25" s="12"/>
      <c r="D25" s="8" t="str">
        <f t="shared" si="3"/>
        <v>Tue</v>
      </c>
      <c r="E25" s="13">
        <f t="shared" si="2"/>
        <v>44152</v>
      </c>
      <c r="F25" s="10" t="s">
        <v>220</v>
      </c>
      <c r="G25" s="14">
        <v>9001</v>
      </c>
      <c r="H25" s="111" t="s">
        <v>287</v>
      </c>
      <c r="I25" s="111"/>
      <c r="J25" s="14" t="s">
        <v>69</v>
      </c>
      <c r="K25" s="14"/>
      <c r="L25" s="15">
        <v>10</v>
      </c>
    </row>
    <row r="26" spans="1:12" ht="29.1" customHeight="1" thickBot="1">
      <c r="A26" s="5">
        <f t="shared" si="0"/>
        <v>1</v>
      </c>
      <c r="B26" s="6">
        <f t="shared" si="1"/>
        <v>3</v>
      </c>
      <c r="C26" s="12"/>
      <c r="D26" s="8" t="str">
        <f t="shared" si="3"/>
        <v>Wed</v>
      </c>
      <c r="E26" s="13">
        <f t="shared" si="2"/>
        <v>44153</v>
      </c>
      <c r="F26" s="10" t="s">
        <v>220</v>
      </c>
      <c r="G26" s="14">
        <v>9001</v>
      </c>
      <c r="H26" s="111" t="s">
        <v>289</v>
      </c>
      <c r="I26" s="111"/>
      <c r="J26" s="14" t="s">
        <v>69</v>
      </c>
      <c r="K26" s="14"/>
      <c r="L26" s="15">
        <v>12</v>
      </c>
    </row>
    <row r="27" spans="1:12" ht="29.1" customHeight="1" thickBot="1">
      <c r="A27" s="5">
        <f t="shared" si="0"/>
        <v>1</v>
      </c>
      <c r="B27" s="6">
        <f t="shared" si="1"/>
        <v>4</v>
      </c>
      <c r="C27" s="12"/>
      <c r="D27" s="8" t="str">
        <f t="shared" si="3"/>
        <v>Thu</v>
      </c>
      <c r="E27" s="13">
        <f t="shared" si="2"/>
        <v>44154</v>
      </c>
      <c r="F27" s="10" t="s">
        <v>220</v>
      </c>
      <c r="G27" s="14">
        <v>9001</v>
      </c>
      <c r="H27" s="111" t="s">
        <v>288</v>
      </c>
      <c r="I27" s="111"/>
      <c r="J27" s="14" t="s">
        <v>69</v>
      </c>
      <c r="K27" s="14"/>
      <c r="L27" s="15">
        <v>12</v>
      </c>
    </row>
    <row r="28" spans="1:12" ht="29.1" customHeight="1" thickBot="1">
      <c r="A28" s="5">
        <f t="shared" si="0"/>
        <v>1</v>
      </c>
      <c r="B28" s="6">
        <f t="shared" si="1"/>
        <v>5</v>
      </c>
      <c r="C28" s="12"/>
      <c r="D28" s="8" t="str">
        <f t="shared" si="3"/>
        <v>Fri</v>
      </c>
      <c r="E28" s="13">
        <f t="shared" si="2"/>
        <v>44155</v>
      </c>
      <c r="F28" s="10" t="s">
        <v>220</v>
      </c>
      <c r="G28" s="14">
        <v>9001</v>
      </c>
      <c r="H28" s="111" t="s">
        <v>290</v>
      </c>
      <c r="I28" s="111"/>
      <c r="J28" s="14" t="s">
        <v>69</v>
      </c>
      <c r="K28" s="14"/>
      <c r="L28" s="15">
        <v>11</v>
      </c>
    </row>
    <row r="29" spans="1:12" ht="29.1" customHeight="1" thickBot="1">
      <c r="A29" s="5" t="str">
        <f t="shared" si="0"/>
        <v/>
      </c>
      <c r="B29" s="6">
        <f t="shared" si="1"/>
        <v>6</v>
      </c>
      <c r="C29" s="12"/>
      <c r="D29" s="8" t="str">
        <f t="shared" si="3"/>
        <v>Sat</v>
      </c>
      <c r="E29" s="13">
        <f t="shared" si="2"/>
        <v>44156</v>
      </c>
      <c r="F29" s="10"/>
      <c r="G29" s="14"/>
      <c r="H29" s="111"/>
      <c r="I29" s="111"/>
      <c r="J29" s="14"/>
      <c r="K29" s="14"/>
      <c r="L29" s="15"/>
    </row>
    <row r="30" spans="1:12" ht="29.1" customHeight="1" thickBot="1">
      <c r="A30" s="5" t="str">
        <f t="shared" si="0"/>
        <v/>
      </c>
      <c r="B30" s="6">
        <f t="shared" si="1"/>
        <v>7</v>
      </c>
      <c r="C30" s="12"/>
      <c r="D30" s="8" t="str">
        <f t="shared" si="3"/>
        <v>Sun</v>
      </c>
      <c r="E30" s="13">
        <f t="shared" si="2"/>
        <v>44157</v>
      </c>
      <c r="F30" s="10"/>
      <c r="G30" s="14"/>
      <c r="H30" s="111"/>
      <c r="I30" s="111"/>
      <c r="J30" s="14"/>
      <c r="K30" s="14"/>
      <c r="L30" s="15"/>
    </row>
    <row r="31" spans="1:12" ht="29.1" customHeight="1" thickBot="1">
      <c r="A31" s="5">
        <f t="shared" si="0"/>
        <v>1</v>
      </c>
      <c r="B31" s="6">
        <f t="shared" si="1"/>
        <v>1</v>
      </c>
      <c r="C31" s="12"/>
      <c r="D31" s="8" t="str">
        <f t="shared" si="3"/>
        <v>Mo</v>
      </c>
      <c r="E31" s="13">
        <f t="shared" si="2"/>
        <v>44158</v>
      </c>
      <c r="F31" s="10" t="s">
        <v>220</v>
      </c>
      <c r="G31" s="14">
        <v>9001</v>
      </c>
      <c r="H31" s="135" t="s">
        <v>294</v>
      </c>
      <c r="I31" s="135"/>
      <c r="J31" s="14" t="s">
        <v>69</v>
      </c>
      <c r="K31" s="14"/>
      <c r="L31" s="15">
        <v>3</v>
      </c>
    </row>
    <row r="32" spans="1:12" ht="29.1" customHeight="1" thickBot="1">
      <c r="A32" s="5"/>
      <c r="B32" s="6"/>
      <c r="C32" s="12"/>
      <c r="D32" s="8"/>
      <c r="E32" s="13"/>
      <c r="F32" s="10" t="s">
        <v>293</v>
      </c>
      <c r="G32" s="14">
        <v>9001</v>
      </c>
      <c r="H32" s="63" t="s">
        <v>295</v>
      </c>
      <c r="I32" s="63"/>
      <c r="J32" s="14" t="s">
        <v>69</v>
      </c>
      <c r="K32" s="14"/>
      <c r="L32" s="15">
        <v>9</v>
      </c>
    </row>
    <row r="33" spans="1:12" ht="29.1" customHeight="1" thickBot="1">
      <c r="A33" s="5">
        <f t="shared" si="0"/>
        <v>1</v>
      </c>
      <c r="B33" s="6">
        <f t="shared" si="1"/>
        <v>2</v>
      </c>
      <c r="C33" s="12"/>
      <c r="D33" s="8" t="str">
        <f t="shared" si="3"/>
        <v>Tue</v>
      </c>
      <c r="E33" s="13">
        <f>+E31+1</f>
        <v>44159</v>
      </c>
      <c r="F33" s="10" t="s">
        <v>293</v>
      </c>
      <c r="G33" s="14">
        <v>9001</v>
      </c>
      <c r="H33" s="111" t="s">
        <v>295</v>
      </c>
      <c r="I33" s="111"/>
      <c r="J33" s="14" t="s">
        <v>69</v>
      </c>
      <c r="K33" s="14"/>
      <c r="L33" s="15">
        <v>12</v>
      </c>
    </row>
    <row r="34" spans="1:12" ht="29.1" customHeight="1" thickBot="1">
      <c r="A34" s="5">
        <f t="shared" si="0"/>
        <v>1</v>
      </c>
      <c r="B34" s="6">
        <f t="shared" si="1"/>
        <v>3</v>
      </c>
      <c r="C34" s="12"/>
      <c r="D34" s="8" t="str">
        <f t="shared" si="3"/>
        <v>Wed</v>
      </c>
      <c r="E34" s="13">
        <f t="shared" si="2"/>
        <v>44160</v>
      </c>
      <c r="F34" s="10"/>
      <c r="G34" s="14">
        <v>9001</v>
      </c>
      <c r="H34" s="111" t="s">
        <v>296</v>
      </c>
      <c r="I34" s="111"/>
      <c r="J34" s="14"/>
      <c r="K34" s="14"/>
      <c r="L34" s="15"/>
    </row>
    <row r="35" spans="1:12" ht="29.1" customHeight="1" thickBot="1">
      <c r="A35" s="5">
        <f t="shared" si="0"/>
        <v>1</v>
      </c>
      <c r="B35" s="6">
        <f t="shared" si="1"/>
        <v>4</v>
      </c>
      <c r="C35" s="12"/>
      <c r="D35" s="8" t="str">
        <f t="shared" si="3"/>
        <v>Thu</v>
      </c>
      <c r="E35" s="13">
        <f t="shared" si="2"/>
        <v>44161</v>
      </c>
      <c r="F35" s="10" t="s">
        <v>293</v>
      </c>
      <c r="G35" s="14">
        <v>9001</v>
      </c>
      <c r="H35" s="111" t="s">
        <v>295</v>
      </c>
      <c r="I35" s="111"/>
      <c r="J35" s="14" t="s">
        <v>69</v>
      </c>
      <c r="K35" s="14"/>
      <c r="L35" s="15">
        <v>11</v>
      </c>
    </row>
    <row r="36" spans="1:12" ht="29.1" customHeight="1" thickBot="1">
      <c r="A36" s="5"/>
      <c r="B36" s="6"/>
      <c r="C36" s="12"/>
      <c r="D36" s="8"/>
      <c r="E36" s="13"/>
      <c r="F36" s="10" t="s">
        <v>21</v>
      </c>
      <c r="G36" s="14">
        <v>9001</v>
      </c>
      <c r="H36" s="62" t="s">
        <v>297</v>
      </c>
      <c r="I36" s="62"/>
      <c r="J36" s="14" t="s">
        <v>69</v>
      </c>
      <c r="K36" s="14"/>
      <c r="L36" s="15">
        <v>3</v>
      </c>
    </row>
    <row r="37" spans="1:12" ht="29.1" customHeight="1" thickBot="1">
      <c r="A37" s="5">
        <f t="shared" si="0"/>
        <v>1</v>
      </c>
      <c r="B37" s="6">
        <f t="shared" si="1"/>
        <v>5</v>
      </c>
      <c r="C37" s="12"/>
      <c r="D37" s="8" t="str">
        <f t="shared" si="3"/>
        <v>Fri</v>
      </c>
      <c r="E37" s="13">
        <f>+E35+1</f>
        <v>44162</v>
      </c>
      <c r="F37" s="10"/>
      <c r="G37" s="14">
        <v>9001</v>
      </c>
      <c r="H37" s="111" t="s">
        <v>296</v>
      </c>
      <c r="I37" s="111"/>
      <c r="J37" s="14"/>
      <c r="K37" s="14"/>
      <c r="L37" s="15"/>
    </row>
    <row r="38" spans="1:12" ht="29.1" customHeight="1" thickBot="1">
      <c r="A38" s="5" t="str">
        <f t="shared" si="0"/>
        <v/>
      </c>
      <c r="B38" s="6">
        <f t="shared" si="1"/>
        <v>6</v>
      </c>
      <c r="C38" s="12"/>
      <c r="D38" s="8" t="str">
        <f t="shared" si="3"/>
        <v>Sat</v>
      </c>
      <c r="E38" s="13">
        <f t="shared" si="2"/>
        <v>44163</v>
      </c>
      <c r="F38" s="10"/>
      <c r="G38" s="14"/>
      <c r="H38" s="134"/>
      <c r="I38" s="134"/>
      <c r="J38" s="14"/>
      <c r="K38" s="14"/>
      <c r="L38" s="15"/>
    </row>
    <row r="39" spans="1:12" ht="29.1" customHeight="1" thickBot="1">
      <c r="A39" s="5" t="str">
        <f t="shared" si="0"/>
        <v/>
      </c>
      <c r="B39" s="6">
        <f>WEEKDAY(E38+1,2)</f>
        <v>7</v>
      </c>
      <c r="C39" s="12"/>
      <c r="D39" s="8" t="str">
        <f t="shared" si="3"/>
        <v>Sun</v>
      </c>
      <c r="E39" s="16">
        <f>IF(MONTH(E38+1)&gt;MONTH(E38),"",E38+1)</f>
        <v>44164</v>
      </c>
      <c r="F39" s="10"/>
      <c r="G39" s="38"/>
      <c r="H39" s="110"/>
      <c r="I39" s="111"/>
      <c r="J39" s="14"/>
      <c r="K39" s="14"/>
      <c r="L39" s="15"/>
    </row>
    <row r="40" spans="1:12" ht="29.1" customHeight="1" thickBot="1">
      <c r="A40" s="5">
        <f t="shared" ref="A40" si="4">IF(OR(C40="f",C40="u",C40="F",C40="U"),"",IF(OR(B40=1,B40=2,B40=3,B40=4,B40=5),1,""))</f>
        <v>1</v>
      </c>
      <c r="B40" s="6">
        <f>WEEKDAY(E39+1,2)</f>
        <v>1</v>
      </c>
      <c r="C40" s="12"/>
      <c r="D40" s="8" t="str">
        <f t="shared" ref="D40" si="5">IF(B40=1,"Mo",IF(B40=2,"Tue",IF(B40=3,"Wed",IF(B40=4,"Thu",IF(B40=5,"Fri",IF(B40=6,"Sat",IF(B40=7,"Sun","")))))))</f>
        <v>Mo</v>
      </c>
      <c r="E40" s="16">
        <f>IF(MONTH(E39+1)&gt;MONTH(E39),"",E39+1)</f>
        <v>44165</v>
      </c>
      <c r="F40" s="10" t="s">
        <v>21</v>
      </c>
      <c r="G40" s="14">
        <v>9001</v>
      </c>
      <c r="H40" s="110" t="s">
        <v>299</v>
      </c>
      <c r="I40" s="111"/>
      <c r="J40" s="14" t="s">
        <v>298</v>
      </c>
      <c r="K40" s="14"/>
      <c r="L40" s="15">
        <v>10</v>
      </c>
    </row>
    <row r="41" spans="1:12" ht="30" customHeight="1" thickBot="1">
      <c r="D41" s="17"/>
      <c r="E41" s="19"/>
      <c r="F41" s="39"/>
      <c r="G41" s="40"/>
      <c r="H41" s="41"/>
      <c r="I41" s="37" t="s">
        <v>1</v>
      </c>
      <c r="J41" s="21"/>
      <c r="K41" s="18"/>
      <c r="L41" s="22">
        <f>SUM(L9:L40)</f>
        <v>212</v>
      </c>
    </row>
    <row r="42" spans="1:12" ht="30" customHeight="1" thickBot="1">
      <c r="D42" s="17"/>
      <c r="E42" s="18"/>
      <c r="F42" s="30"/>
      <c r="G42" s="30"/>
      <c r="H42" s="30"/>
      <c r="I42" s="20" t="s">
        <v>2</v>
      </c>
      <c r="J42" s="21"/>
      <c r="K42" s="18"/>
      <c r="L42" s="22">
        <f>SUM(L41/8)</f>
        <v>26.5</v>
      </c>
    </row>
  </sheetData>
  <mergeCells count="40">
    <mergeCell ref="D1:L1"/>
    <mergeCell ref="H35:I35"/>
    <mergeCell ref="H37:I37"/>
    <mergeCell ref="H38:I38"/>
    <mergeCell ref="H39:I39"/>
    <mergeCell ref="H20:I20"/>
    <mergeCell ref="H12:I12"/>
    <mergeCell ref="H30:I30"/>
    <mergeCell ref="H31:I31"/>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40:I40"/>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s>
  <phoneticPr fontId="0" type="noConversion"/>
  <conditionalFormatting sqref="C9:C39">
    <cfRule type="expression" dxfId="36" priority="2089" stopIfTrue="1">
      <formula>IF($A9=1,B9,)</formula>
    </cfRule>
    <cfRule type="expression" dxfId="35" priority="2090" stopIfTrue="1">
      <formula>IF($A9="",B9,)</formula>
    </cfRule>
  </conditionalFormatting>
  <conditionalFormatting sqref="E9">
    <cfRule type="expression" dxfId="34" priority="2091" stopIfTrue="1">
      <formula>IF($A9="",B9,"")</formula>
    </cfRule>
  </conditionalFormatting>
  <conditionalFormatting sqref="E10:E39">
    <cfRule type="expression" dxfId="33" priority="2092" stopIfTrue="1">
      <formula>IF($A10&lt;&gt;1,B10,"")</formula>
    </cfRule>
  </conditionalFormatting>
  <conditionalFormatting sqref="D9:D39">
    <cfRule type="expression" dxfId="32" priority="2093" stopIfTrue="1">
      <formula>IF($A9="",B9,)</formula>
    </cfRule>
  </conditionalFormatting>
  <conditionalFormatting sqref="G9:G38">
    <cfRule type="expression" dxfId="31" priority="2094" stopIfTrue="1">
      <formula>#REF!="Freelancer"</formula>
    </cfRule>
    <cfRule type="expression" dxfId="30" priority="2095" stopIfTrue="1">
      <formula>#REF!="DTC Int. Staff"</formula>
    </cfRule>
  </conditionalFormatting>
  <conditionalFormatting sqref="G22:G26 G15:G19 G29:G38">
    <cfRule type="expression" dxfId="29" priority="2087" stopIfTrue="1">
      <formula>$F$5="Freelancer"</formula>
    </cfRule>
    <cfRule type="expression" dxfId="28" priority="2088" stopIfTrue="1">
      <formula>$F$5="DTC Int. Staff"</formula>
    </cfRule>
  </conditionalFormatting>
  <conditionalFormatting sqref="G10:G14 G31:G37">
    <cfRule type="expression" dxfId="27" priority="37" stopIfTrue="1">
      <formula>#REF!="Freelancer"</formula>
    </cfRule>
    <cfRule type="expression" dxfId="26" priority="38" stopIfTrue="1">
      <formula>#REF!="DTC Int. Staff"</formula>
    </cfRule>
  </conditionalFormatting>
  <conditionalFormatting sqref="G10:G14">
    <cfRule type="expression" dxfId="25" priority="35" stopIfTrue="1">
      <formula>$F$5="Freelancer"</formula>
    </cfRule>
    <cfRule type="expression" dxfId="24" priority="36" stopIfTrue="1">
      <formula>$F$5="DTC Int. Staff"</formula>
    </cfRule>
  </conditionalFormatting>
  <conditionalFormatting sqref="C40">
    <cfRule type="expression" dxfId="23" priority="27" stopIfTrue="1">
      <formula>IF($A40=1,B40,)</formula>
    </cfRule>
    <cfRule type="expression" dxfId="22" priority="28" stopIfTrue="1">
      <formula>IF($A40="",B40,)</formula>
    </cfRule>
  </conditionalFormatting>
  <conditionalFormatting sqref="E40">
    <cfRule type="expression" dxfId="21" priority="29" stopIfTrue="1">
      <formula>IF($A40&lt;&gt;1,B40,"")</formula>
    </cfRule>
  </conditionalFormatting>
  <conditionalFormatting sqref="D40">
    <cfRule type="expression" dxfId="20" priority="30" stopIfTrue="1">
      <formula>IF($A40="",B40,)</formula>
    </cfRule>
  </conditionalFormatting>
  <conditionalFormatting sqref="G17:G21">
    <cfRule type="expression" dxfId="19" priority="21" stopIfTrue="1">
      <formula>#REF!="Freelancer"</formula>
    </cfRule>
    <cfRule type="expression" dxfId="18" priority="22" stopIfTrue="1">
      <formula>#REF!="DTC Int. Staff"</formula>
    </cfRule>
  </conditionalFormatting>
  <conditionalFormatting sqref="G17:G21">
    <cfRule type="expression" dxfId="17" priority="19" stopIfTrue="1">
      <formula>$F$5="Freelancer"</formula>
    </cfRule>
    <cfRule type="expression" dxfId="16" priority="20" stopIfTrue="1">
      <formula>$F$5="DTC Int. Staff"</formula>
    </cfRule>
  </conditionalFormatting>
  <conditionalFormatting sqref="G24">
    <cfRule type="expression" dxfId="15" priority="17" stopIfTrue="1">
      <formula>#REF!="Freelancer"</formula>
    </cfRule>
    <cfRule type="expression" dxfId="14" priority="18" stopIfTrue="1">
      <formula>#REF!="DTC Int. Staff"</formula>
    </cfRule>
  </conditionalFormatting>
  <conditionalFormatting sqref="G24">
    <cfRule type="expression" dxfId="13" priority="15" stopIfTrue="1">
      <formula>$F$5="Freelancer"</formula>
    </cfRule>
    <cfRule type="expression" dxfId="12" priority="16" stopIfTrue="1">
      <formula>$F$5="DTC Int. Staff"</formula>
    </cfRule>
  </conditionalFormatting>
  <conditionalFormatting sqref="G25:G28">
    <cfRule type="expression" dxfId="11" priority="13" stopIfTrue="1">
      <formula>#REF!="Freelancer"</formula>
    </cfRule>
    <cfRule type="expression" dxfId="10" priority="14" stopIfTrue="1">
      <formula>#REF!="DTC Int. Staff"</formula>
    </cfRule>
  </conditionalFormatting>
  <conditionalFormatting sqref="G25:G28">
    <cfRule type="expression" dxfId="9" priority="11" stopIfTrue="1">
      <formula>$F$5="Freelancer"</formula>
    </cfRule>
    <cfRule type="expression" dxfId="8" priority="12" stopIfTrue="1">
      <formula>$F$5="DTC Int. Staff"</formula>
    </cfRule>
  </conditionalFormatting>
  <conditionalFormatting sqref="G40">
    <cfRule type="expression" dxfId="7" priority="5" stopIfTrue="1">
      <formula>#REF!="Freelancer"</formula>
    </cfRule>
    <cfRule type="expression" dxfId="6" priority="6" stopIfTrue="1">
      <formula>#REF!="DTC Int. Staff"</formula>
    </cfRule>
  </conditionalFormatting>
  <conditionalFormatting sqref="G40">
    <cfRule type="expression" dxfId="5" priority="3" stopIfTrue="1">
      <formula>#REF!="Freelancer"</formula>
    </cfRule>
    <cfRule type="expression" dxfId="4" priority="4" stopIfTrue="1">
      <formula>#REF!="DTC Int. Staff"</formula>
    </cfRule>
  </conditionalFormatting>
  <conditionalFormatting sqref="G40">
    <cfRule type="expression" dxfId="3" priority="1" stopIfTrue="1">
      <formula>$F$5="Freelancer"</formula>
    </cfRule>
    <cfRule type="expression" dxfId="2"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40 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F15:F16 F22:F23 F29:F30 F38:F39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14" sqref="A14"/>
    </sheetView>
  </sheetViews>
  <sheetFormatPr defaultColWidth="11.44140625" defaultRowHeight="13.2"/>
  <cols>
    <col min="1" max="1" width="13.44140625" style="26" bestFit="1" customWidth="1"/>
    <col min="2" max="2" width="29.1093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Time-C59</cp:lastModifiedBy>
  <dcterms:created xsi:type="dcterms:W3CDTF">2006-02-12T14:53:28Z</dcterms:created>
  <dcterms:modified xsi:type="dcterms:W3CDTF">2020-12-04T13:38:56Z</dcterms:modified>
</cp:coreProperties>
</file>