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https://d.docs.live.net/bfe8a15877b6091f/เดสก์ท็อป/Eyeye/Timesheet/"/>
    </mc:Choice>
  </mc:AlternateContent>
  <xr:revisionPtr revIDLastSave="176" documentId="13_ncr:1_{0CB6300B-10A2-45A7-A07F-D79B8FD9C8ED}" xr6:coauthVersionLast="45" xr6:coauthVersionMax="45" xr10:uidLastSave="{5DBB07B7-2363-43E0-BDB7-4AC671F3145C}"/>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2" i="34" l="1"/>
  <c r="E10" i="34" l="1"/>
  <c r="E11" i="34" s="1"/>
  <c r="E12" i="34" s="1"/>
  <c r="E13" i="34" s="1"/>
  <c r="E14" i="34" s="1"/>
  <c r="E15" i="34" s="1"/>
  <c r="E16" i="34" s="1"/>
  <c r="E17" i="34" l="1"/>
  <c r="B7" i="34"/>
  <c r="B9" i="34"/>
  <c r="D9" i="34" s="1"/>
  <c r="L43" i="34"/>
  <c r="E18" i="34" l="1"/>
  <c r="E20" i="34" s="1"/>
  <c r="E21" i="34" s="1"/>
  <c r="E22" i="34" s="1"/>
  <c r="A9" i="34"/>
  <c r="B10" i="34"/>
  <c r="D10" i="34" l="1"/>
  <c r="A10" i="34"/>
  <c r="B11" i="34"/>
  <c r="E23" i="34"/>
  <c r="E24" i="34" s="1"/>
  <c r="E25" i="34" s="1"/>
  <c r="E26" i="34" s="1"/>
  <c r="E27" i="34" s="1"/>
  <c r="E28" i="34" s="1"/>
  <c r="E30" i="34" s="1"/>
  <c r="E32" i="34" s="1"/>
  <c r="E33" i="34" s="1"/>
  <c r="E34" i="34" s="1"/>
  <c r="E35" i="34" s="1"/>
  <c r="E36" i="34" s="1"/>
  <c r="E37" i="34" s="1"/>
  <c r="E38" i="34" s="1"/>
  <c r="E39" i="34" s="1"/>
  <c r="B12" i="34"/>
  <c r="E40" i="34" l="1"/>
  <c r="D11" i="34"/>
  <c r="A11" i="34"/>
  <c r="D12" i="34"/>
  <c r="A12" i="34"/>
  <c r="B13" i="34"/>
  <c r="E41" i="34" l="1"/>
  <c r="B41" i="34"/>
  <c r="B14" i="34"/>
  <c r="D13" i="34"/>
  <c r="A13" i="34"/>
  <c r="D41" i="34" l="1"/>
  <c r="A41" i="34"/>
  <c r="D14" i="34"/>
  <c r="A14" i="34"/>
  <c r="B15" i="34"/>
  <c r="D15" i="34" l="1"/>
  <c r="A15" i="34"/>
  <c r="B16" i="34"/>
  <c r="D16" i="34" s="1"/>
  <c r="A16" i="34" l="1"/>
  <c r="B17" i="34"/>
  <c r="D17" i="34" s="1"/>
  <c r="A17" i="34" l="1"/>
  <c r="B18" i="34"/>
  <c r="D18" i="34" s="1"/>
  <c r="B20" i="34" l="1"/>
  <c r="A18"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30" i="34"/>
  <c r="D30" i="34" l="1"/>
  <c r="A30"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<sst xmlns="http://schemas.openxmlformats.org/spreadsheetml/2006/main" count="364" uniqueCount="292">
  <si>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</si>
  <si>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</si>
  <si>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</si>
  <si>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</si>
  <si>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</si>
  <si>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</si>
  <si>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</si>
  <si>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</si>
  <si>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</si>
  <si>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</si>
  <si>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</si>
  <si>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</si>
  <si>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</si>
  <si>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</si>
  <si>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</si>
  <si>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</si>
  <si>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</si>
  <si>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</si>
  <si>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</si>
  <si>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</si>
  <si>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</si>
  <si>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</si>
  <si>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</si>
  <si>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</si>
  <si>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</si>
  <si>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</si>
  <si>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</si>
  <si>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</si>
  <si>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</si>
  <si>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</si>
  <si>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</si>
  <si>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</si>
  <si>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</si>
  <si>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</si>
  <si>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</si>
  <si>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</si>
  <si>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</si>
  <si>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</si>
  <si>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</si>
  <si>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</si>
  <si>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</si>
  <si>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</si>
  <si>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</si>
  <si>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</si>
  <si>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</si>
  <si>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</si>
  <si>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</si>
  <si>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</si>
  <si>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</si>
  <si>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</si>
  <si>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</si>
  <si>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</si>
  <si>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</si>
  <si>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</si>
  <si>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</si>
  <si>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</si>
  <si>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</si>
  <si>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</si>
  <si>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</si>
  <si>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</si>
  <si>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</si>
  <si>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</si>
  <si>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</si>
  <si>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</si>
  <si>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</si>
  <si>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</si>
  <si>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</si>
  <si>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</si>
  <si>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</si>
  <si>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</si>
  <si>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</si>
  <si>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</si>
  <si>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</si>
  <si>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</si>
  <si>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</si>
  <si>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</si>
  <si>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</si>
  <si>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</si>
  <si>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</si>
  <si>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</si>
  <si>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</si>
  <si>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</si>
  <si>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</si>
  <si>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</si>
  <si>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</si>
  <si>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</si>
  <si>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</si>
  <si>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</si>
  <si>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</si>
  <si>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</si>
  <si>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</si>
  <si>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</si>
  <si>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</si>
  <si>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</si>
  <si>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</si>
  <si>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</si>
  <si>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</si>
  <si>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</si>
  <si>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</si>
  <si>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</si>
  <si>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</si>
  <si>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</si>
  <si>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</si>
  <si>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</si>
  <si>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</si>
  <si>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</si>
  <si>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</si>
  <si>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</si>
  <si>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</si>
  <si>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</si>
  <si>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</si>
  <si>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</si>
  <si>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</si>
  <si>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</si>
  <si>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</si>
  <si>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</si>
  <si>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</si>
  <si>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</si>
  <si>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</si>
  <si>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</si>
  <si>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</si>
  <si>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</si>
  <si>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</si>
  <si>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</si>
  <si>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</si>
  <si>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</si>
  <si>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</si>
  <si>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</si>
  <si>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</si>
  <si>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</si>
  <si>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</si>
  <si>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</si>
  <si>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</si>
  <si>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</si>
  <si>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</si>
  <si>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</si>
  <si>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</si>
  <si>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</si>
  <si>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</si>
  <si>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</si>
  <si>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</si>
  <si>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</si>
  <si>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</si>
  <si>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</si>
  <si>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</si>
  <si>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</si>
  <si>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</si>
  <si>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</si>
  <si>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</si>
  <si>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</si>
  <si>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</si>
  <si>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</si>
  <si>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</si>
  <si>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</si>
  <si>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</si>
  <si>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</si>
  <si>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</si>
  <si>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</si>
  <si>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</si>
  <si>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</si>
  <si>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</si>
  <si>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</si>
  <si>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</si>
  <si>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</si>
  <si>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</si>
  <si>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</si>
  <si>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</si>
  <si>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</si>
  <si>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</si>
  <si>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</si>
  <si>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</si>
  <si>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</si>
  <si>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</si>
  <si>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</si>
  <si>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</si>
  <si>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</si>
  <si>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</si>
  <si>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</si>
  <si>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</si>
  <si>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</si>
  <si>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</si>
  <si>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</si>
  <si>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</si>
  <si>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</si>
  <si>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</si>
  <si>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</si>
  <si>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</si>
  <si>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</si>
  <si>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</si>
  <si>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</si>
  <si>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</si>
  <si>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</si>
  <si>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</si>
  <si>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</si>
  <si>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</si>
  <si>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</si>
  <si>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</si>
  <si>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</si>
  <si>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</si>
  <si>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</si>
  <si>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</si>
  <si>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</si>
  <si>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</si>
  <si>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</si>
  <si>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</si>
  <si>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</si>
  <si>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</si>
  <si>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</si>
  <si>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</si>
  <si>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</si>
  <si>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</si>
  <si>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</si>
  <si>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</si>
  <si>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</si>
  <si>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</si>
  <si>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</si>
  <si>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</si>
  <si>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</si>
  <si>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</si>
  <si>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</si>
  <si>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</si>
  <si>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</si>
  <si>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</si>
  <si>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</si>
  <si>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</si>
  <si>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</si>
  <si>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</si>
  <si>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</si>
  <si>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</si>
  <si>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</si>
  <si>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</si>
  <si>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</si>
  <si>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</si>
  <si>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</si>
  <si>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</si>
  <si>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</si>
  <si>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</si>
  <si>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</si>
  <si>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</si>
  <si>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</si>
  <si>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</si>
  <si>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</si>
  <si>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</si>
  <si>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</si>
  <si>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</si>
  <si>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</si>
  <si>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</si>
  <si>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</si>
  <si>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</si>
  <si>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</si>
  <si>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</si>
  <si>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</si>
  <si>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</si>
  <si>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</si>
  <si>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</si>
  <si>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</si>
  <si>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</si>
  <si>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</si>
  <si>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</si>
  <si>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</si>
  <si>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</si>
  <si>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</si>
  <si>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</si>
  <si>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</si>
  <si>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</si>
  <si>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</si>
  <si>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</si>
  <si>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</si>
  <si>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</si>
  <si>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</si>
  <si>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</si>
  <si>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</si>
  <si>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</si>
  <si>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</si>
  <si>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</si>
  <si>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</si>
  <si>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</si>
  <si>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</si>
  <si>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</si>
  <si>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</si>
  <si>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 xml:space="preserve">ช่วยพี่ใหม่ทำ Finance และทำ CV </t>
  </si>
  <si>
    <t>Methavee</t>
  </si>
  <si>
    <t>Tasanagunt</t>
  </si>
  <si>
    <t>ทำรายงานฉบับสมบูรณ์</t>
  </si>
  <si>
    <t>ทำรายงานสรุปแบบประเมินความพึงพอใจ</t>
  </si>
  <si>
    <t>ประชุม BD</t>
  </si>
  <si>
    <t xml:space="preserve">Leave </t>
  </si>
  <si>
    <t>โทร และส่งเมลยืนยันผู้เข้าร่วมงาน / ส่งอีเมลเชิญผู้เข้าร่วมงาน</t>
  </si>
  <si>
    <t>PR: โทร และส่งอีเมลเชิญผู้เข้าร่วมงาน</t>
  </si>
  <si>
    <t>โทร และส่งเมลยืนยันผู้เข้าร่วมงาน / ทำรายงานงวดที่ 1</t>
  </si>
  <si>
    <t>ช่วยพี่ปริณทำรายงาน โครงการจัดแผนพัฒนาท่องเที่ยว</t>
  </si>
  <si>
    <t>OTT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</si>
</sst>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20" fillId="0" borderId="43" xfId="0" applyFont="1" applyBorder="1" applyAlignment="1" applyProtection="1">
      <alignment vertical="center" wrapText="1"/>
      <protection locked="0"/>
    </xf>
    <xf numFmtId="0" fontId="20" fillId="0" borderId="44"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12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281</v>
      </c>
      <c r="E4" s="79"/>
      <c r="F4" s="79"/>
      <c r="G4" s="79"/>
      <c r="H4" s="78"/>
      <c r="I4" s="44"/>
      <c r="J4" s="44"/>
    </row>
    <row r="5" spans="2:10">
      <c r="B5" s="62" t="s">
        <v>65</v>
      </c>
      <c r="C5" s="64"/>
      <c r="D5" s="62" t="s">
        <v>282</v>
      </c>
      <c r="E5" s="63"/>
      <c r="F5" s="63"/>
      <c r="G5" s="63"/>
      <c r="H5" s="64"/>
      <c r="I5" s="44"/>
      <c r="J5" s="44"/>
    </row>
    <row r="6" spans="2:10">
      <c r="B6" s="62" t="s">
        <v>66</v>
      </c>
      <c r="C6" s="64"/>
      <c r="D6" s="62">
        <v>135</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236</v>
      </c>
      <c r="E33" s="85"/>
      <c r="F33" s="85"/>
      <c r="G33" s="85"/>
      <c r="H33" s="86"/>
      <c r="I33" s="57"/>
      <c r="J33" s="57"/>
    </row>
    <row r="34" spans="2:10" ht="20.5">
      <c r="B34" s="51" t="s">
        <v>240</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ht="13">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242</v>
      </c>
      <c r="E47" s="85"/>
      <c r="F47" s="85"/>
      <c r="G47" s="85"/>
      <c r="H47" s="86"/>
    </row>
    <row r="48" spans="2:10">
      <c r="B48" s="54" t="s">
        <v>73</v>
      </c>
      <c r="C48" s="55"/>
      <c r="D48" s="90"/>
      <c r="E48" s="91"/>
      <c r="F48" s="91"/>
      <c r="G48" s="91"/>
      <c r="H48" s="92"/>
    </row>
    <row r="49" spans="2:8" ht="13">
      <c r="B49" s="47">
        <v>9008</v>
      </c>
      <c r="C49" s="48"/>
      <c r="D49" s="84" t="s">
        <v>243</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4" zoomScale="70" zoomScaleNormal="70" workbookViewId="0">
      <selection activeCell="J27" sqref="J2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7" t="s">
        <v>14</v>
      </c>
      <c r="E1" s="108"/>
      <c r="F1" s="108"/>
      <c r="G1" s="108"/>
      <c r="H1" s="108"/>
      <c r="I1" s="108"/>
      <c r="J1" s="108"/>
      <c r="K1" s="108"/>
      <c r="L1" s="109"/>
    </row>
    <row r="2" spans="1:15" ht="13.5" customHeight="1">
      <c r="D2" s="31"/>
      <c r="E2" s="31"/>
      <c r="F2" s="31"/>
      <c r="G2" s="31"/>
      <c r="H2" s="31"/>
      <c r="I2" s="31"/>
      <c r="J2" s="31"/>
      <c r="K2" s="31"/>
      <c r="L2" s="2"/>
    </row>
    <row r="3" spans="1:15" ht="19.5" customHeight="1">
      <c r="D3" s="23" t="s">
        <v>0</v>
      </c>
      <c r="E3" s="24"/>
      <c r="F3" s="32" t="s">
        <v>281</v>
      </c>
      <c r="G3" s="29"/>
      <c r="I3" s="3"/>
      <c r="J3" s="33"/>
      <c r="K3" s="33"/>
      <c r="L3" s="33"/>
    </row>
    <row r="4" spans="1:15" ht="19.5" customHeight="1">
      <c r="D4" s="3" t="s">
        <v>68</v>
      </c>
      <c r="E4" s="25"/>
      <c r="F4" s="32" t="s">
        <v>282</v>
      </c>
      <c r="G4" s="29"/>
      <c r="I4" s="3"/>
      <c r="J4" s="33"/>
      <c r="K4" s="33"/>
      <c r="L4" s="33"/>
    </row>
    <row r="5" spans="1:15" ht="19.5" customHeight="1">
      <c r="D5" s="113" t="s">
        <v>67</v>
      </c>
      <c r="E5" s="114"/>
      <c r="F5" s="32">
        <v>135</v>
      </c>
      <c r="G5" s="29"/>
      <c r="I5" s="3"/>
      <c r="J5" s="33"/>
      <c r="K5" s="33"/>
      <c r="L5" s="33"/>
    </row>
    <row r="6" spans="1:15" ht="19.5" customHeight="1" thickBot="1">
      <c r="E6" s="3"/>
      <c r="F6" s="3"/>
      <c r="G6" s="3"/>
      <c r="H6" s="4"/>
      <c r="J6" s="115"/>
      <c r="K6" s="115"/>
      <c r="L6" s="115"/>
    </row>
    <row r="7" spans="1:15" ht="12.75" customHeight="1">
      <c r="B7" s="1">
        <f>MONTH(E9)</f>
        <v>11</v>
      </c>
      <c r="C7" s="124"/>
      <c r="D7" s="126">
        <v>44136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5" customHeight="1" thickBot="1">
      <c r="A9" s="5" t="str">
        <f t="shared" ref="A9:A40" si="0">IF(OR(C9="f",C9="u",C9="F",C9="U"),"",IF(OR(B9=1,B9=2,B9=3,B9=4,B9=5),1,""))</f>
        <v/>
      </c>
      <c r="B9" s="6">
        <f t="shared" ref="B9:B39"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4" t="s">
        <v>214</v>
      </c>
      <c r="G10" s="14">
        <v>9003</v>
      </c>
      <c r="H10" s="104" t="s">
        <v>288</v>
      </c>
      <c r="I10" s="104"/>
      <c r="J10" s="14" t="s">
        <v>69</v>
      </c>
      <c r="K10" s="14"/>
      <c r="L10" s="15">
        <v>8</v>
      </c>
      <c r="N10" s="6" t="s">
        <v>70</v>
      </c>
      <c r="O10" s="2">
        <f>COUNTIF($G$9:$G$41, 9001)</f>
        <v>0</v>
      </c>
    </row>
    <row r="11" spans="1:15" ht="29.15" customHeight="1" thickBot="1">
      <c r="A11" s="5">
        <f t="shared" si="0"/>
        <v>1</v>
      </c>
      <c r="B11" s="6">
        <f t="shared" si="1"/>
        <v>2</v>
      </c>
      <c r="C11" s="12"/>
      <c r="D11" s="8" t="str">
        <f>IF(B11=1,"Mo",IF(B11=2,"Tue",IF(B11=3,"Wed",IF(B11=4,"Thu",IF(B11=5,"Fri",IF(B11=6,"Sat",IF(B11=7,"Sun","")))))))</f>
        <v>Tue</v>
      </c>
      <c r="E11" s="13">
        <f t="shared" ref="E11:E39" si="2">+E10+1</f>
        <v>44138</v>
      </c>
      <c r="F11" s="14" t="s">
        <v>214</v>
      </c>
      <c r="G11" s="14">
        <v>9003</v>
      </c>
      <c r="H11" s="104" t="s">
        <v>288</v>
      </c>
      <c r="I11" s="104"/>
      <c r="J11" s="14" t="s">
        <v>69</v>
      </c>
      <c r="K11" s="14"/>
      <c r="L11" s="15">
        <v>8</v>
      </c>
      <c r="N11" s="6" t="s">
        <v>12</v>
      </c>
      <c r="O11" s="2">
        <f>COUNTIF($G$9:$G$41,9003)+COUNTIF($G$9:$G$41,9004)</f>
        <v>23</v>
      </c>
    </row>
    <row r="12" spans="1:15" ht="29.15" customHeight="1" thickBot="1">
      <c r="A12" s="5">
        <f t="shared" si="0"/>
        <v>1</v>
      </c>
      <c r="B12" s="6">
        <f t="shared" si="1"/>
        <v>3</v>
      </c>
      <c r="C12" s="12"/>
      <c r="D12" s="8" t="str">
        <f t="shared" ref="D12:D40" si="3">IF(B12=1,"Mo",IF(B12=2,"Tue",IF(B12=3,"Wed",IF(B12=4,"Thu",IF(B12=5,"Fri",IF(B12=6,"Sat",IF(B12=7,"Sun","")))))))</f>
        <v>Wed</v>
      </c>
      <c r="E12" s="13">
        <f t="shared" si="2"/>
        <v>44139</v>
      </c>
      <c r="F12" s="14" t="s">
        <v>214</v>
      </c>
      <c r="G12" s="14">
        <v>9003</v>
      </c>
      <c r="H12" s="104" t="s">
        <v>288</v>
      </c>
      <c r="I12" s="104"/>
      <c r="J12" s="14" t="s">
        <v>69</v>
      </c>
      <c r="K12" s="14"/>
      <c r="L12" s="15">
        <v>8</v>
      </c>
      <c r="N12" s="1" t="s">
        <v>13</v>
      </c>
      <c r="O12" s="2">
        <f>COUNTIF($G$9:$G$41, 9005)</f>
        <v>0</v>
      </c>
    </row>
    <row r="13" spans="1:15" ht="29.15" customHeight="1" thickBot="1">
      <c r="A13" s="5">
        <f t="shared" si="0"/>
        <v>1</v>
      </c>
      <c r="B13" s="6">
        <f t="shared" si="1"/>
        <v>4</v>
      </c>
      <c r="C13" s="12"/>
      <c r="D13" s="8" t="str">
        <f t="shared" si="3"/>
        <v>Thu</v>
      </c>
      <c r="E13" s="13">
        <f t="shared" si="2"/>
        <v>44140</v>
      </c>
      <c r="F13" s="14" t="s">
        <v>214</v>
      </c>
      <c r="G13" s="14">
        <v>9003</v>
      </c>
      <c r="H13" s="104" t="s">
        <v>288</v>
      </c>
      <c r="I13" s="104"/>
      <c r="J13" s="14" t="s">
        <v>69</v>
      </c>
      <c r="K13" s="14"/>
      <c r="L13" s="15">
        <v>8</v>
      </c>
    </row>
    <row r="14" spans="1:15" ht="29.15" customHeight="1" thickBot="1">
      <c r="A14" s="5">
        <f t="shared" si="0"/>
        <v>1</v>
      </c>
      <c r="B14" s="6">
        <f t="shared" si="1"/>
        <v>5</v>
      </c>
      <c r="C14" s="12"/>
      <c r="D14" s="8" t="str">
        <f t="shared" si="3"/>
        <v>Fri</v>
      </c>
      <c r="E14" s="13">
        <f t="shared" si="2"/>
        <v>44141</v>
      </c>
      <c r="F14" s="14" t="s">
        <v>214</v>
      </c>
      <c r="G14" s="14">
        <v>9003</v>
      </c>
      <c r="H14" s="104" t="s">
        <v>288</v>
      </c>
      <c r="I14" s="104"/>
      <c r="J14" s="14" t="s">
        <v>69</v>
      </c>
      <c r="K14" s="14"/>
      <c r="L14" s="15">
        <v>8</v>
      </c>
    </row>
    <row r="15" spans="1:15" ht="29.15" customHeight="1" thickBot="1">
      <c r="A15" s="5" t="str">
        <f t="shared" si="0"/>
        <v/>
      </c>
      <c r="B15" s="6">
        <f t="shared" si="1"/>
        <v>6</v>
      </c>
      <c r="C15" s="12"/>
      <c r="D15" s="8" t="str">
        <f t="shared" si="3"/>
        <v>Sat</v>
      </c>
      <c r="E15" s="13">
        <f t="shared" si="2"/>
        <v>44142</v>
      </c>
      <c r="F15" s="10"/>
      <c r="G15" s="14"/>
      <c r="H15" s="133"/>
      <c r="I15" s="133"/>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4"/>
      <c r="I16" s="104"/>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4" t="s">
        <v>214</v>
      </c>
      <c r="G17" s="14">
        <v>9003</v>
      </c>
      <c r="H17" s="104" t="s">
        <v>288</v>
      </c>
      <c r="I17" s="104"/>
      <c r="J17" s="14" t="s">
        <v>69</v>
      </c>
      <c r="K17" s="14"/>
      <c r="L17" s="15">
        <v>8</v>
      </c>
    </row>
    <row r="18" spans="1:12" ht="29" customHeight="1" thickBot="1">
      <c r="A18" s="5">
        <f t="shared" si="0"/>
        <v>1</v>
      </c>
      <c r="B18" s="6">
        <f t="shared" si="1"/>
        <v>2</v>
      </c>
      <c r="C18" s="12"/>
      <c r="D18" s="8" t="str">
        <f>IF(B18=1,"Mo",IF(B18=2,"Tue",IF(B18=3,"Wed",IF(B18=4,"Thu",IF(B18=5,"Fri",IF(B18=6,"Sat",IF(B18=7,"Sun","")))))))</f>
        <v>Tue</v>
      </c>
      <c r="E18" s="13">
        <f>+E17+1</f>
        <v>44145</v>
      </c>
      <c r="F18" s="14" t="s">
        <v>214</v>
      </c>
      <c r="G18" s="14">
        <v>9003</v>
      </c>
      <c r="H18" s="104" t="s">
        <v>288</v>
      </c>
      <c r="I18" s="104"/>
      <c r="J18" s="14" t="s">
        <v>69</v>
      </c>
      <c r="K18" s="14"/>
      <c r="L18" s="15">
        <v>6</v>
      </c>
    </row>
    <row r="19" spans="1:12" ht="29" customHeight="1" thickBot="1">
      <c r="A19" s="5"/>
      <c r="B19" s="6"/>
      <c r="C19" s="12"/>
      <c r="D19" s="8"/>
      <c r="E19" s="13"/>
      <c r="F19" s="10" t="s">
        <v>136</v>
      </c>
      <c r="G19" s="14">
        <v>9004</v>
      </c>
      <c r="H19" s="104" t="s">
        <v>285</v>
      </c>
      <c r="I19" s="104"/>
      <c r="J19" s="14" t="s">
        <v>69</v>
      </c>
      <c r="K19" s="14"/>
      <c r="L19" s="15">
        <v>2</v>
      </c>
    </row>
    <row r="20" spans="1:12" ht="29.15" customHeight="1" thickBot="1">
      <c r="A20" s="5">
        <f t="shared" si="0"/>
        <v>1</v>
      </c>
      <c r="B20" s="6">
        <f t="shared" si="1"/>
        <v>3</v>
      </c>
      <c r="C20" s="12"/>
      <c r="D20" s="8" t="str">
        <f t="shared" si="3"/>
        <v>Wed</v>
      </c>
      <c r="E20" s="13">
        <f>+E18+1</f>
        <v>44146</v>
      </c>
      <c r="F20" s="14" t="s">
        <v>214</v>
      </c>
      <c r="G20" s="14">
        <v>9003</v>
      </c>
      <c r="H20" s="104" t="s">
        <v>288</v>
      </c>
      <c r="I20" s="104"/>
      <c r="J20" s="14" t="s">
        <v>69</v>
      </c>
      <c r="K20" s="14"/>
      <c r="L20" s="15">
        <v>8</v>
      </c>
    </row>
    <row r="21" spans="1:12" ht="29.15" customHeight="1" thickBot="1">
      <c r="A21" s="5">
        <f t="shared" si="0"/>
        <v>1</v>
      </c>
      <c r="B21" s="6">
        <f t="shared" si="1"/>
        <v>4</v>
      </c>
      <c r="C21" s="12"/>
      <c r="D21" s="8" t="str">
        <f t="shared" si="3"/>
        <v>Thu</v>
      </c>
      <c r="E21" s="13">
        <f t="shared" si="2"/>
        <v>44147</v>
      </c>
      <c r="F21" s="14" t="s">
        <v>214</v>
      </c>
      <c r="G21" s="14">
        <v>9003</v>
      </c>
      <c r="H21" s="104" t="s">
        <v>287</v>
      </c>
      <c r="I21" s="104"/>
      <c r="J21" s="14" t="s">
        <v>69</v>
      </c>
      <c r="K21" s="14"/>
      <c r="L21" s="15">
        <v>8</v>
      </c>
    </row>
    <row r="22" spans="1:12" ht="29.15" customHeight="1" thickBot="1">
      <c r="A22" s="5">
        <f t="shared" si="0"/>
        <v>1</v>
      </c>
      <c r="B22" s="6">
        <f t="shared" si="1"/>
        <v>5</v>
      </c>
      <c r="C22" s="12"/>
      <c r="D22" s="8" t="str">
        <f t="shared" si="3"/>
        <v>Fri</v>
      </c>
      <c r="E22" s="13">
        <f t="shared" si="2"/>
        <v>44148</v>
      </c>
      <c r="F22" s="14"/>
      <c r="G22" s="14">
        <v>9015</v>
      </c>
      <c r="H22" s="110" t="s">
        <v>286</v>
      </c>
      <c r="I22" s="110"/>
      <c r="J22" s="14"/>
      <c r="K22" s="14"/>
      <c r="L22" s="15"/>
    </row>
    <row r="23" spans="1:12" ht="29.15" customHeight="1" thickBot="1">
      <c r="A23" s="5" t="str">
        <f t="shared" si="0"/>
        <v/>
      </c>
      <c r="B23" s="6">
        <f t="shared" si="1"/>
        <v>6</v>
      </c>
      <c r="C23" s="12"/>
      <c r="D23" s="8" t="str">
        <f t="shared" si="3"/>
        <v>Sat</v>
      </c>
      <c r="E23" s="13">
        <f t="shared" si="2"/>
        <v>44149</v>
      </c>
      <c r="F23" s="10"/>
      <c r="G23" s="14"/>
      <c r="H23" s="104"/>
      <c r="I23" s="104"/>
      <c r="J23" s="14"/>
      <c r="K23" s="14"/>
      <c r="L23" s="15"/>
    </row>
    <row r="24" spans="1:12" ht="29.15" customHeight="1" thickBot="1">
      <c r="A24" s="5" t="str">
        <f t="shared" si="0"/>
        <v/>
      </c>
      <c r="B24" s="6">
        <f t="shared" si="1"/>
        <v>7</v>
      </c>
      <c r="C24" s="12"/>
      <c r="D24" s="8" t="str">
        <f t="shared" si="3"/>
        <v>Sun</v>
      </c>
      <c r="E24" s="13">
        <f t="shared" si="2"/>
        <v>44150</v>
      </c>
      <c r="F24" s="10"/>
      <c r="G24" s="14"/>
      <c r="H24" s="104"/>
      <c r="I24" s="104"/>
      <c r="J24" s="14"/>
      <c r="K24" s="14"/>
      <c r="L24" s="15"/>
    </row>
    <row r="25" spans="1:12" ht="29.15" customHeight="1" thickBot="1">
      <c r="A25" s="5">
        <f t="shared" si="0"/>
        <v>1</v>
      </c>
      <c r="B25" s="6">
        <f t="shared" si="1"/>
        <v>1</v>
      </c>
      <c r="C25" s="12"/>
      <c r="D25" s="8" t="str">
        <f t="shared" si="3"/>
        <v>Mo</v>
      </c>
      <c r="E25" s="13">
        <f t="shared" si="2"/>
        <v>44151</v>
      </c>
      <c r="F25" s="14" t="s">
        <v>214</v>
      </c>
      <c r="G25" s="14">
        <v>9003</v>
      </c>
      <c r="H25" s="110" t="s">
        <v>289</v>
      </c>
      <c r="I25" s="110"/>
      <c r="J25" s="14" t="s">
        <v>69</v>
      </c>
      <c r="K25" s="14"/>
      <c r="L25" s="15">
        <v>12</v>
      </c>
    </row>
    <row r="26" spans="1:12" ht="29.15" customHeight="1" thickBot="1">
      <c r="A26" s="5">
        <f t="shared" si="0"/>
        <v>1</v>
      </c>
      <c r="B26" s="6">
        <f t="shared" si="1"/>
        <v>2</v>
      </c>
      <c r="C26" s="12"/>
      <c r="D26" s="8" t="str">
        <f t="shared" si="3"/>
        <v>Tue</v>
      </c>
      <c r="E26" s="13">
        <f t="shared" si="2"/>
        <v>44152</v>
      </c>
      <c r="F26" s="14" t="s">
        <v>214</v>
      </c>
      <c r="G26" s="14">
        <v>9003</v>
      </c>
      <c r="H26" s="110" t="s">
        <v>291</v>
      </c>
      <c r="I26" s="110"/>
      <c r="J26" s="14" t="s">
        <v>69</v>
      </c>
      <c r="K26" s="14"/>
      <c r="L26" s="15">
        <v>14</v>
      </c>
    </row>
    <row r="27" spans="1:12" ht="29.15" customHeight="1" thickBot="1">
      <c r="A27" s="5">
        <f t="shared" si="0"/>
        <v>1</v>
      </c>
      <c r="B27" s="6">
        <f t="shared" si="1"/>
        <v>3</v>
      </c>
      <c r="C27" s="12"/>
      <c r="D27" s="8" t="str">
        <f t="shared" si="3"/>
        <v>Wed</v>
      </c>
      <c r="E27" s="13">
        <f t="shared" si="2"/>
        <v>44153</v>
      </c>
      <c r="F27" s="14" t="s">
        <v>214</v>
      </c>
      <c r="G27" s="14">
        <v>9003</v>
      </c>
      <c r="H27" s="110" t="s">
        <v>283</v>
      </c>
      <c r="I27" s="110"/>
      <c r="J27" s="14" t="s">
        <v>69</v>
      </c>
      <c r="K27" s="14"/>
      <c r="L27" s="15">
        <v>8</v>
      </c>
    </row>
    <row r="28" spans="1:12" ht="29.15" customHeight="1" thickBot="1">
      <c r="A28" s="5">
        <f t="shared" si="0"/>
        <v>1</v>
      </c>
      <c r="B28" s="6">
        <f t="shared" si="1"/>
        <v>4</v>
      </c>
      <c r="C28" s="12"/>
      <c r="D28" s="8" t="str">
        <f t="shared" si="3"/>
        <v>Thu</v>
      </c>
      <c r="E28" s="13">
        <f t="shared" si="2"/>
        <v>44154</v>
      </c>
      <c r="F28" s="14" t="s">
        <v>214</v>
      </c>
      <c r="G28" s="14">
        <v>9003</v>
      </c>
      <c r="H28" s="110" t="s">
        <v>283</v>
      </c>
      <c r="I28" s="110"/>
      <c r="J28" s="14" t="s">
        <v>69</v>
      </c>
      <c r="K28" s="14"/>
      <c r="L28" s="15">
        <v>6</v>
      </c>
    </row>
    <row r="29" spans="1:12" ht="29.15" customHeight="1" thickBot="1">
      <c r="A29" s="5"/>
      <c r="B29" s="6"/>
      <c r="C29" s="12"/>
      <c r="D29" s="8"/>
      <c r="E29" s="13"/>
      <c r="F29" s="10" t="s">
        <v>136</v>
      </c>
      <c r="G29" s="14">
        <v>9004</v>
      </c>
      <c r="H29" s="105" t="s">
        <v>290</v>
      </c>
      <c r="I29" s="106"/>
      <c r="J29" s="14" t="s">
        <v>69</v>
      </c>
      <c r="K29" s="14"/>
      <c r="L29" s="15">
        <v>2</v>
      </c>
    </row>
    <row r="30" spans="1:12" ht="29.15" customHeight="1" thickBot="1">
      <c r="A30" s="5">
        <f t="shared" si="0"/>
        <v>1</v>
      </c>
      <c r="B30" s="6">
        <f t="shared" si="1"/>
        <v>5</v>
      </c>
      <c r="C30" s="12"/>
      <c r="D30" s="8" t="str">
        <f t="shared" si="3"/>
        <v>Fri</v>
      </c>
      <c r="E30" s="13">
        <f>+E28+1</f>
        <v>44155</v>
      </c>
      <c r="F30" s="14" t="s">
        <v>214</v>
      </c>
      <c r="G30" s="14">
        <v>9003</v>
      </c>
      <c r="H30" s="110" t="s">
        <v>283</v>
      </c>
      <c r="I30" s="110"/>
      <c r="J30" s="14" t="s">
        <v>69</v>
      </c>
      <c r="K30" s="14"/>
      <c r="L30" s="15">
        <v>6</v>
      </c>
    </row>
    <row r="31" spans="1:12" ht="29.15" customHeight="1" thickBot="1">
      <c r="A31" s="5"/>
      <c r="B31" s="6"/>
      <c r="C31" s="12"/>
      <c r="D31" s="8"/>
      <c r="E31" s="13"/>
      <c r="F31" s="10" t="s">
        <v>136</v>
      </c>
      <c r="G31" s="14">
        <v>9004</v>
      </c>
      <c r="H31" s="104" t="s">
        <v>280</v>
      </c>
      <c r="I31" s="104"/>
      <c r="J31" s="14" t="s">
        <v>69</v>
      </c>
      <c r="K31" s="14"/>
      <c r="L31" s="15">
        <v>2</v>
      </c>
    </row>
    <row r="32" spans="1:12" ht="29" customHeight="1" thickBot="1">
      <c r="A32" s="5" t="str">
        <f t="shared" si="0"/>
        <v/>
      </c>
      <c r="B32" s="6">
        <f t="shared" si="1"/>
        <v>6</v>
      </c>
      <c r="C32" s="12"/>
      <c r="D32" s="8" t="str">
        <f t="shared" si="3"/>
        <v>Sat</v>
      </c>
      <c r="E32" s="13">
        <f>+E30+1</f>
        <v>44156</v>
      </c>
      <c r="F32" s="10"/>
      <c r="G32" s="14"/>
      <c r="H32" s="104"/>
      <c r="I32" s="104"/>
      <c r="J32" s="14"/>
      <c r="K32" s="14"/>
      <c r="L32" s="15"/>
    </row>
    <row r="33" spans="1:12" ht="29.15" customHeight="1" thickBot="1">
      <c r="A33" s="5" t="str">
        <f t="shared" si="0"/>
        <v/>
      </c>
      <c r="B33" s="6">
        <f t="shared" si="1"/>
        <v>7</v>
      </c>
      <c r="C33" s="12"/>
      <c r="D33" s="8" t="str">
        <f t="shared" si="3"/>
        <v>Sun</v>
      </c>
      <c r="E33" s="13">
        <f t="shared" si="2"/>
        <v>44157</v>
      </c>
      <c r="F33" s="10"/>
      <c r="G33" s="14"/>
      <c r="H33" s="104"/>
      <c r="I33" s="104"/>
      <c r="J33" s="14"/>
      <c r="K33" s="14"/>
      <c r="L33" s="15"/>
    </row>
    <row r="34" spans="1:12" ht="29.15" customHeight="1" thickBot="1">
      <c r="A34" s="5">
        <f t="shared" si="0"/>
        <v>1</v>
      </c>
      <c r="B34" s="6">
        <f t="shared" si="1"/>
        <v>1</v>
      </c>
      <c r="C34" s="12"/>
      <c r="D34" s="8" t="str">
        <f t="shared" si="3"/>
        <v>Mo</v>
      </c>
      <c r="E34" s="13">
        <f t="shared" si="2"/>
        <v>44158</v>
      </c>
      <c r="F34" s="14" t="s">
        <v>214</v>
      </c>
      <c r="G34" s="14">
        <v>9003</v>
      </c>
      <c r="H34" s="110" t="s">
        <v>283</v>
      </c>
      <c r="I34" s="110"/>
      <c r="J34" s="14" t="s">
        <v>69</v>
      </c>
      <c r="K34" s="14"/>
      <c r="L34" s="15">
        <v>8</v>
      </c>
    </row>
    <row r="35" spans="1:12" ht="29.15" customHeight="1" thickBot="1">
      <c r="A35" s="5">
        <f t="shared" si="0"/>
        <v>1</v>
      </c>
      <c r="B35" s="6">
        <f t="shared" si="1"/>
        <v>2</v>
      </c>
      <c r="C35" s="12"/>
      <c r="D35" s="8" t="str">
        <f t="shared" si="3"/>
        <v>Tue</v>
      </c>
      <c r="E35" s="13">
        <f t="shared" si="2"/>
        <v>44159</v>
      </c>
      <c r="F35" s="14" t="s">
        <v>214</v>
      </c>
      <c r="G35" s="14">
        <v>9003</v>
      </c>
      <c r="H35" s="110" t="s">
        <v>283</v>
      </c>
      <c r="I35" s="110"/>
      <c r="J35" s="14" t="s">
        <v>69</v>
      </c>
      <c r="K35" s="14"/>
      <c r="L35" s="15">
        <v>8</v>
      </c>
    </row>
    <row r="36" spans="1:12" ht="29.15" customHeight="1" thickBot="1">
      <c r="A36" s="5">
        <f t="shared" si="0"/>
        <v>1</v>
      </c>
      <c r="B36" s="6">
        <f t="shared" si="1"/>
        <v>3</v>
      </c>
      <c r="C36" s="12"/>
      <c r="D36" s="8" t="str">
        <f t="shared" si="3"/>
        <v>Wed</v>
      </c>
      <c r="E36" s="13">
        <f t="shared" si="2"/>
        <v>44160</v>
      </c>
      <c r="F36" s="14" t="s">
        <v>214</v>
      </c>
      <c r="G36" s="14">
        <v>9003</v>
      </c>
      <c r="H36" s="110" t="s">
        <v>283</v>
      </c>
      <c r="I36" s="110"/>
      <c r="J36" s="14" t="s">
        <v>69</v>
      </c>
      <c r="K36" s="14"/>
      <c r="L36" s="15">
        <v>8</v>
      </c>
    </row>
    <row r="37" spans="1:12" ht="29.15" customHeight="1" thickBot="1">
      <c r="A37" s="5">
        <f t="shared" si="0"/>
        <v>1</v>
      </c>
      <c r="B37" s="6">
        <f t="shared" si="1"/>
        <v>4</v>
      </c>
      <c r="C37" s="12"/>
      <c r="D37" s="8" t="str">
        <f t="shared" si="3"/>
        <v>Thu</v>
      </c>
      <c r="E37" s="13">
        <f t="shared" si="2"/>
        <v>44161</v>
      </c>
      <c r="F37" s="14" t="s">
        <v>214</v>
      </c>
      <c r="G37" s="14">
        <v>9003</v>
      </c>
      <c r="H37" s="110" t="s">
        <v>284</v>
      </c>
      <c r="I37" s="110"/>
      <c r="J37" s="14" t="s">
        <v>69</v>
      </c>
      <c r="K37" s="14"/>
      <c r="L37" s="15">
        <v>8</v>
      </c>
    </row>
    <row r="38" spans="1:12" ht="29.15" customHeight="1" thickBot="1">
      <c r="A38" s="5">
        <f t="shared" si="0"/>
        <v>1</v>
      </c>
      <c r="B38" s="6">
        <f t="shared" si="1"/>
        <v>5</v>
      </c>
      <c r="C38" s="12"/>
      <c r="D38" s="8" t="str">
        <f t="shared" si="3"/>
        <v>Fri</v>
      </c>
      <c r="E38" s="13">
        <f t="shared" si="2"/>
        <v>44162</v>
      </c>
      <c r="F38" s="14" t="s">
        <v>214</v>
      </c>
      <c r="G38" s="14">
        <v>9003</v>
      </c>
      <c r="H38" s="110" t="s">
        <v>284</v>
      </c>
      <c r="I38" s="110"/>
      <c r="J38" s="14" t="s">
        <v>69</v>
      </c>
      <c r="K38" s="14"/>
      <c r="L38" s="15">
        <v>8</v>
      </c>
    </row>
    <row r="39" spans="1:12" ht="29.15" customHeight="1" thickBot="1">
      <c r="A39" s="5" t="str">
        <f t="shared" si="0"/>
        <v/>
      </c>
      <c r="B39" s="6">
        <f t="shared" si="1"/>
        <v>6</v>
      </c>
      <c r="C39" s="12"/>
      <c r="D39" s="8" t="str">
        <f t="shared" si="3"/>
        <v>Sat</v>
      </c>
      <c r="E39" s="13">
        <f t="shared" si="2"/>
        <v>44163</v>
      </c>
      <c r="F39" s="10"/>
      <c r="G39" s="14"/>
      <c r="H39" s="111"/>
      <c r="I39" s="111"/>
      <c r="J39" s="14"/>
      <c r="K39" s="14"/>
      <c r="L39" s="15"/>
    </row>
    <row r="40" spans="1:12" ht="29.15" customHeight="1" thickBot="1">
      <c r="A40" s="5" t="str">
        <f t="shared" si="0"/>
        <v/>
      </c>
      <c r="B40" s="6">
        <f>WEEKDAY(E39+1,2)</f>
        <v>7</v>
      </c>
      <c r="C40" s="12"/>
      <c r="D40" s="8" t="str">
        <f t="shared" si="3"/>
        <v>Sun</v>
      </c>
      <c r="E40" s="16">
        <f>IF(MONTH(E39+1)&gt;MONTH(E39),"",E39+1)</f>
        <v>44164</v>
      </c>
      <c r="F40" s="10"/>
      <c r="G40" s="38"/>
      <c r="H40" s="112"/>
      <c r="I40" s="104"/>
      <c r="J40" s="14"/>
      <c r="K40" s="14"/>
      <c r="L40" s="15"/>
    </row>
    <row r="41" spans="1:12" ht="29.15" customHeight="1" thickBot="1">
      <c r="A41" s="5">
        <f t="shared" ref="A41" si="4">IF(OR(C41="f",C41="u",C41="F",C41="U"),"",IF(OR(B41=1,B41=2,B41=3,B41=4,B41=5),1,""))</f>
        <v>1</v>
      </c>
      <c r="B41" s="6">
        <f>WEEKDAY(E40+1,2)</f>
        <v>1</v>
      </c>
      <c r="C41" s="12"/>
      <c r="D41" s="8" t="str">
        <f t="shared" ref="D41" si="5">IF(B41=1,"Mo",IF(B41=2,"Tue",IF(B41=3,"Wed",IF(B41=4,"Thu",IF(B41=5,"Fri",IF(B41=6,"Sat",IF(B41=7,"Sun","")))))))</f>
        <v>Mo</v>
      </c>
      <c r="E41" s="16">
        <f>IF(MONTH(E40+1)&gt;MONTH(E40),"",E40+1)</f>
        <v>44165</v>
      </c>
      <c r="F41" s="14" t="s">
        <v>214</v>
      </c>
      <c r="G41" s="14">
        <v>9003</v>
      </c>
      <c r="H41" s="110" t="s">
        <v>283</v>
      </c>
      <c r="I41" s="110"/>
      <c r="J41" s="14" t="s">
        <v>69</v>
      </c>
      <c r="K41" s="14"/>
      <c r="L41" s="15">
        <v>12</v>
      </c>
    </row>
    <row r="42" spans="1:12" ht="30" customHeight="1" thickBot="1">
      <c r="D42" s="17"/>
      <c r="E42" s="19"/>
      <c r="F42" s="39"/>
      <c r="G42" s="40"/>
      <c r="H42" s="41"/>
      <c r="I42" s="37" t="s">
        <v>1</v>
      </c>
      <c r="J42" s="21"/>
      <c r="K42" s="18"/>
      <c r="L42" s="22">
        <f>SUM(L9:L41)</f>
        <v>174</v>
      </c>
    </row>
    <row r="43" spans="1:12" ht="30" customHeight="1" thickBot="1">
      <c r="D43" s="17"/>
      <c r="E43" s="18"/>
      <c r="F43" s="30"/>
      <c r="G43" s="30"/>
      <c r="H43" s="30"/>
      <c r="I43" s="20" t="s">
        <v>2</v>
      </c>
      <c r="J43" s="21"/>
      <c r="K43" s="18"/>
      <c r="L43" s="22">
        <f>SUM(L42/8)</f>
        <v>21.75</v>
      </c>
    </row>
  </sheetData>
  <mergeCells count="43">
    <mergeCell ref="H41:I41"/>
    <mergeCell ref="C7:C8"/>
    <mergeCell ref="D7:E8"/>
    <mergeCell ref="F7:F8"/>
    <mergeCell ref="G7:G8"/>
    <mergeCell ref="H22:I22"/>
    <mergeCell ref="H20:I20"/>
    <mergeCell ref="H14:I14"/>
    <mergeCell ref="H15:I15"/>
    <mergeCell ref="H16:I16"/>
    <mergeCell ref="H27:I27"/>
    <mergeCell ref="H35:I35"/>
    <mergeCell ref="H28:I28"/>
    <mergeCell ref="H32:I32"/>
    <mergeCell ref="H30:I30"/>
    <mergeCell ref="H31:I31"/>
    <mergeCell ref="H38:I38"/>
    <mergeCell ref="H39:I39"/>
    <mergeCell ref="H40:I40"/>
    <mergeCell ref="H21:I21"/>
    <mergeCell ref="H12:I12"/>
    <mergeCell ref="H33:I33"/>
    <mergeCell ref="H34:I34"/>
    <mergeCell ref="H23:I23"/>
    <mergeCell ref="H24:I24"/>
    <mergeCell ref="H36:I36"/>
    <mergeCell ref="H25:I25"/>
    <mergeCell ref="H26:I26"/>
    <mergeCell ref="H17:I17"/>
    <mergeCell ref="H13:I13"/>
    <mergeCell ref="H19:I19"/>
    <mergeCell ref="H18:I18"/>
    <mergeCell ref="H29:I29"/>
    <mergeCell ref="D1:L1"/>
    <mergeCell ref="H37:I37"/>
    <mergeCell ref="H10:I10"/>
    <mergeCell ref="D5:E5"/>
    <mergeCell ref="J6:L6"/>
    <mergeCell ref="J7:J8"/>
    <mergeCell ref="K7:K8"/>
    <mergeCell ref="H7:I8"/>
    <mergeCell ref="L7:L8"/>
    <mergeCell ref="H11:I11"/>
  </mergeCells>
  <phoneticPr fontId="0" type="noConversion"/>
  <conditionalFormatting sqref="C9:C40">
    <cfRule type="expression" dxfId="120" priority="2173" stopIfTrue="1">
      <formula>IF($A9=1,B9,)</formula>
    </cfRule>
    <cfRule type="expression" dxfId="119" priority="2174" stopIfTrue="1">
      <formula>IF($A9="",B9,)</formula>
    </cfRule>
  </conditionalFormatting>
  <conditionalFormatting sqref="E9">
    <cfRule type="expression" dxfId="118" priority="2175" stopIfTrue="1">
      <formula>IF($A9="",B9,"")</formula>
    </cfRule>
  </conditionalFormatting>
  <conditionalFormatting sqref="E10:E40">
    <cfRule type="expression" dxfId="117" priority="2176" stopIfTrue="1">
      <formula>IF($A10&lt;&gt;1,B10,"")</formula>
    </cfRule>
  </conditionalFormatting>
  <conditionalFormatting sqref="D9:D40">
    <cfRule type="expression" dxfId="116" priority="2177" stopIfTrue="1">
      <formula>IF($A9="",B9,)</formula>
    </cfRule>
  </conditionalFormatting>
  <conditionalFormatting sqref="G9 G15:G16 G23:G24 G32:G33 G39">
    <cfRule type="expression" dxfId="115" priority="2178" stopIfTrue="1">
      <formula>#REF!="Freelancer"</formula>
    </cfRule>
    <cfRule type="expression" dxfId="114" priority="2179" stopIfTrue="1">
      <formula>#REF!="DTC Int. Staff"</formula>
    </cfRule>
  </conditionalFormatting>
  <conditionalFormatting sqref="G39 G15:G16 G23:G33">
    <cfRule type="expression" dxfId="113" priority="2171" stopIfTrue="1">
      <formula>$F$5="Freelancer"</formula>
    </cfRule>
    <cfRule type="expression" dxfId="112" priority="2172" stopIfTrue="1">
      <formula>$F$5="DTC Int. Staff"</formula>
    </cfRule>
  </conditionalFormatting>
  <conditionalFormatting sqref="G25:G31">
    <cfRule type="expression" dxfId="111" priority="121" stopIfTrue="1">
      <formula>#REF!="Freelancer"</formula>
    </cfRule>
    <cfRule type="expression" dxfId="110" priority="122" stopIfTrue="1">
      <formula>#REF!="DTC Int. Staff"</formula>
    </cfRule>
  </conditionalFormatting>
  <conditionalFormatting sqref="G11:G14">
    <cfRule type="expression" dxfId="109" priority="117" stopIfTrue="1">
      <formula>#REF!="Freelancer"</formula>
    </cfRule>
    <cfRule type="expression" dxfId="108" priority="118" stopIfTrue="1">
      <formula>#REF!="DTC Int. Staff"</formula>
    </cfRule>
  </conditionalFormatting>
  <conditionalFormatting sqref="G11:G14">
    <cfRule type="expression" dxfId="107" priority="115" stopIfTrue="1">
      <formula>$F$5="Freelancer"</formula>
    </cfRule>
    <cfRule type="expression" dxfId="106" priority="116" stopIfTrue="1">
      <formula>$F$5="DTC Int. Staff"</formula>
    </cfRule>
  </conditionalFormatting>
  <conditionalFormatting sqref="C41">
    <cfRule type="expression" dxfId="105" priority="111" stopIfTrue="1">
      <formula>IF($A41=1,B41,)</formula>
    </cfRule>
    <cfRule type="expression" dxfId="104" priority="112" stopIfTrue="1">
      <formula>IF($A41="",B41,)</formula>
    </cfRule>
  </conditionalFormatting>
  <conditionalFormatting sqref="E41">
    <cfRule type="expression" dxfId="103" priority="113" stopIfTrue="1">
      <formula>IF($A41&lt;&gt;1,B41,"")</formula>
    </cfRule>
  </conditionalFormatting>
  <conditionalFormatting sqref="D41">
    <cfRule type="expression" dxfId="102" priority="114" stopIfTrue="1">
      <formula>IF($A41="",B41,)</formula>
    </cfRule>
  </conditionalFormatting>
  <conditionalFormatting sqref="G17:G22">
    <cfRule type="expression" dxfId="101" priority="105" stopIfTrue="1">
      <formula>#REF!="Freelancer"</formula>
    </cfRule>
    <cfRule type="expression" dxfId="100" priority="106" stopIfTrue="1">
      <formula>#REF!="DTC Int. Staff"</formula>
    </cfRule>
  </conditionalFormatting>
  <conditionalFormatting sqref="G17:G22">
    <cfRule type="expression" dxfId="99" priority="103" stopIfTrue="1">
      <formula>$F$5="Freelancer"</formula>
    </cfRule>
    <cfRule type="expression" dxfId="98" priority="104" stopIfTrue="1">
      <formula>$F$5="DTC Int. Staff"</formula>
    </cfRule>
  </conditionalFormatting>
  <conditionalFormatting sqref="G34:G38">
    <cfRule type="expression" dxfId="97" priority="97" stopIfTrue="1">
      <formula>#REF!="Freelancer"</formula>
    </cfRule>
    <cfRule type="expression" dxfId="96" priority="98" stopIfTrue="1">
      <formula>#REF!="DTC Int. Staff"</formula>
    </cfRule>
  </conditionalFormatting>
  <conditionalFormatting sqref="G34:G38">
    <cfRule type="expression" dxfId="95" priority="95" stopIfTrue="1">
      <formula>$F$5="Freelancer"</formula>
    </cfRule>
    <cfRule type="expression" dxfId="94" priority="96" stopIfTrue="1">
      <formula>$F$5="DTC Int. Staff"</formula>
    </cfRule>
  </conditionalFormatting>
  <conditionalFormatting sqref="F10:F14">
    <cfRule type="expression" dxfId="93" priority="93" stopIfTrue="1">
      <formula>#REF!="Freelancer"</formula>
    </cfRule>
    <cfRule type="expression" dxfId="92" priority="94" stopIfTrue="1">
      <formula>#REF!="DTC Int. Staff"</formula>
    </cfRule>
  </conditionalFormatting>
  <conditionalFormatting sqref="F10:F14">
    <cfRule type="expression" dxfId="91" priority="91" stopIfTrue="1">
      <formula>#REF!="Freelancer"</formula>
    </cfRule>
    <cfRule type="expression" dxfId="90" priority="92" stopIfTrue="1">
      <formula>#REF!="DTC Int. Staff"</formula>
    </cfRule>
  </conditionalFormatting>
  <conditionalFormatting sqref="F10:F14">
    <cfRule type="expression" dxfId="89" priority="89" stopIfTrue="1">
      <formula>$F$5="Freelancer"</formula>
    </cfRule>
    <cfRule type="expression" dxfId="88" priority="90" stopIfTrue="1">
      <formula>$F$5="DTC Int. Staff"</formula>
    </cfRule>
  </conditionalFormatting>
  <conditionalFormatting sqref="G10">
    <cfRule type="expression" dxfId="87" priority="87" stopIfTrue="1">
      <formula>#REF!="Freelancer"</formula>
    </cfRule>
    <cfRule type="expression" dxfId="86" priority="88" stopIfTrue="1">
      <formula>#REF!="DTC Int. Staff"</formula>
    </cfRule>
  </conditionalFormatting>
  <conditionalFormatting sqref="G10">
    <cfRule type="expression" dxfId="85" priority="85" stopIfTrue="1">
      <formula>$F$5="Freelancer"</formula>
    </cfRule>
    <cfRule type="expression" dxfId="84" priority="86" stopIfTrue="1">
      <formula>$F$5="DTC Int. Staff"</formula>
    </cfRule>
  </conditionalFormatting>
  <conditionalFormatting sqref="G10">
    <cfRule type="expression" dxfId="83" priority="83" stopIfTrue="1">
      <formula>#REF!="Freelancer"</formula>
    </cfRule>
    <cfRule type="expression" dxfId="82" priority="84" stopIfTrue="1">
      <formula>#REF!="DTC Int. Staff"</formula>
    </cfRule>
  </conditionalFormatting>
  <conditionalFormatting sqref="F17">
    <cfRule type="expression" dxfId="81" priority="81" stopIfTrue="1">
      <formula>#REF!="Freelancer"</formula>
    </cfRule>
    <cfRule type="expression" dxfId="80" priority="82" stopIfTrue="1">
      <formula>#REF!="DTC Int. Staff"</formula>
    </cfRule>
  </conditionalFormatting>
  <conditionalFormatting sqref="F17">
    <cfRule type="expression" dxfId="79" priority="79" stopIfTrue="1">
      <formula>#REF!="Freelancer"</formula>
    </cfRule>
    <cfRule type="expression" dxfId="78" priority="80" stopIfTrue="1">
      <formula>#REF!="DTC Int. Staff"</formula>
    </cfRule>
  </conditionalFormatting>
  <conditionalFormatting sqref="F17">
    <cfRule type="expression" dxfId="77" priority="77" stopIfTrue="1">
      <formula>$F$5="Freelancer"</formula>
    </cfRule>
    <cfRule type="expression" dxfId="76" priority="78" stopIfTrue="1">
      <formula>$F$5="DTC Int. Staff"</formula>
    </cfRule>
  </conditionalFormatting>
  <conditionalFormatting sqref="F18">
    <cfRule type="expression" dxfId="75" priority="75" stopIfTrue="1">
      <formula>#REF!="Freelancer"</formula>
    </cfRule>
    <cfRule type="expression" dxfId="74" priority="76" stopIfTrue="1">
      <formula>#REF!="DTC Int. Staff"</formula>
    </cfRule>
  </conditionalFormatting>
  <conditionalFormatting sqref="F18">
    <cfRule type="expression" dxfId="73" priority="73" stopIfTrue="1">
      <formula>#REF!="Freelancer"</formula>
    </cfRule>
    <cfRule type="expression" dxfId="72" priority="74" stopIfTrue="1">
      <formula>#REF!="DTC Int. Staff"</formula>
    </cfRule>
  </conditionalFormatting>
  <conditionalFormatting sqref="F18">
    <cfRule type="expression" dxfId="71" priority="71" stopIfTrue="1">
      <formula>$F$5="Freelancer"</formula>
    </cfRule>
    <cfRule type="expression" dxfId="70" priority="72" stopIfTrue="1">
      <formula>$F$5="DTC Int. Staff"</formula>
    </cfRule>
  </conditionalFormatting>
  <conditionalFormatting sqref="F20">
    <cfRule type="expression" dxfId="69" priority="69" stopIfTrue="1">
      <formula>#REF!="Freelancer"</formula>
    </cfRule>
    <cfRule type="expression" dxfId="68" priority="70" stopIfTrue="1">
      <formula>#REF!="DTC Int. Staff"</formula>
    </cfRule>
  </conditionalFormatting>
  <conditionalFormatting sqref="F20">
    <cfRule type="expression" dxfId="67" priority="67" stopIfTrue="1">
      <formula>#REF!="Freelancer"</formula>
    </cfRule>
    <cfRule type="expression" dxfId="66" priority="68" stopIfTrue="1">
      <formula>#REF!="DTC Int. Staff"</formula>
    </cfRule>
  </conditionalFormatting>
  <conditionalFormatting sqref="F20">
    <cfRule type="expression" dxfId="65" priority="65" stopIfTrue="1">
      <formula>$F$5="Freelancer"</formula>
    </cfRule>
    <cfRule type="expression" dxfId="64" priority="66" stopIfTrue="1">
      <formula>$F$5="DTC Int. Staff"</formula>
    </cfRule>
  </conditionalFormatting>
  <conditionalFormatting sqref="F21">
    <cfRule type="expression" dxfId="63" priority="63" stopIfTrue="1">
      <formula>#REF!="Freelancer"</formula>
    </cfRule>
    <cfRule type="expression" dxfId="62" priority="64" stopIfTrue="1">
      <formula>#REF!="DTC Int. Staff"</formula>
    </cfRule>
  </conditionalFormatting>
  <conditionalFormatting sqref="F21">
    <cfRule type="expression" dxfId="61" priority="61" stopIfTrue="1">
      <formula>#REF!="Freelancer"</formula>
    </cfRule>
    <cfRule type="expression" dxfId="60" priority="62" stopIfTrue="1">
      <formula>#REF!="DTC Int. Staff"</formula>
    </cfRule>
  </conditionalFormatting>
  <conditionalFormatting sqref="F21">
    <cfRule type="expression" dxfId="59" priority="59" stopIfTrue="1">
      <formula>$F$5="Freelancer"</formula>
    </cfRule>
    <cfRule type="expression" dxfId="58" priority="60" stopIfTrue="1">
      <formula>$F$5="DTC Int. Staff"</formula>
    </cfRule>
  </conditionalFormatting>
  <conditionalFormatting sqref="F22">
    <cfRule type="expression" dxfId="57" priority="57" stopIfTrue="1">
      <formula>#REF!="Freelancer"</formula>
    </cfRule>
    <cfRule type="expression" dxfId="56" priority="58" stopIfTrue="1">
      <formula>#REF!="DTC Int. Staff"</formula>
    </cfRule>
  </conditionalFormatting>
  <conditionalFormatting sqref="F22">
    <cfRule type="expression" dxfId="55" priority="55" stopIfTrue="1">
      <formula>#REF!="Freelancer"</formula>
    </cfRule>
    <cfRule type="expression" dxfId="54" priority="56" stopIfTrue="1">
      <formula>#REF!="DTC Int. Staff"</formula>
    </cfRule>
  </conditionalFormatting>
  <conditionalFormatting sqref="F22">
    <cfRule type="expression" dxfId="53" priority="53" stopIfTrue="1">
      <formula>$F$5="Freelancer"</formula>
    </cfRule>
    <cfRule type="expression" dxfId="52" priority="54" stopIfTrue="1">
      <formula>$F$5="DTC Int. Staff"</formula>
    </cfRule>
  </conditionalFormatting>
  <conditionalFormatting sqref="F25:F28">
    <cfRule type="expression" dxfId="51" priority="51" stopIfTrue="1">
      <formula>#REF!="Freelancer"</formula>
    </cfRule>
    <cfRule type="expression" dxfId="50" priority="52" stopIfTrue="1">
      <formula>#REF!="DTC Int. Staff"</formula>
    </cfRule>
  </conditionalFormatting>
  <conditionalFormatting sqref="F25:F28">
    <cfRule type="expression" dxfId="49" priority="49" stopIfTrue="1">
      <formula>#REF!="Freelancer"</formula>
    </cfRule>
    <cfRule type="expression" dxfId="48" priority="50" stopIfTrue="1">
      <formula>#REF!="DTC Int. Staff"</formula>
    </cfRule>
  </conditionalFormatting>
  <conditionalFormatting sqref="F25:F28">
    <cfRule type="expression" dxfId="47" priority="47" stopIfTrue="1">
      <formula>$F$5="Freelancer"</formula>
    </cfRule>
    <cfRule type="expression" dxfId="46" priority="48" stopIfTrue="1">
      <formula>$F$5="DTC Int. Staff"</formula>
    </cfRule>
  </conditionalFormatting>
  <conditionalFormatting sqref="F30">
    <cfRule type="expression" dxfId="45" priority="45" stopIfTrue="1">
      <formula>#REF!="Freelancer"</formula>
    </cfRule>
    <cfRule type="expression" dxfId="44" priority="46" stopIfTrue="1">
      <formula>#REF!="DTC Int. Staff"</formula>
    </cfRule>
  </conditionalFormatting>
  <conditionalFormatting sqref="F30">
    <cfRule type="expression" dxfId="43" priority="43" stopIfTrue="1">
      <formula>#REF!="Freelancer"</formula>
    </cfRule>
    <cfRule type="expression" dxfId="42" priority="44" stopIfTrue="1">
      <formula>#REF!="DTC Int. Staff"</formula>
    </cfRule>
  </conditionalFormatting>
  <conditionalFormatting sqref="F30">
    <cfRule type="expression" dxfId="41" priority="41" stopIfTrue="1">
      <formula>$F$5="Freelancer"</formula>
    </cfRule>
    <cfRule type="expression" dxfId="40" priority="42" stopIfTrue="1">
      <formula>$F$5="DTC Int. Staff"</formula>
    </cfRule>
  </conditionalFormatting>
  <conditionalFormatting sqref="F34">
    <cfRule type="expression" dxfId="39" priority="39" stopIfTrue="1">
      <formula>#REF!="Freelancer"</formula>
    </cfRule>
    <cfRule type="expression" dxfId="38" priority="40" stopIfTrue="1">
      <formula>#REF!="DTC Int. Staff"</formula>
    </cfRule>
  </conditionalFormatting>
  <conditionalFormatting sqref="F34">
    <cfRule type="expression" dxfId="37" priority="37" stopIfTrue="1">
      <formula>#REF!="Freelancer"</formula>
    </cfRule>
    <cfRule type="expression" dxfId="36" priority="38" stopIfTrue="1">
      <formula>#REF!="DTC Int. Staff"</formula>
    </cfRule>
  </conditionalFormatting>
  <conditionalFormatting sqref="F34">
    <cfRule type="expression" dxfId="35" priority="35" stopIfTrue="1">
      <formula>$F$5="Freelancer"</formula>
    </cfRule>
    <cfRule type="expression" dxfId="34" priority="36" stopIfTrue="1">
      <formula>$F$5="DTC Int. Staff"</formula>
    </cfRule>
  </conditionalFormatting>
  <conditionalFormatting sqref="F35">
    <cfRule type="expression" dxfId="33" priority="33" stopIfTrue="1">
      <formula>#REF!="Freelancer"</formula>
    </cfRule>
    <cfRule type="expression" dxfId="32" priority="34" stopIfTrue="1">
      <formula>#REF!="DTC Int. Staff"</formula>
    </cfRule>
  </conditionalFormatting>
  <conditionalFormatting sqref="F35">
    <cfRule type="expression" dxfId="31" priority="31" stopIfTrue="1">
      <formula>#REF!="Freelancer"</formula>
    </cfRule>
    <cfRule type="expression" dxfId="30" priority="32" stopIfTrue="1">
      <formula>#REF!="DTC Int. Staff"</formula>
    </cfRule>
  </conditionalFormatting>
  <conditionalFormatting sqref="F35">
    <cfRule type="expression" dxfId="29" priority="29" stopIfTrue="1">
      <formula>$F$5="Freelancer"</formula>
    </cfRule>
    <cfRule type="expression" dxfId="28" priority="30" stopIfTrue="1">
      <formula>$F$5="DTC Int. Staff"</formula>
    </cfRule>
  </conditionalFormatting>
  <conditionalFormatting sqref="F36">
    <cfRule type="expression" dxfId="27" priority="27" stopIfTrue="1">
      <formula>#REF!="Freelancer"</formula>
    </cfRule>
    <cfRule type="expression" dxfId="26" priority="28" stopIfTrue="1">
      <formula>#REF!="DTC Int. Staff"</formula>
    </cfRule>
  </conditionalFormatting>
  <conditionalFormatting sqref="F36">
    <cfRule type="expression" dxfId="25" priority="25" stopIfTrue="1">
      <formula>#REF!="Freelancer"</formula>
    </cfRule>
    <cfRule type="expression" dxfId="24" priority="26" stopIfTrue="1">
      <formula>#REF!="DTC Int. Staff"</formula>
    </cfRule>
  </conditionalFormatting>
  <conditionalFormatting sqref="F36">
    <cfRule type="expression" dxfId="23" priority="23" stopIfTrue="1">
      <formula>$F$5="Freelancer"</formula>
    </cfRule>
    <cfRule type="expression" dxfId="22" priority="24" stopIfTrue="1">
      <formula>$F$5="DTC Int. Staff"</formula>
    </cfRule>
  </conditionalFormatting>
  <conditionalFormatting sqref="F37">
    <cfRule type="expression" dxfId="21" priority="21" stopIfTrue="1">
      <formula>#REF!="Freelancer"</formula>
    </cfRule>
    <cfRule type="expression" dxfId="20" priority="22" stopIfTrue="1">
      <formula>#REF!="DTC Int. Staff"</formula>
    </cfRule>
  </conditionalFormatting>
  <conditionalFormatting sqref="F37">
    <cfRule type="expression" dxfId="19" priority="19" stopIfTrue="1">
      <formula>#REF!="Freelancer"</formula>
    </cfRule>
    <cfRule type="expression" dxfId="18" priority="20" stopIfTrue="1">
      <formula>#REF!="DTC Int. Staff"</formula>
    </cfRule>
  </conditionalFormatting>
  <conditionalFormatting sqref="F37">
    <cfRule type="expression" dxfId="17" priority="17" stopIfTrue="1">
      <formula>$F$5="Freelancer"</formula>
    </cfRule>
    <cfRule type="expression" dxfId="16" priority="18" stopIfTrue="1">
      <formula>$F$5="DTC Int. Staff"</formula>
    </cfRule>
  </conditionalFormatting>
  <conditionalFormatting sqref="F38">
    <cfRule type="expression" dxfId="15" priority="15" stopIfTrue="1">
      <formula>#REF!="Freelancer"</formula>
    </cfRule>
    <cfRule type="expression" dxfId="14" priority="16" stopIfTrue="1">
      <formula>#REF!="DTC Int. Staff"</formula>
    </cfRule>
  </conditionalFormatting>
  <conditionalFormatting sqref="F38">
    <cfRule type="expression" dxfId="13" priority="13" stopIfTrue="1">
      <formula>#REF!="Freelancer"</formula>
    </cfRule>
    <cfRule type="expression" dxfId="12" priority="14" stopIfTrue="1">
      <formula>#REF!="DTC Int. Staff"</formula>
    </cfRule>
  </conditionalFormatting>
  <conditionalFormatting sqref="F38">
    <cfRule type="expression" dxfId="11" priority="11" stopIfTrue="1">
      <formula>$F$5="Freelancer"</formula>
    </cfRule>
    <cfRule type="expression" dxfId="10" priority="12" stopIfTrue="1">
      <formula>$F$5="DTC Int. Staff"</formula>
    </cfRule>
  </conditionalFormatting>
  <conditionalFormatting sqref="F41">
    <cfRule type="expression" dxfId="9" priority="9" stopIfTrue="1">
      <formula>#REF!="Freelancer"</formula>
    </cfRule>
    <cfRule type="expression" dxfId="8" priority="10" stopIfTrue="1">
      <formula>#REF!="DTC Int. Staff"</formula>
    </cfRule>
  </conditionalFormatting>
  <conditionalFormatting sqref="F41">
    <cfRule type="expression" dxfId="7" priority="7" stopIfTrue="1">
      <formula>#REF!="Freelancer"</formula>
    </cfRule>
    <cfRule type="expression" dxfId="6" priority="8" stopIfTrue="1">
      <formula>#REF!="DTC Int. Staff"</formula>
    </cfRule>
  </conditionalFormatting>
  <conditionalFormatting sqref="F41">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 xr:uid="{00000000-0002-0000-0100-000000000000}">
      <formula1>Project_Number</formula1>
    </dataValidation>
    <dataValidation type="list" allowBlank="1" showInputMessage="1" showErrorMessage="1" sqref="F10:G10 G9 F41:G41 F11:F14 G11:G39 F25:F28 F30 F34:F38 F17:F18 F20:F2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F15:F16 F23:F24 F39:F40 F32:F33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B48" sqref="B48"/>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2020-12-10T10:13:18Z</dcterms:modified>
</cp:coreProperties>
</file>