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B3DB8171-4817-40E0-B1B1-11E3F6E28AD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3" i="34" l="1"/>
  <c r="O11" i="34"/>
  <c r="O12" i="34"/>
  <c r="L45" i="34" l="1"/>
  <c r="F5" i="34" l="1"/>
  <c r="F4" i="34"/>
  <c r="F3" i="34"/>
  <c r="E11" i="34" l="1"/>
  <c r="E12" i="34" s="1"/>
  <c r="E13" i="34" s="1"/>
  <c r="E14" i="34" s="1"/>
  <c r="E15" i="34" s="1"/>
  <c r="E16" i="34" s="1"/>
  <c r="E17" i="34" s="1"/>
  <c r="E19" i="34" s="1"/>
  <c r="E20" i="34" s="1"/>
  <c r="E21" i="34" s="1"/>
  <c r="E22" i="34" s="1"/>
  <c r="E23" i="34" s="1"/>
  <c r="B7" i="34" l="1"/>
  <c r="B9" i="34"/>
  <c r="D9" i="34" s="1"/>
  <c r="L46" i="34"/>
  <c r="A9" i="34" l="1"/>
  <c r="B11" i="34"/>
  <c r="D11" i="34" l="1"/>
  <c r="A11" i="34"/>
  <c r="B12" i="34"/>
  <c r="E24" i="34"/>
  <c r="E25" i="34" s="1"/>
  <c r="E26" i="34" s="1"/>
  <c r="E28" i="34" s="1"/>
  <c r="E31" i="34" s="1"/>
  <c r="E32" i="34" s="1"/>
  <c r="E33" i="34" s="1"/>
  <c r="E34" i="34" s="1"/>
  <c r="E35" i="34" s="1"/>
  <c r="E36" i="34" s="1"/>
  <c r="E37" i="34" s="1"/>
  <c r="E38" i="34" s="1"/>
  <c r="E39" i="34" s="1"/>
  <c r="E40" i="34" s="1"/>
  <c r="E41" i="34" s="1"/>
  <c r="B43" i="34" s="1"/>
  <c r="B13" i="34"/>
  <c r="A43" i="34" l="1"/>
  <c r="D43" i="34"/>
  <c r="E42" i="34"/>
  <c r="E43" i="34" s="1"/>
  <c r="E44" i="34" s="1"/>
  <c r="D12" i="34"/>
  <c r="A12" i="34"/>
  <c r="D13" i="34"/>
  <c r="A13" i="34"/>
  <c r="B14" i="34"/>
  <c r="B44" i="34" l="1"/>
  <c r="B15" i="34"/>
  <c r="D14" i="34"/>
  <c r="A14" i="34"/>
  <c r="D44" i="34" l="1"/>
  <c r="A44" i="34"/>
  <c r="D15" i="34"/>
  <c r="A15" i="34"/>
  <c r="B16" i="34"/>
  <c r="D16" i="34" l="1"/>
  <c r="A16" i="34"/>
  <c r="B17" i="34"/>
  <c r="D17" i="34" s="1"/>
  <c r="A17" i="34" l="1"/>
  <c r="B19" i="34"/>
  <c r="D19" i="34" s="1"/>
  <c r="A19" i="34" l="1"/>
  <c r="B20" i="34"/>
  <c r="D20" i="34" s="1"/>
  <c r="B21" i="34" l="1"/>
  <c r="A20" i="34"/>
  <c r="D21" i="34" l="1"/>
  <c r="A21" i="34"/>
  <c r="B22" i="34"/>
  <c r="D22" i="34" l="1"/>
  <c r="A22" i="34"/>
  <c r="B23" i="34"/>
  <c r="D23" i="34" l="1"/>
  <c r="A23" i="34"/>
  <c r="B24" i="34"/>
  <c r="D24" i="34" l="1"/>
  <c r="A24" i="34"/>
  <c r="B25" i="34"/>
  <c r="D25" i="34" l="1"/>
  <c r="A25" i="34"/>
  <c r="B26" i="34"/>
  <c r="D26" i="34" l="1"/>
  <c r="A26" i="34"/>
  <c r="B28" i="34"/>
  <c r="D28" i="34" l="1"/>
  <c r="A28" i="34"/>
  <c r="B31" i="34"/>
  <c r="B32" i="34" l="1"/>
  <c r="D31" i="34"/>
  <c r="A31" i="34"/>
  <c r="D32" i="34" l="1"/>
  <c r="A32" i="34"/>
  <c r="B33" i="34"/>
  <c r="D33" i="34" l="1"/>
  <c r="A33" i="34"/>
  <c r="B34" i="34"/>
  <c r="D34" i="34" l="1"/>
  <c r="A34" i="34"/>
  <c r="B35" i="34"/>
  <c r="D35" i="34" l="1"/>
  <c r="A35" i="34"/>
  <c r="B36" i="34"/>
  <c r="D36" i="34" l="1"/>
  <c r="A36" i="34"/>
  <c r="B37" i="34"/>
  <c r="B38" i="34" l="1"/>
  <c r="D37" i="34"/>
  <c r="A37"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<sst xmlns="http://schemas.openxmlformats.org/spreadsheetml/2006/main" count="407" uniqueCount="335">
  <si>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</si>
  <si>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</si>
  <si>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</si>
  <si>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</si>
  <si>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</si>
  <si>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</si>
  <si>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</si>
  <si>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</si>
  <si>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</si>
  <si>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</si>
  <si>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</si>
  <si>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</si>
  <si>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</si>
  <si>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</si>
  <si>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</si>
  <si>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</si>
  <si>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</si>
  <si>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</si>
  <si>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</si>
  <si>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</si>
  <si>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</si>
  <si>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</si>
  <si>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</si>
  <si>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</si>
  <si>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</si>
  <si>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</si>
  <si>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</si>
  <si>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</si>
  <si>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</si>
  <si>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</si>
  <si>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</si>
  <si>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</si>
  <si>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</si>
  <si>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</si>
  <si>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</si>
  <si>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</si>
  <si>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</si>
  <si>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</si>
  <si>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</si>
  <si>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</si>
  <si>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</si>
  <si>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</si>
  <si>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</si>
  <si>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</si>
  <si>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</si>
  <si>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</si>
  <si>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</si>
  <si>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</si>
  <si>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</si>
  <si>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</si>
  <si>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</si>
  <si>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</si>
  <si>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</si>
  <si>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</si>
  <si>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</si>
  <si>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</si>
  <si>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</si>
  <si>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</si>
  <si>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</si>
  <si>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</si>
  <si>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</si>
  <si>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</si>
  <si>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</si>
  <si>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</si>
  <si>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</si>
  <si>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</si>
  <si>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</si>
  <si>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</si>
  <si>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</si>
  <si>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</si>
  <si>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</si>
  <si>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</si>
  <si>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</si>
  <si>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</si>
  <si>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</si>
  <si>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</si>
  <si>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</si>
  <si>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</si>
  <si>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</si>
  <si>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</si>
  <si>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</si>
  <si>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</si>
  <si>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</si>
  <si>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</si>
  <si>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</si>
  <si>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</si>
  <si>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</si>
  <si>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</si>
  <si>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</si>
  <si>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</si>
  <si>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</si>
  <si>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</si>
  <si>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</si>
  <si>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</si>
  <si>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</si>
  <si>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</si>
  <si>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</si>
  <si>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</si>
  <si>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</si>
  <si>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</si>
  <si>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</si>
  <si>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</si>
  <si>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</si>
  <si>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</si>
  <si>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</si>
  <si>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</si>
  <si>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</si>
  <si>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</si>
  <si>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</si>
  <si>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</si>
  <si>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</si>
  <si>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</si>
  <si>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</si>
  <si>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</si>
  <si>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</si>
  <si>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</si>
  <si>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</si>
  <si>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</si>
  <si>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</si>
  <si>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</si>
  <si>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</si>
  <si>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</si>
  <si>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</si>
  <si>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</si>
  <si>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</si>
  <si>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</si>
  <si>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</si>
  <si>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</si>
  <si>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</si>
  <si>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</si>
  <si>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</si>
  <si>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</si>
  <si>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</si>
  <si>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</si>
  <si>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</si>
  <si>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</si>
  <si>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</si>
  <si>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</si>
  <si>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</si>
  <si>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</si>
  <si>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</si>
  <si>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</si>
  <si>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</si>
  <si>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</si>
  <si>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</si>
  <si>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</si>
  <si>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</si>
  <si>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</si>
  <si>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</si>
  <si>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</si>
  <si>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</si>
  <si>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</si>
  <si>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</si>
  <si>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</si>
  <si>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</si>
  <si>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</si>
  <si>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</si>
  <si>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</si>
  <si>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</si>
  <si>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</si>
  <si>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</si>
  <si>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</si>
  <si>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</si>
  <si>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</si>
  <si>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</si>
  <si>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</si>
  <si>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</si>
  <si>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</si>
  <si>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</si>
  <si>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</si>
  <si>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</si>
  <si>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</si>
  <si>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</si>
  <si>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</si>
  <si>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</si>
  <si>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</si>
  <si>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</si>
  <si>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</si>
  <si>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</si>
  <si>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</si>
  <si>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</si>
  <si>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</si>
  <si>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</si>
  <si>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</si>
  <si>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</si>
  <si>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</si>
  <si>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</si>
  <si>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</si>
  <si>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</si>
  <si>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</si>
  <si>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</si>
  <si>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</si>
  <si>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</si>
  <si>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</si>
  <si>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</si>
  <si>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</si>
  <si>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</si>
  <si>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</si>
  <si>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</si>
  <si>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</si>
  <si>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</si>
  <si>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</si>
  <si>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</si>
  <si>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</si>
  <si>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</si>
  <si>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</si>
  <si>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</si>
  <si>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</si>
  <si>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</si>
  <si>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</si>
  <si>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</si>
  <si>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</si>
  <si>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</si>
  <si>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</si>
  <si>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</si>
  <si>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</si>
  <si>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</si>
  <si>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</si>
  <si>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</si>
  <si>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</si>
  <si>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</si>
  <si>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</si>
  <si>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</si>
  <si>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</si>
  <si>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</si>
  <si>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</si>
  <si>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</si>
  <si>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</si>
  <si>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</si>
  <si>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</si>
  <si>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</si>
  <si>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</si>
  <si>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</si>
  <si>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</si>
  <si>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</si>
  <si>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</si>
  <si>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</si>
  <si>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</si>
  <si>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</si>
  <si>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</si>
  <si>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</si>
  <si>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</si>
  <si>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</si>
  <si>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</si>
  <si>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</si>
  <si>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</si>
  <si>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</si>
  <si>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</si>
  <si>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</si>
  <si>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</si>
  <si>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</si>
  <si>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</si>
  <si>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</si>
  <si>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</si>
  <si>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</si>
  <si>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</si>
  <si>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</si>
  <si>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</si>
  <si>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</si>
  <si>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</si>
  <si>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</si>
  <si>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</si>
  <si>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</si>
  <si>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</si>
  <si>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</si>
  <si>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</si>
  <si>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</si>
  <si>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</si>
  <si>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</si>
  <si>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</si>
  <si>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</si>
  <si>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</si>
  <si>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</si>
  <si>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</si>
  <si>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</si>
  <si>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</si>
  <si>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</si>
  <si>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</si>
  <si>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</si>
  <si>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</si>
  <si>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</si>
  <si>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</si>
  <si>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</si>
  <si>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</si>
  <si>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</si>
  <si>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</si>
  <si>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</si>
  <si>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</si>
  <si>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</si>
  <si>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</si>
  <si>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</si>
  <si>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</si>
  <si>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</si>
  <si>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</si>
  <si>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</si>
  <si>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</si>
  <si>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</si>
  <si>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</si>
  <si>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</si>
  <si>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</si>
  <si>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</si>
  <si>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</si>
  <si>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</si>
  <si>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</si>
  <si>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</si>
  <si>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</si>
  <si>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</si>
  <si>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</si>
  <si>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</si>
  <si>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</si>
  <si>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</si>
  <si>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</si>
  <si>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</si>
  <si>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</si>
  <si>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Thunnaphus</t>
  </si>
  <si>
    <t>Pornwattanakrilert</t>
  </si>
  <si>
    <t>TIME108</t>
  </si>
  <si>
    <t>Prepare data for Proposal pitching</t>
  </si>
  <si>
    <t>Wed</t>
  </si>
  <si>
    <t>Present proposal with client</t>
  </si>
  <si>
    <t>Make a proposal presentation</t>
  </si>
  <si>
    <t>HOME</t>
  </si>
  <si>
    <t>Print proposal presentation</t>
  </si>
  <si>
    <t>TIME-202105</t>
  </si>
  <si>
    <t>Make a proposal presentation + write proposal</t>
  </si>
  <si>
    <t>Write proposal</t>
  </si>
  <si>
    <t>Thu</t>
  </si>
  <si>
    <t xml:space="preserve">Proofread and print proposal </t>
  </si>
  <si>
    <t>TIME-202106</t>
  </si>
  <si>
    <t>Fri</t>
  </si>
  <si>
    <t>Write inception report</t>
  </si>
  <si>
    <t>Proofread proposal</t>
  </si>
  <si>
    <t>Prepare data for proposal</t>
  </si>
  <si>
    <t>Meeting with client + Write inception report</t>
  </si>
  <si>
    <t>Vacation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</si>
</sst>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5" xfId="0" applyFont="1" applyBorder="1" applyAlignment="1" applyProtection="1">
      <alignment horizontal="center" vertical="center"/>
      <protection locked="0"/>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2"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21" fillId="0" borderId="22" xfId="0" applyFont="1" applyBorder="1" applyAlignment="1" applyProtection="1">
      <alignment horizontal="center" vertical="center"/>
      <protection locked="0"/>
    </xf>
    <xf numFmtId="20" fontId="0" fillId="3" borderId="44" xfId="0" applyNumberFormat="1" applyFill="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14" fontId="6" fillId="0" borderId="47" xfId="0" applyNumberFormat="1" applyFont="1" applyFill="1" applyBorder="1" applyAlignment="1" applyProtection="1">
      <alignment horizontal="center" vertical="center"/>
    </xf>
    <xf numFmtId="0" fontId="0" fillId="0" borderId="49" xfId="0" applyBorder="1" applyAlignment="1" applyProtection="1">
      <alignment vertical="center"/>
      <protection locked="0"/>
    </xf>
    <xf numFmtId="0" fontId="21" fillId="0" borderId="48" xfId="0" applyFont="1" applyBorder="1" applyAlignment="1" applyProtection="1">
      <alignment vertical="center"/>
      <protection locked="0"/>
    </xf>
    <xf numFmtId="0" fontId="21" fillId="0" borderId="0" xfId="0" applyFont="1" applyAlignment="1" applyProtection="1">
      <alignment vertical="center"/>
      <protection locked="0"/>
    </xf>
    <xf numFmtId="0" fontId="7" fillId="0" borderId="31" xfId="0" applyFont="1" applyBorder="1" applyAlignment="1" applyProtection="1">
      <alignment vertical="center" wrapText="1"/>
      <protection locked="0"/>
    </xf>
    <xf numFmtId="0" fontId="7" fillId="0" borderId="29" xfId="0" applyFont="1" applyBorder="1" applyAlignment="1" applyProtection="1">
      <alignment horizontal="center" vertical="center"/>
      <protection locked="0"/>
    </xf>
    <xf numFmtId="0" fontId="7" fillId="0" borderId="9" xfId="0" applyFont="1" applyBorder="1" applyAlignment="1" applyProtection="1">
      <alignment vertical="center" wrapText="1"/>
      <protection locked="0"/>
    </xf>
    <xf numFmtId="0" fontId="21" fillId="0" borderId="0" xfId="0" applyFont="1" applyBorder="1" applyAlignment="1" applyProtection="1">
      <alignment vertical="center" wrapText="1"/>
      <protection locked="0"/>
    </xf>
    <xf numFmtId="0" fontId="21" fillId="0" borderId="16" xfId="0" applyFont="1" applyBorder="1" applyAlignment="1" applyProtection="1">
      <alignment horizontal="center" vertical="center"/>
      <protection locked="0"/>
    </xf>
    <xf numFmtId="0" fontId="21" fillId="0" borderId="30" xfId="0" applyFont="1" applyBorder="1" applyAlignment="1" applyProtection="1">
      <alignment horizontal="center" vertical="center"/>
      <protection locked="0"/>
    </xf>
    <xf numFmtId="0" fontId="21" fillId="0" borderId="29" xfId="0" applyFont="1" applyBorder="1" applyAlignment="1" applyProtection="1">
      <alignment horizontal="center" vertical="center"/>
      <protection locked="0"/>
    </xf>
    <xf numFmtId="0" fontId="21" fillId="0" borderId="6" xfId="0" applyFont="1" applyBorder="1" applyAlignment="1" applyProtection="1">
      <alignment horizontal="center" vertical="center"/>
      <protection locked="0"/>
    </xf>
    <xf numFmtId="0" fontId="21" fillId="0" borderId="0" xfId="0" applyFont="1" applyAlignment="1" applyProtection="1">
      <alignment horizontal="center" vertical="center"/>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2"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2"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2" xfId="0" applyBorder="1" applyAlignment="1">
      <alignment horizontal="left" vertical="top" wrapText="1"/>
    </xf>
    <xf numFmtId="0" fontId="0" fillId="0" borderId="43"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2"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20" fillId="0" borderId="9" xfId="0" applyFont="1" applyBorder="1" applyAlignment="1" applyProtection="1">
      <alignment vertical="center" wrapText="1"/>
      <protection locked="0"/>
    </xf>
    <xf numFmtId="0" fontId="21" fillId="0" borderId="33" xfId="0" applyFont="1" applyBorder="1" applyAlignment="1" applyProtection="1">
      <alignment vertical="center" wrapText="1"/>
      <protection locked="0"/>
    </xf>
    <xf numFmtId="0" fontId="21" fillId="0" borderId="34"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16" fillId="0" borderId="9"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B51" sqref="B51"/>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112" t="s">
        <v>9</v>
      </c>
      <c r="C2" s="113"/>
      <c r="D2" s="113"/>
      <c r="E2" s="113"/>
      <c r="F2" s="113"/>
      <c r="G2" s="113"/>
      <c r="H2" s="114"/>
      <c r="I2" s="41"/>
      <c r="J2" s="41"/>
    </row>
    <row r="3" spans="2:10" ht="13" thickBot="1">
      <c r="B3" s="115"/>
      <c r="C3" s="116"/>
      <c r="D3" s="116"/>
      <c r="E3" s="116"/>
      <c r="F3" s="116"/>
      <c r="G3" s="116"/>
      <c r="H3" s="117"/>
      <c r="I3" s="42"/>
      <c r="J3" s="42"/>
    </row>
    <row r="4" spans="2:10">
      <c r="B4" s="118" t="s">
        <v>11</v>
      </c>
      <c r="C4" s="119"/>
      <c r="D4" s="118" t="s">
        <v>314</v>
      </c>
      <c r="E4" s="120"/>
      <c r="F4" s="120"/>
      <c r="G4" s="120"/>
      <c r="H4" s="119"/>
      <c r="I4" s="43"/>
      <c r="J4" s="43"/>
    </row>
    <row r="5" spans="2:10">
      <c r="B5" s="103" t="s">
        <v>65</v>
      </c>
      <c r="C5" s="105"/>
      <c r="D5" s="103" t="s">
        <v>315</v>
      </c>
      <c r="E5" s="104"/>
      <c r="F5" s="104"/>
      <c r="G5" s="104"/>
      <c r="H5" s="105"/>
      <c r="I5" s="43"/>
      <c r="J5" s="43"/>
    </row>
    <row r="6" spans="2:10">
      <c r="B6" s="103" t="s">
        <v>66</v>
      </c>
      <c r="C6" s="105"/>
      <c r="D6" s="103" t="s">
        <v>316</v>
      </c>
      <c r="E6" s="104"/>
      <c r="F6" s="104"/>
      <c r="G6" s="104"/>
      <c r="H6" s="105"/>
      <c r="I6" s="43"/>
      <c r="J6" s="43"/>
    </row>
    <row r="7" spans="2:10" ht="13" thickBot="1">
      <c r="I7" s="43"/>
      <c r="J7" s="43"/>
    </row>
    <row r="8" spans="2:10" ht="12.75" customHeight="1">
      <c r="B8" s="106"/>
      <c r="C8" s="107"/>
      <c r="D8" s="107"/>
      <c r="E8" s="107"/>
      <c r="F8" s="107"/>
      <c r="G8" s="107"/>
      <c r="H8" s="108"/>
      <c r="I8" s="43"/>
      <c r="J8" s="43"/>
    </row>
    <row r="9" spans="2:10" ht="13.5" customHeight="1" thickBot="1">
      <c r="B9" s="109"/>
      <c r="C9" s="110"/>
      <c r="D9" s="110"/>
      <c r="E9" s="110"/>
      <c r="F9" s="110"/>
      <c r="G9" s="110"/>
      <c r="H9" s="11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99" t="s">
        <v>173</v>
      </c>
      <c r="C31" s="100"/>
      <c r="D31" s="101"/>
      <c r="E31" s="101"/>
      <c r="F31" s="101"/>
      <c r="G31" s="101"/>
      <c r="H31" s="101"/>
      <c r="I31" s="56"/>
      <c r="J31" s="56"/>
    </row>
    <row r="32" spans="2:10" ht="13">
      <c r="B32" s="102" t="s">
        <v>174</v>
      </c>
      <c r="C32" s="101"/>
      <c r="D32" s="99" t="s">
        <v>175</v>
      </c>
      <c r="E32" s="100"/>
      <c r="F32" s="100"/>
      <c r="G32" s="100"/>
      <c r="H32" s="100"/>
      <c r="I32" s="56"/>
      <c r="J32" s="56"/>
    </row>
    <row r="33" spans="2:10" ht="13">
      <c r="B33" s="46">
        <v>9001</v>
      </c>
      <c r="C33" s="47"/>
      <c r="D33" s="79" t="s">
        <v>236</v>
      </c>
      <c r="E33" s="80"/>
      <c r="F33" s="80"/>
      <c r="G33" s="80"/>
      <c r="H33" s="81"/>
      <c r="I33" s="56"/>
      <c r="J33" s="56"/>
    </row>
    <row r="34" spans="2:10" ht="20.5">
      <c r="B34" s="50" t="s">
        <v>240</v>
      </c>
      <c r="C34" s="49"/>
      <c r="D34" s="88"/>
      <c r="E34" s="98"/>
      <c r="F34" s="98"/>
      <c r="G34" s="98"/>
      <c r="H34" s="90"/>
      <c r="I34" s="57"/>
      <c r="J34" s="58"/>
    </row>
    <row r="35" spans="2:10" ht="0.75" customHeight="1">
      <c r="B35" s="96"/>
      <c r="C35" s="97"/>
      <c r="D35" s="91"/>
      <c r="E35" s="92"/>
      <c r="F35" s="92"/>
      <c r="G35" s="92"/>
      <c r="H35" s="93"/>
      <c r="I35" s="59"/>
      <c r="J35" s="56"/>
    </row>
    <row r="36" spans="2:10" ht="13">
      <c r="B36" s="48">
        <v>9002</v>
      </c>
      <c r="C36" s="49"/>
      <c r="D36" s="79" t="s">
        <v>237</v>
      </c>
      <c r="E36" s="80"/>
      <c r="F36" s="80"/>
      <c r="G36" s="80"/>
      <c r="H36" s="81"/>
      <c r="I36" s="56"/>
      <c r="J36" s="56"/>
    </row>
    <row r="37" spans="2:10" ht="70.5" customHeight="1">
      <c r="B37" s="60" t="s">
        <v>241</v>
      </c>
      <c r="C37" s="49"/>
      <c r="D37" s="91"/>
      <c r="E37" s="92"/>
      <c r="F37" s="92"/>
      <c r="G37" s="92"/>
      <c r="H37" s="93"/>
      <c r="I37" s="56"/>
      <c r="J37" s="56"/>
    </row>
    <row r="38" spans="2:10" ht="13">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6"/>
      <c r="C40" s="97"/>
      <c r="D40" s="95"/>
      <c r="E40" s="95"/>
      <c r="F40" s="95"/>
      <c r="G40" s="95"/>
      <c r="H40" s="95"/>
      <c r="I40" s="59"/>
      <c r="J40" s="56"/>
    </row>
    <row r="41" spans="2:10" ht="13">
      <c r="B41" s="48">
        <v>9004</v>
      </c>
      <c r="C41" s="52"/>
      <c r="D41" s="79" t="s">
        <v>239</v>
      </c>
      <c r="E41" s="80"/>
      <c r="F41" s="80"/>
      <c r="G41" s="80"/>
      <c r="H41" s="81"/>
      <c r="I41" s="56"/>
      <c r="J41" s="56"/>
    </row>
    <row r="42" spans="2:10">
      <c r="B42" s="50" t="s">
        <v>176</v>
      </c>
      <c r="C42" s="52"/>
      <c r="D42" s="88"/>
      <c r="E42" s="98"/>
      <c r="F42" s="98"/>
      <c r="G42" s="98"/>
      <c r="H42" s="90"/>
      <c r="I42" s="56"/>
      <c r="J42" s="56"/>
    </row>
    <row r="43" spans="2:10" ht="47.25" customHeight="1">
      <c r="B43" s="96"/>
      <c r="C43" s="97"/>
      <c r="D43" s="91"/>
      <c r="E43" s="92"/>
      <c r="F43" s="92"/>
      <c r="G43" s="92"/>
      <c r="H43" s="93"/>
      <c r="I43" s="56"/>
      <c r="J43" s="56"/>
    </row>
    <row r="44" spans="2:10" ht="13">
      <c r="B44" s="46">
        <v>9005</v>
      </c>
      <c r="C44" s="47"/>
      <c r="D44" s="79" t="s">
        <v>261</v>
      </c>
      <c r="E44" s="80"/>
      <c r="F44" s="80"/>
      <c r="G44" s="80"/>
      <c r="H44" s="81"/>
    </row>
    <row r="45" spans="2:10">
      <c r="B45" s="51" t="s">
        <v>177</v>
      </c>
      <c r="D45" s="88"/>
      <c r="E45" s="89"/>
      <c r="F45" s="89"/>
      <c r="G45" s="89"/>
      <c r="H45" s="90"/>
    </row>
    <row r="46" spans="2:10">
      <c r="B46" s="53" t="s">
        <v>178</v>
      </c>
      <c r="C46" s="54"/>
      <c r="D46" s="91"/>
      <c r="E46" s="92"/>
      <c r="F46" s="92"/>
      <c r="G46" s="92"/>
      <c r="H46" s="93"/>
    </row>
    <row r="47" spans="2:10" ht="13">
      <c r="B47" s="46">
        <v>9007</v>
      </c>
      <c r="C47" s="47"/>
      <c r="D47" s="79" t="s">
        <v>242</v>
      </c>
      <c r="E47" s="80"/>
      <c r="F47" s="80"/>
      <c r="G47" s="80"/>
      <c r="H47" s="81"/>
    </row>
    <row r="48" spans="2:10">
      <c r="B48" s="53" t="s">
        <v>73</v>
      </c>
      <c r="C48" s="54"/>
      <c r="D48" s="91"/>
      <c r="E48" s="92"/>
      <c r="F48" s="92"/>
      <c r="G48" s="92"/>
      <c r="H48" s="93"/>
    </row>
    <row r="49" spans="2:8" ht="13">
      <c r="B49" s="46">
        <v>9008</v>
      </c>
      <c r="C49" s="47"/>
      <c r="D49" s="79" t="s">
        <v>243</v>
      </c>
      <c r="E49" s="80"/>
      <c r="F49" s="80"/>
      <c r="G49" s="80"/>
      <c r="H49" s="81"/>
    </row>
    <row r="50" spans="2:8" ht="17.25" customHeight="1">
      <c r="B50" s="53" t="s">
        <v>74</v>
      </c>
      <c r="C50" s="54"/>
      <c r="D50" s="91"/>
      <c r="E50" s="92"/>
      <c r="F50" s="92"/>
      <c r="G50" s="92"/>
      <c r="H50" s="93"/>
    </row>
    <row r="51" spans="2:8" ht="13">
      <c r="B51" s="46">
        <v>9010</v>
      </c>
      <c r="C51" s="47"/>
      <c r="D51" s="79" t="s">
        <v>179</v>
      </c>
      <c r="E51" s="80"/>
      <c r="F51" s="80"/>
      <c r="G51" s="80"/>
      <c r="H51" s="81"/>
    </row>
    <row r="52" spans="2:8">
      <c r="B52" s="53" t="s">
        <v>75</v>
      </c>
      <c r="C52" s="54"/>
      <c r="D52" s="91"/>
      <c r="E52" s="92"/>
      <c r="F52" s="92"/>
      <c r="G52" s="92"/>
      <c r="H52" s="93"/>
    </row>
    <row r="53" spans="2:8" ht="13">
      <c r="B53" s="46">
        <v>9013</v>
      </c>
      <c r="C53" s="47"/>
      <c r="D53" s="79" t="s">
        <v>180</v>
      </c>
      <c r="E53" s="80"/>
      <c r="F53" s="80"/>
      <c r="G53" s="80"/>
      <c r="H53" s="81"/>
    </row>
    <row r="54" spans="2:8">
      <c r="B54" s="53" t="s">
        <v>76</v>
      </c>
      <c r="C54" s="54"/>
      <c r="D54" s="91"/>
      <c r="E54" s="92"/>
      <c r="F54" s="92"/>
      <c r="G54" s="92"/>
      <c r="H54" s="93"/>
    </row>
    <row r="55" spans="2:8" ht="13">
      <c r="B55" s="46">
        <v>9014</v>
      </c>
      <c r="C55" s="47"/>
      <c r="D55" s="79" t="s">
        <v>77</v>
      </c>
      <c r="E55" s="80"/>
      <c r="F55" s="80"/>
      <c r="G55" s="80"/>
      <c r="H55" s="81"/>
    </row>
    <row r="56" spans="2:8">
      <c r="B56" s="55" t="s">
        <v>77</v>
      </c>
      <c r="C56" s="54"/>
      <c r="D56" s="82"/>
      <c r="E56" s="83"/>
      <c r="F56" s="83"/>
      <c r="G56" s="83"/>
      <c r="H56" s="84"/>
    </row>
    <row r="57" spans="2:8" ht="13">
      <c r="B57" s="46">
        <v>9015</v>
      </c>
      <c r="C57" s="47"/>
      <c r="D57" s="79" t="s">
        <v>181</v>
      </c>
      <c r="E57" s="80"/>
      <c r="F57" s="80"/>
      <c r="G57" s="80"/>
      <c r="H57" s="81"/>
    </row>
    <row r="58" spans="2:8">
      <c r="B58" s="55" t="s">
        <v>78</v>
      </c>
      <c r="C58" s="54"/>
      <c r="D58" s="85"/>
      <c r="E58" s="86"/>
      <c r="F58" s="86"/>
      <c r="G58" s="86"/>
      <c r="H58" s="8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6"/>
  <sheetViews>
    <sheetView showGridLines="0" tabSelected="1" topLeftCell="D35" zoomScale="70" zoomScaleNormal="70" workbookViewId="0">
      <selection activeCell="M42" sqref="M4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7" t="s">
        <v>14</v>
      </c>
      <c r="E1" s="148"/>
      <c r="F1" s="148"/>
      <c r="G1" s="148"/>
      <c r="H1" s="148"/>
      <c r="I1" s="148"/>
      <c r="J1" s="148"/>
      <c r="K1" s="148"/>
      <c r="L1" s="149"/>
    </row>
    <row r="2" spans="1:15" ht="13.5" customHeight="1">
      <c r="D2" s="30"/>
      <c r="E2" s="30"/>
      <c r="F2" s="30"/>
      <c r="G2" s="30"/>
      <c r="H2" s="30"/>
      <c r="I2" s="30"/>
      <c r="J2" s="30"/>
      <c r="K2" s="30"/>
      <c r="L2" s="2"/>
    </row>
    <row r="3" spans="1:15" ht="19.5" customHeight="1">
      <c r="D3" s="22" t="s">
        <v>0</v>
      </c>
      <c r="E3" s="23"/>
      <c r="F3" s="31" t="str">
        <f>'Information-General Settings'!D4</f>
        <v>Thunnaphus</v>
      </c>
      <c r="G3" s="28"/>
      <c r="I3" s="3"/>
      <c r="J3" s="32"/>
      <c r="K3" s="32"/>
      <c r="L3" s="32"/>
    </row>
    <row r="4" spans="1:15" ht="19.5" customHeight="1">
      <c r="D4" s="3" t="s">
        <v>68</v>
      </c>
      <c r="E4" s="24"/>
      <c r="F4" s="31" t="str">
        <f>'Information-General Settings'!D5</f>
        <v>Pornwattanakrilert</v>
      </c>
      <c r="G4" s="28"/>
      <c r="I4" s="3"/>
      <c r="J4" s="32"/>
      <c r="K4" s="32"/>
      <c r="L4" s="32"/>
    </row>
    <row r="5" spans="1:15" ht="19.5" customHeight="1">
      <c r="D5" s="150" t="s">
        <v>67</v>
      </c>
      <c r="E5" s="151"/>
      <c r="F5" s="31" t="str">
        <f>'Information-General Settings'!D6</f>
        <v>TIME108</v>
      </c>
      <c r="G5" s="28"/>
      <c r="I5" s="3"/>
      <c r="J5" s="32"/>
      <c r="K5" s="32"/>
      <c r="L5" s="32"/>
    </row>
    <row r="6" spans="1:15" ht="19.5" customHeight="1" thickBot="1">
      <c r="E6" s="3"/>
      <c r="F6" s="3"/>
      <c r="G6" s="3"/>
      <c r="H6" s="4"/>
      <c r="J6" s="138"/>
      <c r="K6" s="138"/>
      <c r="L6" s="138"/>
    </row>
    <row r="7" spans="1:15" ht="12.75" customHeight="1">
      <c r="B7" s="1">
        <f>MONTH(E9)</f>
        <v>12</v>
      </c>
      <c r="C7" s="123"/>
      <c r="D7" s="125">
        <v>44166</v>
      </c>
      <c r="E7" s="126"/>
      <c r="F7" s="129" t="s">
        <v>6</v>
      </c>
      <c r="G7" s="129" t="s">
        <v>15</v>
      </c>
      <c r="H7" s="143" t="s">
        <v>5</v>
      </c>
      <c r="I7" s="144"/>
      <c r="J7" s="139" t="s">
        <v>3</v>
      </c>
      <c r="K7" s="141" t="s">
        <v>10</v>
      </c>
      <c r="L7" s="139" t="s">
        <v>4</v>
      </c>
    </row>
    <row r="8" spans="1:15" ht="23.25" customHeight="1" thickBot="1">
      <c r="C8" s="124"/>
      <c r="D8" s="127"/>
      <c r="E8" s="128"/>
      <c r="F8" s="130"/>
      <c r="G8" s="131"/>
      <c r="H8" s="145"/>
      <c r="I8" s="146"/>
      <c r="J8" s="140"/>
      <c r="K8" s="142"/>
      <c r="L8" s="140"/>
    </row>
    <row r="9" spans="1:15" ht="29.15" customHeight="1" thickBot="1">
      <c r="A9" s="5">
        <f t="shared" ref="A9:A43" si="0">IF(OR(C9="f",C9="u",C9="F",C9="U"),"",IF(OR(B9=1,B9=2,B9=3,B9=4,B9=5),1,""))</f>
        <v>1</v>
      </c>
      <c r="B9" s="6">
        <f t="shared" ref="B9:B41" si="1">WEEKDAY(E9,2)</f>
        <v>2</v>
      </c>
      <c r="C9" s="7"/>
      <c r="D9" s="8" t="str">
        <f>IF(B9=1,"Mo",IF(B9=2,"Tue",IF(B9=3,"Wed",IF(B9=4,"Thu",IF(B9=5,"Fri",IF(B9=6,"Sat",IF(B9=7,"Sun","")))))))</f>
        <v>Tue</v>
      </c>
      <c r="E9" s="66">
        <f>+D7</f>
        <v>44166</v>
      </c>
      <c r="F9" s="61" t="s">
        <v>297</v>
      </c>
      <c r="G9" s="13">
        <v>9003</v>
      </c>
      <c r="H9" s="68" t="s">
        <v>317</v>
      </c>
      <c r="I9" s="67"/>
      <c r="J9" s="9" t="s">
        <v>69</v>
      </c>
      <c r="K9" s="9"/>
      <c r="L9" s="10">
        <v>15</v>
      </c>
    </row>
    <row r="10" spans="1:15" ht="29.15" customHeight="1" thickBot="1">
      <c r="A10" s="5"/>
      <c r="B10" s="6"/>
      <c r="C10" s="62"/>
      <c r="D10" s="8" t="s">
        <v>318</v>
      </c>
      <c r="E10" s="63">
        <v>44167</v>
      </c>
      <c r="F10" s="61" t="s">
        <v>297</v>
      </c>
      <c r="G10" s="13">
        <v>9003</v>
      </c>
      <c r="H10" s="69" t="s">
        <v>319</v>
      </c>
      <c r="J10" s="64" t="s">
        <v>69</v>
      </c>
      <c r="K10" s="64"/>
      <c r="L10" s="65">
        <v>3.5</v>
      </c>
    </row>
    <row r="11" spans="1:15" ht="29.15" customHeight="1" thickBot="1">
      <c r="A11" s="5">
        <f t="shared" si="0"/>
        <v>1</v>
      </c>
      <c r="B11" s="6">
        <f t="shared" si="1"/>
        <v>3</v>
      </c>
      <c r="C11" s="11"/>
      <c r="D11" s="8" t="str">
        <f>IF(B11=1,"Mo",IF(B11=2,"Tue",IF(B11=3,"Wed",IF(B11=4,"Thu",IF(B11=5,"Fri",IF(B11=6,"Sat",IF(B11=7,"Sun","")))))))</f>
        <v>Wed</v>
      </c>
      <c r="E11" s="12">
        <f>+E9+1</f>
        <v>44167</v>
      </c>
      <c r="F11" s="9" t="s">
        <v>287</v>
      </c>
      <c r="G11" s="13">
        <v>9003</v>
      </c>
      <c r="H11" s="137" t="s">
        <v>320</v>
      </c>
      <c r="I11" s="137"/>
      <c r="J11" s="13" t="s">
        <v>69</v>
      </c>
      <c r="K11" s="13"/>
      <c r="L11" s="14">
        <v>7.5</v>
      </c>
      <c r="N11" s="6" t="s">
        <v>70</v>
      </c>
      <c r="O11" s="2">
        <f>COUNTIF($G$9:$G$44, 9001)</f>
        <v>1</v>
      </c>
    </row>
    <row r="12" spans="1:15" ht="29.15" customHeight="1" thickBot="1">
      <c r="A12" s="5">
        <f t="shared" si="0"/>
        <v>1</v>
      </c>
      <c r="B12" s="6">
        <f t="shared" si="1"/>
        <v>4</v>
      </c>
      <c r="C12" s="11"/>
      <c r="D12" s="8" t="str">
        <f>IF(B12=1,"Mo",IF(B12=2,"Tue",IF(B12=3,"Wed",IF(B12=4,"Thu",IF(B12=5,"Fri",IF(B12=6,"Sat",IF(B12=7,"Sun","")))))))</f>
        <v>Thu</v>
      </c>
      <c r="E12" s="12">
        <f t="shared" ref="E12:E41" si="2">+E11+1</f>
        <v>44168</v>
      </c>
      <c r="F12" s="9" t="s">
        <v>287</v>
      </c>
      <c r="G12" s="13">
        <v>9003</v>
      </c>
      <c r="H12" s="137" t="s">
        <v>320</v>
      </c>
      <c r="I12" s="137"/>
      <c r="J12" s="13" t="s">
        <v>69</v>
      </c>
      <c r="K12" s="13"/>
      <c r="L12" s="14">
        <v>13</v>
      </c>
      <c r="N12" s="6" t="s">
        <v>12</v>
      </c>
      <c r="O12" s="2">
        <f>COUNTIF($G$9:$G$44,9003)+COUNTIF($G$9:$G$44,9004)</f>
        <v>23</v>
      </c>
    </row>
    <row r="13" spans="1:15" ht="29.15" customHeight="1" thickBot="1">
      <c r="A13" s="5">
        <f t="shared" si="0"/>
        <v>1</v>
      </c>
      <c r="B13" s="6">
        <f t="shared" si="1"/>
        <v>5</v>
      </c>
      <c r="C13" s="11"/>
      <c r="D13" s="8" t="str">
        <f t="shared" ref="D13:D43" si="3">IF(B13=1,"Mo",IF(B13=2,"Tue",IF(B13=3,"Wed",IF(B13=4,"Thu",IF(B13=5,"Fri",IF(B13=6,"Sat",IF(B13=7,"Sun","")))))))</f>
        <v>Fri</v>
      </c>
      <c r="E13" s="12">
        <f t="shared" si="2"/>
        <v>44169</v>
      </c>
      <c r="F13" s="9" t="s">
        <v>287</v>
      </c>
      <c r="G13" s="13">
        <v>9003</v>
      </c>
      <c r="H13" s="137" t="s">
        <v>320</v>
      </c>
      <c r="I13" s="137"/>
      <c r="J13" s="13" t="s">
        <v>69</v>
      </c>
      <c r="K13" s="13"/>
      <c r="L13" s="14">
        <v>13</v>
      </c>
      <c r="N13" s="1" t="s">
        <v>13</v>
      </c>
      <c r="O13" s="2">
        <f>COUNTIF($G$9:$G$44, 9005)</f>
        <v>0</v>
      </c>
    </row>
    <row r="14" spans="1:15" ht="29.15" customHeight="1" thickBot="1">
      <c r="A14" s="5" t="str">
        <f t="shared" si="0"/>
        <v/>
      </c>
      <c r="B14" s="6">
        <f t="shared" si="1"/>
        <v>6</v>
      </c>
      <c r="C14" s="11"/>
      <c r="D14" s="8" t="str">
        <f t="shared" si="3"/>
        <v>Sat</v>
      </c>
      <c r="E14" s="12">
        <f t="shared" si="2"/>
        <v>44170</v>
      </c>
      <c r="F14" s="9"/>
      <c r="G14" s="13"/>
      <c r="H14" s="137"/>
      <c r="I14" s="137"/>
      <c r="J14" s="13"/>
      <c r="K14" s="13"/>
      <c r="L14" s="14"/>
    </row>
    <row r="15" spans="1:15" ht="29.15" customHeight="1" thickBot="1">
      <c r="A15" s="5" t="str">
        <f t="shared" si="0"/>
        <v/>
      </c>
      <c r="B15" s="6">
        <f t="shared" si="1"/>
        <v>7</v>
      </c>
      <c r="C15" s="11"/>
      <c r="D15" s="8" t="str">
        <f t="shared" si="3"/>
        <v>Sun</v>
      </c>
      <c r="E15" s="12">
        <f t="shared" si="2"/>
        <v>44171</v>
      </c>
      <c r="F15" s="9"/>
      <c r="G15" s="13"/>
      <c r="H15" s="135"/>
      <c r="I15" s="135"/>
      <c r="J15" s="13"/>
      <c r="K15" s="13"/>
      <c r="L15" s="14"/>
    </row>
    <row r="16" spans="1:15" ht="29.15" customHeight="1" thickBot="1">
      <c r="A16" s="5">
        <f t="shared" si="0"/>
        <v>1</v>
      </c>
      <c r="B16" s="6">
        <f t="shared" si="1"/>
        <v>1</v>
      </c>
      <c r="C16" s="11"/>
      <c r="D16" s="8" t="str">
        <f t="shared" si="3"/>
        <v>Mo</v>
      </c>
      <c r="E16" s="12">
        <f t="shared" si="2"/>
        <v>44172</v>
      </c>
      <c r="F16" s="9"/>
      <c r="G16" s="13"/>
      <c r="H16" s="136" t="s">
        <v>280</v>
      </c>
      <c r="I16" s="136"/>
      <c r="J16" s="13"/>
      <c r="K16" s="13"/>
      <c r="L16" s="14"/>
    </row>
    <row r="17" spans="1:17" ht="29.15" customHeight="1" thickBot="1">
      <c r="A17" s="5">
        <f t="shared" si="0"/>
        <v>1</v>
      </c>
      <c r="B17" s="6">
        <f t="shared" si="1"/>
        <v>2</v>
      </c>
      <c r="C17" s="11"/>
      <c r="D17" s="8" t="str">
        <f>IF(B17=1,"Mo",IF(B17=2,"Tue",IF(B17=3,"Wed",IF(B17=4,"Thu",IF(B17=5,"Fri",IF(B17=6,"Sat",IF(B17=7,"Sun","")))))))</f>
        <v>Tue</v>
      </c>
      <c r="E17" s="12">
        <f t="shared" si="2"/>
        <v>44173</v>
      </c>
      <c r="F17" s="9" t="s">
        <v>287</v>
      </c>
      <c r="G17" s="13">
        <v>9003</v>
      </c>
      <c r="H17" s="137" t="s">
        <v>320</v>
      </c>
      <c r="I17" s="137"/>
      <c r="J17" s="13" t="s">
        <v>69</v>
      </c>
      <c r="K17" s="13"/>
      <c r="L17" s="14">
        <v>13</v>
      </c>
    </row>
    <row r="18" spans="1:17" ht="29.15" customHeight="1" thickBot="1">
      <c r="A18" s="5"/>
      <c r="B18" s="6"/>
      <c r="C18" s="11"/>
      <c r="D18" s="8" t="s">
        <v>318</v>
      </c>
      <c r="E18" s="12">
        <v>44174</v>
      </c>
      <c r="F18" s="71" t="s">
        <v>287</v>
      </c>
      <c r="G18" s="13">
        <v>9003</v>
      </c>
      <c r="H18" s="70" t="s">
        <v>322</v>
      </c>
      <c r="I18" s="70"/>
      <c r="J18" s="13" t="s">
        <v>69</v>
      </c>
      <c r="K18" s="13"/>
      <c r="L18" s="14">
        <v>5</v>
      </c>
    </row>
    <row r="19" spans="1:17" ht="29.15" customHeight="1" thickBot="1">
      <c r="A19" s="5">
        <f t="shared" si="0"/>
        <v>1</v>
      </c>
      <c r="B19" s="6">
        <f t="shared" si="1"/>
        <v>3</v>
      </c>
      <c r="C19" s="11"/>
      <c r="D19" s="8" t="str">
        <f>IF(B19=1,"Mo",IF(B19=2,"Tue",IF(B19=3,"Wed",IF(B19=4,"Thu",IF(B19=5,"Fri",IF(B19=6,"Sat",IF(B19=7,"Sun","")))))))</f>
        <v>Wed</v>
      </c>
      <c r="E19" s="12">
        <f>+E17+1</f>
        <v>44174</v>
      </c>
      <c r="F19" s="74" t="s">
        <v>323</v>
      </c>
      <c r="G19" s="13">
        <v>9003</v>
      </c>
      <c r="H19" s="133" t="s">
        <v>320</v>
      </c>
      <c r="I19" s="134"/>
      <c r="J19" s="13" t="s">
        <v>69</v>
      </c>
      <c r="K19" s="13"/>
      <c r="L19" s="14">
        <v>7</v>
      </c>
    </row>
    <row r="20" spans="1:17" ht="29.15" customHeight="1" thickBot="1">
      <c r="A20" s="5">
        <f t="shared" si="0"/>
        <v>1</v>
      </c>
      <c r="B20" s="6">
        <f t="shared" si="1"/>
        <v>4</v>
      </c>
      <c r="C20" s="11"/>
      <c r="D20" s="8" t="str">
        <f>IF(B20=1,"Mo",IF(B20=2,"Tue",IF(B20=3,"Wed",IF(B20=4,"Thu",IF(B20=5,"Fri",IF(B20=6,"Sat",IF(B20=7,"Sun","")))))))</f>
        <v>Thu</v>
      </c>
      <c r="E20" s="12">
        <f t="shared" si="2"/>
        <v>44175</v>
      </c>
      <c r="F20" s="74" t="s">
        <v>323</v>
      </c>
      <c r="G20" s="13">
        <v>9003</v>
      </c>
      <c r="H20" s="133" t="s">
        <v>320</v>
      </c>
      <c r="I20" s="134"/>
      <c r="J20" s="13" t="s">
        <v>321</v>
      </c>
      <c r="K20" s="13"/>
      <c r="L20" s="14">
        <v>3</v>
      </c>
      <c r="Q20" s="6"/>
    </row>
    <row r="21" spans="1:17" ht="29.15" customHeight="1" thickBot="1">
      <c r="A21" s="5">
        <f t="shared" si="0"/>
        <v>1</v>
      </c>
      <c r="B21" s="6">
        <f t="shared" si="1"/>
        <v>5</v>
      </c>
      <c r="C21" s="11"/>
      <c r="D21" s="8" t="str">
        <f t="shared" si="3"/>
        <v>Fri</v>
      </c>
      <c r="E21" s="12">
        <f t="shared" si="2"/>
        <v>44176</v>
      </c>
      <c r="F21" s="75" t="s">
        <v>323</v>
      </c>
      <c r="G21" s="13">
        <v>9003</v>
      </c>
      <c r="H21" s="133" t="s">
        <v>320</v>
      </c>
      <c r="I21" s="134"/>
      <c r="J21" s="13" t="s">
        <v>69</v>
      </c>
      <c r="K21" s="13"/>
      <c r="L21" s="14">
        <v>10</v>
      </c>
    </row>
    <row r="22" spans="1:17" ht="29.15" customHeight="1" thickBot="1">
      <c r="A22" s="5" t="str">
        <f t="shared" si="0"/>
        <v/>
      </c>
      <c r="B22" s="6">
        <f t="shared" si="1"/>
        <v>6</v>
      </c>
      <c r="C22" s="11"/>
      <c r="D22" s="8" t="str">
        <f t="shared" si="3"/>
        <v>Sat</v>
      </c>
      <c r="E22" s="12">
        <f t="shared" si="2"/>
        <v>44177</v>
      </c>
      <c r="F22" s="75" t="s">
        <v>323</v>
      </c>
      <c r="G22" s="13">
        <v>9003</v>
      </c>
      <c r="H22" s="133" t="s">
        <v>320</v>
      </c>
      <c r="I22" s="134"/>
      <c r="J22" s="13" t="s">
        <v>321</v>
      </c>
      <c r="K22" s="13"/>
      <c r="L22" s="14">
        <v>3</v>
      </c>
    </row>
    <row r="23" spans="1:17" ht="29.15" customHeight="1" thickBot="1">
      <c r="A23" s="5" t="str">
        <f t="shared" si="0"/>
        <v/>
      </c>
      <c r="B23" s="6">
        <f t="shared" si="1"/>
        <v>7</v>
      </c>
      <c r="C23" s="11"/>
      <c r="D23" s="8" t="str">
        <f t="shared" si="3"/>
        <v>Sun</v>
      </c>
      <c r="E23" s="12">
        <f t="shared" si="2"/>
        <v>44178</v>
      </c>
      <c r="F23" s="76"/>
      <c r="G23" s="13"/>
      <c r="H23" s="132"/>
      <c r="I23" s="132"/>
      <c r="J23" s="13"/>
      <c r="K23" s="13"/>
      <c r="L23" s="14"/>
    </row>
    <row r="24" spans="1:17" ht="29.15" customHeight="1" thickBot="1">
      <c r="A24" s="5">
        <f t="shared" si="0"/>
        <v>1</v>
      </c>
      <c r="B24" s="6">
        <f t="shared" si="1"/>
        <v>1</v>
      </c>
      <c r="C24" s="11"/>
      <c r="D24" s="8" t="str">
        <f t="shared" si="3"/>
        <v>Mo</v>
      </c>
      <c r="E24" s="12">
        <f t="shared" si="2"/>
        <v>44179</v>
      </c>
      <c r="F24" s="74" t="s">
        <v>323</v>
      </c>
      <c r="G24" s="13">
        <v>9003</v>
      </c>
      <c r="H24" s="133" t="s">
        <v>320</v>
      </c>
      <c r="I24" s="134"/>
      <c r="J24" s="13" t="s">
        <v>69</v>
      </c>
      <c r="K24" s="13"/>
      <c r="L24" s="14">
        <v>13</v>
      </c>
    </row>
    <row r="25" spans="1:17" ht="29.15" customHeight="1" thickBot="1">
      <c r="A25" s="5">
        <f t="shared" si="0"/>
        <v>1</v>
      </c>
      <c r="B25" s="6">
        <f t="shared" si="1"/>
        <v>2</v>
      </c>
      <c r="C25" s="11"/>
      <c r="D25" s="8" t="str">
        <f t="shared" si="3"/>
        <v>Tue</v>
      </c>
      <c r="E25" s="12">
        <f t="shared" si="2"/>
        <v>44180</v>
      </c>
      <c r="F25" s="74" t="s">
        <v>323</v>
      </c>
      <c r="G25" s="13">
        <v>9003</v>
      </c>
      <c r="H25" s="133" t="s">
        <v>324</v>
      </c>
      <c r="I25" s="134"/>
      <c r="J25" s="13" t="s">
        <v>69</v>
      </c>
      <c r="K25" s="13"/>
      <c r="L25" s="14">
        <v>15</v>
      </c>
    </row>
    <row r="26" spans="1:17" ht="29.15" customHeight="1" thickBot="1">
      <c r="A26" s="5">
        <f t="shared" si="0"/>
        <v>1</v>
      </c>
      <c r="B26" s="6">
        <f t="shared" si="1"/>
        <v>3</v>
      </c>
      <c r="C26" s="11"/>
      <c r="D26" s="8" t="str">
        <f t="shared" si="3"/>
        <v>Wed</v>
      </c>
      <c r="E26" s="12">
        <f t="shared" si="2"/>
        <v>44181</v>
      </c>
      <c r="F26" s="77" t="s">
        <v>323</v>
      </c>
      <c r="G26" s="13">
        <v>9003</v>
      </c>
      <c r="H26" s="133" t="s">
        <v>325</v>
      </c>
      <c r="I26" s="134"/>
      <c r="J26" s="13" t="s">
        <v>69</v>
      </c>
      <c r="K26" s="13"/>
      <c r="L26" s="14">
        <v>15</v>
      </c>
    </row>
    <row r="27" spans="1:17" ht="29.15" customHeight="1" thickBot="1">
      <c r="A27" s="5"/>
      <c r="B27" s="6"/>
      <c r="C27" s="11"/>
      <c r="D27" s="8" t="s">
        <v>326</v>
      </c>
      <c r="E27" s="12">
        <v>44182</v>
      </c>
      <c r="F27" s="77" t="s">
        <v>323</v>
      </c>
      <c r="G27" s="13">
        <v>9003</v>
      </c>
      <c r="H27" s="73" t="s">
        <v>327</v>
      </c>
      <c r="I27" s="73"/>
      <c r="J27" s="13" t="s">
        <v>69</v>
      </c>
      <c r="K27" s="13"/>
      <c r="L27" s="14">
        <v>5</v>
      </c>
    </row>
    <row r="28" spans="1:17" ht="29.15" customHeight="1" thickBot="1">
      <c r="A28" s="5">
        <f t="shared" si="0"/>
        <v>1</v>
      </c>
      <c r="B28" s="6">
        <f t="shared" si="1"/>
        <v>4</v>
      </c>
      <c r="C28" s="11"/>
      <c r="D28" s="8" t="str">
        <f t="shared" si="3"/>
        <v>Thu</v>
      </c>
      <c r="E28" s="12">
        <f>+E26+1</f>
        <v>44182</v>
      </c>
      <c r="F28" s="78" t="s">
        <v>328</v>
      </c>
      <c r="G28" s="13">
        <v>9003</v>
      </c>
      <c r="H28" s="137" t="s">
        <v>325</v>
      </c>
      <c r="I28" s="137"/>
      <c r="J28" s="13" t="s">
        <v>69</v>
      </c>
      <c r="K28" s="13"/>
      <c r="L28" s="14">
        <v>6</v>
      </c>
    </row>
    <row r="29" spans="1:17" ht="29.15" customHeight="1" thickBot="1">
      <c r="A29" s="5"/>
      <c r="B29" s="6"/>
      <c r="C29" s="11"/>
      <c r="D29" s="8" t="s">
        <v>329</v>
      </c>
      <c r="E29" s="12">
        <v>44183</v>
      </c>
      <c r="F29" s="74" t="s">
        <v>285</v>
      </c>
      <c r="G29" s="13">
        <v>9001</v>
      </c>
      <c r="H29" s="72" t="s">
        <v>330</v>
      </c>
      <c r="I29" s="72"/>
      <c r="J29" s="13" t="s">
        <v>69</v>
      </c>
      <c r="K29" s="13"/>
      <c r="L29" s="14">
        <v>3</v>
      </c>
    </row>
    <row r="30" spans="1:17" ht="29.15" customHeight="1" thickBot="1">
      <c r="A30" s="5"/>
      <c r="B30" s="6"/>
      <c r="C30" s="11"/>
      <c r="D30" s="8" t="s">
        <v>329</v>
      </c>
      <c r="E30" s="12">
        <v>44183</v>
      </c>
      <c r="F30" s="78" t="s">
        <v>328</v>
      </c>
      <c r="G30" s="13">
        <v>9003</v>
      </c>
      <c r="H30" s="72" t="s">
        <v>331</v>
      </c>
      <c r="I30" s="72"/>
      <c r="J30" s="13" t="s">
        <v>69</v>
      </c>
      <c r="K30" s="13"/>
      <c r="L30" s="14">
        <v>2</v>
      </c>
    </row>
    <row r="31" spans="1:17" ht="29.15" customHeight="1" thickBot="1">
      <c r="A31" s="5">
        <f t="shared" si="0"/>
        <v>1</v>
      </c>
      <c r="B31" s="6">
        <f t="shared" si="1"/>
        <v>5</v>
      </c>
      <c r="C31" s="11"/>
      <c r="D31" s="8" t="str">
        <f t="shared" si="3"/>
        <v>Fri</v>
      </c>
      <c r="E31" s="12">
        <f>+E28+1</f>
        <v>44183</v>
      </c>
      <c r="F31" s="74" t="s">
        <v>249</v>
      </c>
      <c r="G31" s="13">
        <v>9003</v>
      </c>
      <c r="H31" s="137" t="s">
        <v>332</v>
      </c>
      <c r="I31" s="137"/>
      <c r="J31" s="13" t="s">
        <v>69</v>
      </c>
      <c r="K31" s="13"/>
      <c r="L31" s="14">
        <v>3</v>
      </c>
    </row>
    <row r="32" spans="1:17" ht="29.15" customHeight="1" thickBot="1">
      <c r="A32" s="5" t="str">
        <f t="shared" si="0"/>
        <v/>
      </c>
      <c r="B32" s="6">
        <f t="shared" si="1"/>
        <v>6</v>
      </c>
      <c r="C32" s="11"/>
      <c r="D32" s="8" t="str">
        <f t="shared" si="3"/>
        <v>Sat</v>
      </c>
      <c r="E32" s="12">
        <f t="shared" si="2"/>
        <v>44184</v>
      </c>
      <c r="F32" s="9"/>
      <c r="G32" s="13"/>
      <c r="H32" s="137"/>
      <c r="I32" s="137"/>
      <c r="J32" s="13"/>
      <c r="K32" s="13"/>
      <c r="L32" s="14"/>
      <c r="N32" s="6"/>
      <c r="O32" s="6"/>
    </row>
    <row r="33" spans="1:12" ht="29.15" customHeight="1" thickBot="1">
      <c r="A33" s="5" t="str">
        <f t="shared" si="0"/>
        <v/>
      </c>
      <c r="B33" s="6">
        <f t="shared" si="1"/>
        <v>7</v>
      </c>
      <c r="C33" s="11"/>
      <c r="D33" s="8" t="str">
        <f t="shared" si="3"/>
        <v>Sun</v>
      </c>
      <c r="E33" s="12">
        <f t="shared" si="2"/>
        <v>44185</v>
      </c>
      <c r="F33" s="71"/>
      <c r="G33" s="13"/>
      <c r="H33" s="137"/>
      <c r="I33" s="137"/>
      <c r="J33" s="13"/>
      <c r="K33" s="13"/>
      <c r="L33" s="14"/>
    </row>
    <row r="34" spans="1:12" ht="29.15" customHeight="1" thickBot="1">
      <c r="A34" s="5">
        <f t="shared" si="0"/>
        <v>1</v>
      </c>
      <c r="B34" s="6">
        <f t="shared" si="1"/>
        <v>1</v>
      </c>
      <c r="C34" s="11"/>
      <c r="D34" s="8" t="str">
        <f t="shared" si="3"/>
        <v>Mo</v>
      </c>
      <c r="E34" s="12">
        <f t="shared" si="2"/>
        <v>44186</v>
      </c>
      <c r="F34" s="74" t="s">
        <v>297</v>
      </c>
      <c r="G34" s="13">
        <v>9003</v>
      </c>
      <c r="H34" s="137" t="s">
        <v>333</v>
      </c>
      <c r="I34" s="137"/>
      <c r="J34" s="13" t="s">
        <v>69</v>
      </c>
      <c r="K34" s="13"/>
      <c r="L34" s="14">
        <v>14</v>
      </c>
    </row>
    <row r="35" spans="1:12" ht="29.15" customHeight="1" thickBot="1">
      <c r="A35" s="5">
        <f t="shared" si="0"/>
        <v>1</v>
      </c>
      <c r="B35" s="6">
        <f t="shared" si="1"/>
        <v>2</v>
      </c>
      <c r="C35" s="11"/>
      <c r="D35" s="8" t="str">
        <f t="shared" si="3"/>
        <v>Tue</v>
      </c>
      <c r="E35" s="12">
        <f t="shared" si="2"/>
        <v>44187</v>
      </c>
      <c r="F35" s="74" t="s">
        <v>297</v>
      </c>
      <c r="G35" s="13">
        <v>9003</v>
      </c>
      <c r="H35" s="137" t="s">
        <v>330</v>
      </c>
      <c r="I35" s="137"/>
      <c r="J35" s="13" t="s">
        <v>69</v>
      </c>
      <c r="K35" s="13"/>
      <c r="L35" s="14">
        <v>11</v>
      </c>
    </row>
    <row r="36" spans="1:12" ht="29.15" customHeight="1" thickBot="1">
      <c r="A36" s="5">
        <f t="shared" si="0"/>
        <v>1</v>
      </c>
      <c r="B36" s="6">
        <f t="shared" si="1"/>
        <v>3</v>
      </c>
      <c r="C36" s="11"/>
      <c r="D36" s="8" t="str">
        <f t="shared" si="3"/>
        <v>Wed</v>
      </c>
      <c r="E36" s="12">
        <f t="shared" si="2"/>
        <v>44188</v>
      </c>
      <c r="F36" s="74" t="s">
        <v>297</v>
      </c>
      <c r="G36" s="13">
        <v>9003</v>
      </c>
      <c r="H36" s="137" t="s">
        <v>330</v>
      </c>
      <c r="I36" s="137"/>
      <c r="J36" s="13" t="s">
        <v>69</v>
      </c>
      <c r="K36" s="13"/>
      <c r="L36" s="14">
        <v>8</v>
      </c>
    </row>
    <row r="37" spans="1:12" ht="29.15" customHeight="1" thickBot="1">
      <c r="A37" s="5">
        <f t="shared" si="0"/>
        <v>1</v>
      </c>
      <c r="B37" s="6">
        <f t="shared" si="1"/>
        <v>4</v>
      </c>
      <c r="C37" s="11"/>
      <c r="D37" s="8" t="str">
        <f t="shared" si="3"/>
        <v>Thu</v>
      </c>
      <c r="E37" s="12">
        <f t="shared" si="2"/>
        <v>44189</v>
      </c>
      <c r="F37" s="74" t="s">
        <v>297</v>
      </c>
      <c r="G37" s="13">
        <v>9003</v>
      </c>
      <c r="H37" s="137" t="s">
        <v>330</v>
      </c>
      <c r="I37" s="137"/>
      <c r="J37" s="13" t="s">
        <v>69</v>
      </c>
      <c r="K37" s="13"/>
      <c r="L37" s="14">
        <v>11</v>
      </c>
    </row>
    <row r="38" spans="1:12" ht="29.15" customHeight="1" thickBot="1">
      <c r="A38" s="5">
        <f t="shared" si="0"/>
        <v>1</v>
      </c>
      <c r="B38" s="6">
        <f t="shared" si="1"/>
        <v>5</v>
      </c>
      <c r="C38" s="11"/>
      <c r="D38" s="8" t="str">
        <f t="shared" si="3"/>
        <v>Fri</v>
      </c>
      <c r="E38" s="12">
        <f t="shared" si="2"/>
        <v>44190</v>
      </c>
      <c r="F38" s="74" t="s">
        <v>297</v>
      </c>
      <c r="G38" s="13">
        <v>9003</v>
      </c>
      <c r="H38" s="137" t="s">
        <v>330</v>
      </c>
      <c r="I38" s="137"/>
      <c r="J38" s="13" t="s">
        <v>69</v>
      </c>
      <c r="K38" s="13"/>
      <c r="L38" s="14">
        <v>12</v>
      </c>
    </row>
    <row r="39" spans="1:12" ht="29.15" customHeight="1" thickBot="1">
      <c r="A39" s="5" t="str">
        <f t="shared" si="0"/>
        <v/>
      </c>
      <c r="B39" s="6">
        <f t="shared" si="1"/>
        <v>6</v>
      </c>
      <c r="C39" s="11"/>
      <c r="D39" s="8" t="str">
        <f t="shared" si="3"/>
        <v>Sat</v>
      </c>
      <c r="E39" s="12">
        <f t="shared" si="2"/>
        <v>44191</v>
      </c>
      <c r="F39" s="9"/>
      <c r="G39" s="13"/>
      <c r="H39" s="137"/>
      <c r="I39" s="137"/>
      <c r="J39" s="13"/>
      <c r="K39" s="13"/>
      <c r="L39" s="14"/>
    </row>
    <row r="40" spans="1:12" ht="29.15" customHeight="1" thickBot="1">
      <c r="A40" s="5" t="str">
        <f t="shared" si="0"/>
        <v/>
      </c>
      <c r="B40" s="6">
        <f t="shared" si="1"/>
        <v>7</v>
      </c>
      <c r="C40" s="11"/>
      <c r="D40" s="8" t="str">
        <f t="shared" si="3"/>
        <v>Sun</v>
      </c>
      <c r="E40" s="12">
        <f t="shared" si="2"/>
        <v>44192</v>
      </c>
      <c r="F40" s="9"/>
      <c r="G40" s="13"/>
      <c r="H40" s="137"/>
      <c r="I40" s="137"/>
      <c r="J40" s="13"/>
      <c r="K40" s="13"/>
      <c r="L40" s="14"/>
    </row>
    <row r="41" spans="1:12" ht="29.15" customHeight="1" thickBot="1">
      <c r="A41" s="5">
        <f t="shared" si="0"/>
        <v>1</v>
      </c>
      <c r="B41" s="6">
        <f t="shared" si="1"/>
        <v>1</v>
      </c>
      <c r="C41" s="11"/>
      <c r="D41" s="8" t="str">
        <f t="shared" si="3"/>
        <v>Mo</v>
      </c>
      <c r="E41" s="12">
        <f t="shared" si="2"/>
        <v>44193</v>
      </c>
      <c r="F41" s="9"/>
      <c r="G41" s="13">
        <v>9010</v>
      </c>
      <c r="H41" s="135" t="s">
        <v>334</v>
      </c>
      <c r="I41" s="135"/>
      <c r="J41" s="13"/>
      <c r="K41" s="13"/>
      <c r="L41" s="14"/>
    </row>
    <row r="42" spans="1:12" ht="29.15" customHeight="1" thickBot="1">
      <c r="A42" s="5">
        <f t="shared" si="0"/>
        <v>1</v>
      </c>
      <c r="B42" s="6">
        <f>WEEKDAY(E41+1,2)</f>
        <v>2</v>
      </c>
      <c r="C42" s="11"/>
      <c r="D42" s="8" t="str">
        <f t="shared" si="3"/>
        <v>Tue</v>
      </c>
      <c r="E42" s="15">
        <f>IF(MONTH(E41+1)&gt;MONTH(E41),"",E41+1)</f>
        <v>44194</v>
      </c>
      <c r="F42" s="9"/>
      <c r="G42" s="37">
        <v>9010</v>
      </c>
      <c r="H42" s="135" t="s">
        <v>334</v>
      </c>
      <c r="I42" s="135"/>
      <c r="J42" s="13"/>
      <c r="K42" s="13"/>
      <c r="L42" s="14"/>
    </row>
    <row r="43" spans="1:12" ht="29.15" customHeight="1" thickBot="1">
      <c r="A43" s="5">
        <f t="shared" si="0"/>
        <v>1</v>
      </c>
      <c r="B43" s="6">
        <f>WEEKDAY(E41+1,2)</f>
        <v>2</v>
      </c>
      <c r="C43" s="11"/>
      <c r="D43" s="8" t="str">
        <f t="shared" si="3"/>
        <v>Tue</v>
      </c>
      <c r="E43" s="15">
        <f>IF(MONTH(E42+1)&gt;MONTH(E42),"",E42+1)</f>
        <v>44195</v>
      </c>
      <c r="F43" s="9"/>
      <c r="G43" s="37">
        <v>9010</v>
      </c>
      <c r="H43" s="135" t="s">
        <v>334</v>
      </c>
      <c r="I43" s="135"/>
      <c r="J43" s="13"/>
      <c r="K43" s="13"/>
      <c r="L43" s="14"/>
    </row>
    <row r="44" spans="1:12" ht="29.15" customHeight="1" thickBot="1">
      <c r="A44" s="5">
        <f t="shared" ref="A44" si="4">IF(OR(C44="f",C44="u",C44="F",C44="U"),"",IF(OR(B44=1,B44=2,B44=3,B44=4,B44=5),1,""))</f>
        <v>1</v>
      </c>
      <c r="B44" s="6">
        <f>WEEKDAY(E42+1,2)</f>
        <v>3</v>
      </c>
      <c r="C44" s="11"/>
      <c r="D44" s="8" t="str">
        <f t="shared" ref="D44" si="5">IF(B44=1,"Mo",IF(B44=2,"Tue",IF(B44=3,"Wed",IF(B44=4,"Thu",IF(B44=5,"Fri",IF(B44=6,"Sat",IF(B44=7,"Sun","")))))))</f>
        <v>Wed</v>
      </c>
      <c r="E44" s="15">
        <f>IF(MONTH(E43+1)&gt;MONTH(E43),"",E43+1)</f>
        <v>44196</v>
      </c>
      <c r="F44" s="9"/>
      <c r="G44" s="37"/>
      <c r="H44" s="121" t="s">
        <v>281</v>
      </c>
      <c r="I44" s="122"/>
      <c r="J44" s="13"/>
      <c r="K44" s="13"/>
      <c r="L44" s="14"/>
    </row>
    <row r="45" spans="1:12" ht="30" customHeight="1" thickBot="1">
      <c r="D45" s="16"/>
      <c r="E45" s="18"/>
      <c r="F45" s="38"/>
      <c r="G45" s="39"/>
      <c r="H45" s="40"/>
      <c r="I45" s="36" t="s">
        <v>1</v>
      </c>
      <c r="J45" s="20"/>
      <c r="K45" s="17"/>
      <c r="L45" s="21">
        <f>SUM(L9:L44)</f>
        <v>211</v>
      </c>
    </row>
    <row r="46" spans="1:12" ht="30" customHeight="1" thickBot="1">
      <c r="D46" s="16"/>
      <c r="E46" s="17"/>
      <c r="F46" s="29"/>
      <c r="G46" s="29"/>
      <c r="H46" s="29"/>
      <c r="I46" s="19" t="s">
        <v>2</v>
      </c>
      <c r="J46" s="20"/>
      <c r="K46" s="17"/>
      <c r="L46" s="21">
        <f>SUM(L45/8)</f>
        <v>26.375</v>
      </c>
    </row>
  </sheetData>
  <mergeCells count="41">
    <mergeCell ref="D1:L1"/>
    <mergeCell ref="H39:I39"/>
    <mergeCell ref="H40:I40"/>
    <mergeCell ref="H41:I41"/>
    <mergeCell ref="H42:I42"/>
    <mergeCell ref="H22:I22"/>
    <mergeCell ref="H13:I13"/>
    <mergeCell ref="H35:I35"/>
    <mergeCell ref="H36:I36"/>
    <mergeCell ref="H24:I24"/>
    <mergeCell ref="H25:I25"/>
    <mergeCell ref="H11:I11"/>
    <mergeCell ref="H38:I38"/>
    <mergeCell ref="H26:I26"/>
    <mergeCell ref="H28:I28"/>
    <mergeCell ref="D5:E5"/>
    <mergeCell ref="J6:L6"/>
    <mergeCell ref="H19:I19"/>
    <mergeCell ref="H20:I20"/>
    <mergeCell ref="J7:J8"/>
    <mergeCell ref="K7:K8"/>
    <mergeCell ref="H7:I8"/>
    <mergeCell ref="H14:I14"/>
    <mergeCell ref="L7:L8"/>
    <mergeCell ref="H12:I12"/>
    <mergeCell ref="H44:I44"/>
    <mergeCell ref="C7:C8"/>
    <mergeCell ref="D7:E8"/>
    <mergeCell ref="F7:F8"/>
    <mergeCell ref="G7:G8"/>
    <mergeCell ref="H23:I23"/>
    <mergeCell ref="H21:I21"/>
    <mergeCell ref="H15:I15"/>
    <mergeCell ref="H16:I16"/>
    <mergeCell ref="H17:I17"/>
    <mergeCell ref="H31:I31"/>
    <mergeCell ref="H37:I37"/>
    <mergeCell ref="H32:I32"/>
    <mergeCell ref="H34:I34"/>
    <mergeCell ref="H33:I33"/>
    <mergeCell ref="H43:I43"/>
  </mergeCells>
  <phoneticPr fontId="0" type="noConversion"/>
  <conditionalFormatting sqref="C9:C42">
    <cfRule type="expression" dxfId="26" priority="2075" stopIfTrue="1">
      <formula>IF($A9=1,B9,)</formula>
    </cfRule>
    <cfRule type="expression" dxfId="25" priority="2076" stopIfTrue="1">
      <formula>IF($A9="",B9,)</formula>
    </cfRule>
  </conditionalFormatting>
  <conditionalFormatting sqref="E9:E10">
    <cfRule type="expression" dxfId="24" priority="2077" stopIfTrue="1">
      <formula>IF($A9="",B9,"")</formula>
    </cfRule>
  </conditionalFormatting>
  <conditionalFormatting sqref="E11:E42">
    <cfRule type="expression" dxfId="23" priority="2078" stopIfTrue="1">
      <formula>IF($A11&lt;&gt;1,B11,"")</formula>
    </cfRule>
  </conditionalFormatting>
  <conditionalFormatting sqref="D9:D42">
    <cfRule type="expression" dxfId="22" priority="2079" stopIfTrue="1">
      <formula>IF($A9="",B9,)</formula>
    </cfRule>
  </conditionalFormatting>
  <conditionalFormatting sqref="G9:G11 G13:G41">
    <cfRule type="expression" dxfId="21" priority="2080" stopIfTrue="1">
      <formula>#REF!="Freelancer"</formula>
    </cfRule>
    <cfRule type="expression" dxfId="20" priority="2081" stopIfTrue="1">
      <formula>#REF!="DTC Int. Staff"</formula>
    </cfRule>
  </conditionalFormatting>
  <conditionalFormatting sqref="G41 G13 G16:G21 G24:G31 G34:G38">
    <cfRule type="expression" dxfId="19" priority="2073" stopIfTrue="1">
      <formula>$F$5="Freelancer"</formula>
    </cfRule>
    <cfRule type="expression" dxfId="18" priority="2074" stopIfTrue="1">
      <formula>$F$5="DTC Int. Staff"</formula>
    </cfRule>
  </conditionalFormatting>
  <conditionalFormatting sqref="G11">
    <cfRule type="expression" dxfId="17" priority="23" stopIfTrue="1">
      <formula>#REF!="Freelancer"</formula>
    </cfRule>
    <cfRule type="expression" dxfId="16" priority="24" stopIfTrue="1">
      <formula>#REF!="DTC Int. Staff"</formula>
    </cfRule>
  </conditionalFormatting>
  <conditionalFormatting sqref="G11">
    <cfRule type="expression" dxfId="15" priority="21" stopIfTrue="1">
      <formula>$F$5="Freelancer"</formula>
    </cfRule>
    <cfRule type="expression" dxfId="14" priority="22" stopIfTrue="1">
      <formula>$F$5="DTC Int. Staff"</formula>
    </cfRule>
  </conditionalFormatting>
  <conditionalFormatting sqref="G12">
    <cfRule type="expression" dxfId="13" priority="19" stopIfTrue="1">
      <formula>#REF!="Freelancer"</formula>
    </cfRule>
    <cfRule type="expression" dxfId="12" priority="20" stopIfTrue="1">
      <formula>#REF!="DTC Int. Staff"</formula>
    </cfRule>
  </conditionalFormatting>
  <conditionalFormatting sqref="G12">
    <cfRule type="expression" dxfId="11" priority="17" stopIfTrue="1">
      <formula>$F$5="Freelancer"</formula>
    </cfRule>
    <cfRule type="expression" dxfId="10" priority="18" stopIfTrue="1">
      <formula>$F$5="DTC Int. Staff"</formula>
    </cfRule>
  </conditionalFormatting>
  <conditionalFormatting sqref="C44">
    <cfRule type="expression" dxfId="9" priority="13" stopIfTrue="1">
      <formula>IF($A44=1,B44,)</formula>
    </cfRule>
    <cfRule type="expression" dxfId="8" priority="14" stopIfTrue="1">
      <formula>IF($A44="",B44,)</formula>
    </cfRule>
  </conditionalFormatting>
  <conditionalFormatting sqref="D44">
    <cfRule type="expression" dxfId="7" priority="16" stopIfTrue="1">
      <formula>IF($A44="",B44,)</formula>
    </cfRule>
  </conditionalFormatting>
  <conditionalFormatting sqref="C43">
    <cfRule type="expression" dxfId="6" priority="5" stopIfTrue="1">
      <formula>IF($A43=1,B43,)</formula>
    </cfRule>
    <cfRule type="expression" dxfId="5" priority="6" stopIfTrue="1">
      <formula>IF($A43="",B43,)</formula>
    </cfRule>
  </conditionalFormatting>
  <conditionalFormatting sqref="D43">
    <cfRule type="expression" dxfId="4" priority="8" stopIfTrue="1">
      <formula>IF($A43="",B43,)</formula>
    </cfRule>
  </conditionalFormatting>
  <conditionalFormatting sqref="E43">
    <cfRule type="expression" dxfId="3" priority="4" stopIfTrue="1">
      <formula>IF($A43&lt;&gt;1,B43,"")</formula>
    </cfRule>
  </conditionalFormatting>
  <conditionalFormatting sqref="E44">
    <cfRule type="expression" dxfId="2" priority="3" stopIfTrue="1">
      <formula>IF($A44&lt;&gt;1,B44,"")</formula>
    </cfRule>
  </conditionalFormatting>
  <conditionalFormatting sqref="G2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2:G44"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F11:F18 F23 F32:F33 F39:F44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B130" sqref="B130"/>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293</v>
      </c>
      <c r="B2" s="25" t="s">
        <v>313</v>
      </c>
      <c r="D2" s="26">
        <v>9001</v>
      </c>
      <c r="E2" s="25" t="s">
        <v>71</v>
      </c>
    </row>
    <row r="3" spans="1:14">
      <c r="A3" s="45" t="s">
        <v>294</v>
      </c>
      <c r="B3" s="25" t="s">
        <v>312</v>
      </c>
      <c r="D3" s="26">
        <v>9002</v>
      </c>
      <c r="E3" s="25" t="s">
        <v>134</v>
      </c>
    </row>
    <row r="4" spans="1:14">
      <c r="A4" s="45" t="s">
        <v>295</v>
      </c>
      <c r="B4" s="25" t="s">
        <v>311</v>
      </c>
      <c r="D4" s="26">
        <v>9003</v>
      </c>
      <c r="E4" s="25" t="s">
        <v>135</v>
      </c>
    </row>
    <row r="5" spans="1:14">
      <c r="A5" s="45" t="s">
        <v>296</v>
      </c>
      <c r="B5" s="25" t="s">
        <v>310</v>
      </c>
      <c r="D5" s="26">
        <v>9004</v>
      </c>
      <c r="E5" s="25" t="s">
        <v>136</v>
      </c>
    </row>
    <row r="6" spans="1:14">
      <c r="A6" s="45" t="s">
        <v>297</v>
      </c>
      <c r="B6" s="25" t="s">
        <v>309</v>
      </c>
      <c r="D6" s="26">
        <v>9005</v>
      </c>
      <c r="E6" s="25" t="s">
        <v>72</v>
      </c>
    </row>
    <row r="7" spans="1:14">
      <c r="A7" s="45" t="s">
        <v>292</v>
      </c>
      <c r="B7" s="25" t="s">
        <v>308</v>
      </c>
      <c r="D7" s="26">
        <v>9007</v>
      </c>
      <c r="E7" s="25" t="s">
        <v>73</v>
      </c>
    </row>
    <row r="8" spans="1:14">
      <c r="A8" s="45" t="s">
        <v>291</v>
      </c>
      <c r="B8" s="25" t="s">
        <v>307</v>
      </c>
      <c r="D8" s="26">
        <v>9008</v>
      </c>
      <c r="E8" s="25" t="s">
        <v>74</v>
      </c>
    </row>
    <row r="9" spans="1:14">
      <c r="A9" s="45" t="s">
        <v>290</v>
      </c>
      <c r="B9" s="25" t="s">
        <v>306</v>
      </c>
      <c r="D9" s="26">
        <v>9010</v>
      </c>
      <c r="E9" s="25" t="s">
        <v>75</v>
      </c>
    </row>
    <row r="10" spans="1:14">
      <c r="A10" s="45" t="s">
        <v>289</v>
      </c>
      <c r="B10" s="25" t="s">
        <v>305</v>
      </c>
      <c r="D10" s="26">
        <v>9013</v>
      </c>
      <c r="E10" s="25" t="s">
        <v>76</v>
      </c>
    </row>
    <row r="11" spans="1:14">
      <c r="A11" s="45" t="s">
        <v>288</v>
      </c>
      <c r="B11" s="25" t="s">
        <v>304</v>
      </c>
      <c r="D11" s="26">
        <v>9014</v>
      </c>
      <c r="E11" s="25" t="s">
        <v>77</v>
      </c>
    </row>
    <row r="12" spans="1:14">
      <c r="A12" s="45" t="s">
        <v>287</v>
      </c>
      <c r="B12" s="25" t="s">
        <v>303</v>
      </c>
      <c r="D12" s="26">
        <v>9015</v>
      </c>
      <c r="E12" s="25" t="s">
        <v>78</v>
      </c>
    </row>
    <row r="13" spans="1:14">
      <c r="A13" s="45" t="s">
        <v>286</v>
      </c>
      <c r="B13" s="25" t="s">
        <v>302</v>
      </c>
    </row>
    <row r="14" spans="1:14">
      <c r="A14" s="45" t="s">
        <v>285</v>
      </c>
      <c r="B14" s="25" t="s">
        <v>301</v>
      </c>
      <c r="N14" s="33"/>
    </row>
    <row r="15" spans="1:14">
      <c r="A15" s="45" t="s">
        <v>284</v>
      </c>
      <c r="B15" s="25" t="s">
        <v>300</v>
      </c>
    </row>
    <row r="16" spans="1:14">
      <c r="A16" s="45" t="s">
        <v>283</v>
      </c>
      <c r="B16" s="25" t="s">
        <v>299</v>
      </c>
    </row>
    <row r="17" spans="1:14">
      <c r="A17" s="45" t="s">
        <v>282</v>
      </c>
      <c r="B17" s="25" t="s">
        <v>298</v>
      </c>
      <c r="D17" s="26"/>
    </row>
    <row r="18" spans="1:14">
      <c r="A18" s="45" t="s">
        <v>278</v>
      </c>
      <c r="B18" s="25" t="s">
        <v>279</v>
      </c>
      <c r="D18" s="26"/>
    </row>
    <row r="19" spans="1:14">
      <c r="A19" s="45" t="s">
        <v>269</v>
      </c>
      <c r="B19" s="25" t="s">
        <v>277</v>
      </c>
      <c r="D19" s="26"/>
    </row>
    <row r="20" spans="1:14">
      <c r="A20" s="45" t="s">
        <v>268</v>
      </c>
      <c r="B20" s="25" t="s">
        <v>276</v>
      </c>
      <c r="D20" s="26"/>
    </row>
    <row r="21" spans="1:14">
      <c r="A21" s="45" t="s">
        <v>267</v>
      </c>
      <c r="B21" s="25" t="s">
        <v>275</v>
      </c>
      <c r="D21" s="26"/>
    </row>
    <row r="22" spans="1:14">
      <c r="A22" s="45" t="s">
        <v>266</v>
      </c>
      <c r="B22" s="25" t="s">
        <v>274</v>
      </c>
      <c r="D22" s="26"/>
    </row>
    <row r="23" spans="1:14">
      <c r="A23" s="45" t="s">
        <v>265</v>
      </c>
      <c r="B23" s="25" t="s">
        <v>273</v>
      </c>
      <c r="D23" s="26"/>
    </row>
    <row r="24" spans="1:14">
      <c r="A24" s="45" t="s">
        <v>264</v>
      </c>
      <c r="B24" s="25" t="s">
        <v>272</v>
      </c>
      <c r="D24" s="26"/>
    </row>
    <row r="25" spans="1:14">
      <c r="A25" s="45" t="s">
        <v>263</v>
      </c>
      <c r="B25" s="25" t="s">
        <v>271</v>
      </c>
      <c r="D25" s="26"/>
    </row>
    <row r="26" spans="1:14">
      <c r="A26" s="45" t="s">
        <v>262</v>
      </c>
      <c r="B26" s="25" t="s">
        <v>270</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2021-01-04T02:36:43Z</dcterms:modified>
</cp:coreProperties>
</file>