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R90VVCM8\Documents\TimeSheet_Wissada P\"/>
    </mc:Choice>
  </mc:AlternateContent>
  <xr:revisionPtr revIDLastSave="0" documentId="13_ncr:1_{D391205C-B891-41FD-9461-559EEE9D53F1}" xr6:coauthVersionLast="45" xr6:coauthVersionMax="45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DropDownLists!$C$2:$C$78</definedName>
    <definedName name="Staff_Type">DropDownLists!#REF!</definedName>
  </definedNames>
  <calcPr calcId="191029"/>
</workbook>
</file>

<file path=xl/calcChain.xml><?xml version="1.0" encoding="utf-8"?>
<calcChain xmlns="http://schemas.openxmlformats.org/spreadsheetml/2006/main">
  <c r="M40" i="34" l="1"/>
  <c r="M41" i="34" s="1"/>
  <c r="F5" i="34" l="1"/>
  <c r="F4" i="34"/>
  <c r="F3" i="34"/>
  <c r="P12" i="34" l="1"/>
  <c r="P11" i="34" l="1"/>
  <c r="P10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9" i="34" l="1"/>
  <c r="E37" i="34"/>
  <c r="E38" i="34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B38" i="34"/>
  <c r="B39" i="34"/>
  <c r="D35" i="34"/>
  <c r="A35" i="34"/>
  <c r="D36" i="34" l="1"/>
  <c r="A36" i="34"/>
  <c r="D37" i="34"/>
  <c r="A37" i="34"/>
  <c r="D38" i="34"/>
  <c r="A38" i="34"/>
  <c r="D39" i="34"/>
  <c r="A39" i="34"/>
</calcChain>
</file>

<file path=xl/sharedStrings.xml><?xml version="1.0" encoding="utf-8"?>
<sst xmlns="http://schemas.openxmlformats.org/spreadsheetml/2006/main" count="133" uniqueCount="97">
  <si>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</si>
  <si>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</si>
  <si>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</si>
  <si>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</si>
  <si>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</si>
  <si>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</si>
  <si>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</si>
  <si>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</si>
  <si>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</si>
  <si>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</si>
  <si>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</si>
  <si>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</si>
  <si>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</si>
  <si>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</si>
  <si>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</si>
  <si>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</si>
  <si>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</si>
  <si>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</si>
  <si>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</si>
  <si>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</si>
  <si>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</si>
  <si>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</si>
  <si>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</si>
  <si>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</si>
  <si>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</si>
  <si>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</si>
  <si>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</si>
  <si>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</si>
  <si>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</si>
  <si>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</si>
  <si>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</si>
  <si>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</si>
  <si>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</si>
  <si>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</si>
  <si>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</si>
  <si>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</si>
  <si>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</si>
  <si>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</si>
  <si>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</si>
  <si>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</si>
  <si>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</si>
  <si>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</si>
  <si>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</si>
  <si>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</si>
  <si>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</si>
  <si>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</si>
  <si>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</si>
  <si>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</si>
  <si>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</si>
  <si>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</si>
  <si>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</si>
  <si>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</si>
  <si>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</si>
  <si>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</si>
  <si>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</si>
  <si>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</si>
  <si>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</si>
  <si>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</si>
  <si>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</si>
  <si>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</si>
  <si>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</si>
  <si>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</si>
  <si>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</si>
  <si>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</si>
  <si>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</si>
  <si>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</si>
  <si>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</si>
  <si>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</si>
  <si>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</si>
  <si>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</si>
  <si>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</si>
  <si>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</si>
  <si>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</si>
  <si>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Wissada</t>
  </si>
  <si>
    <t>Panyasewanamit</t>
  </si>
  <si>
    <t>TIME068</t>
  </si>
  <si>
    <t>TIME Digital Courses</t>
  </si>
  <si>
    <t>BD Plan Strategy 2021 + Digital Courses</t>
  </si>
  <si>
    <t>NBTC OTT Event</t>
  </si>
  <si>
    <t>TIME-202058</t>
  </si>
  <si>
    <t xml:space="preserve">Huawei </t>
  </si>
  <si>
    <t>TIME-202062</t>
  </si>
  <si>
    <t>Aeon Work from home policy</t>
  </si>
  <si>
    <t>Allianz Ayudha Digital Mindset</t>
  </si>
  <si>
    <t>OIC Digital Training</t>
  </si>
  <si>
    <t>Holiday</t>
  </si>
  <si>
    <t>ONDE Digital Training</t>
  </si>
  <si>
    <t>TIME-202103</t>
  </si>
  <si>
    <t xml:space="preserve">Cullen </t>
  </si>
  <si>
    <t>TKPark Digital Plan</t>
  </si>
  <si>
    <t>NIA IOP Training</t>
  </si>
  <si>
    <t>TIME-202101</t>
  </si>
  <si>
    <t>Huawei Data Center</t>
  </si>
  <si>
    <t>TIME-202063</t>
  </si>
  <si>
    <t>ETDA e-Commerce Survey</t>
  </si>
  <si>
    <t>TIME-202094</t>
  </si>
  <si>
    <t>Product Catalogue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</si>
</sst>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20" fontId="0" fillId="3" borderId="7" xfId="0" applyNumberFormat="1" applyFill="1" applyBorder="1" applyAlignment="1" applyProtection="1">
      <alignment horizontal="center" vertical="center"/>
      <protection locked="0"/>
    </xf>
    <xf numFmtId="14" fontId="6" fillId="0" borderId="8" xfId="0" applyNumberFormat="1" applyFont="1" applyFill="1" applyBorder="1" applyAlignment="1" applyProtection="1">
      <alignment horizontal="center" vertical="center"/>
    </xf>
    <xf numFmtId="0" fontId="7" fillId="0" borderId="9" xfId="0" applyFont="1" applyBorder="1" applyAlignment="1" applyProtection="1">
      <alignment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14" fontId="6" fillId="0" borderId="11" xfId="0" applyNumberFormat="1" applyFont="1" applyFill="1" applyBorder="1" applyAlignment="1" applyProtection="1">
      <alignment horizontal="center" vertical="center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9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1" fillId="0" borderId="1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7" fillId="0" borderId="9" xfId="0" applyFont="1" applyBorder="1" applyAlignment="1" applyProtection="1">
      <alignment vertical="center" wrapText="1"/>
      <protection locked="0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15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topLeftCell="A40" workbookViewId="0">
      <selection activeCell="D6" sqref="D6:H6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</cols>
  <sheetData>
    <row r="1" spans="2:10" ht="13.5" customHeight="1" thickBot="1" x14ac:dyDescent="0.25">
      <c r="I1" s="37"/>
      <c r="J1" s="37"/>
    </row>
    <row r="2" spans="2:10" ht="16.5" customHeight="1" x14ac:dyDescent="0.2">
      <c r="B2" s="50" t="s">
        <v>9</v>
      </c>
      <c r="C2" s="51"/>
      <c r="D2" s="51"/>
      <c r="E2" s="51"/>
      <c r="F2" s="51"/>
      <c r="G2" s="51"/>
      <c r="H2" s="52"/>
      <c r="I2" s="37"/>
      <c r="J2" s="37"/>
    </row>
    <row r="3" spans="2:10" ht="13.5" thickBot="1" x14ac:dyDescent="0.25">
      <c r="B3" s="53"/>
      <c r="C3" s="54"/>
      <c r="D3" s="54"/>
      <c r="E3" s="54"/>
      <c r="F3" s="54"/>
      <c r="G3" s="54"/>
      <c r="H3" s="55"/>
      <c r="I3" s="36"/>
      <c r="J3" s="36"/>
    </row>
    <row r="4" spans="2:10" x14ac:dyDescent="0.2">
      <c r="B4" s="56" t="s">
        <v>12</v>
      </c>
      <c r="C4" s="57"/>
      <c r="D4" s="56" t="s">
        <v>73</v>
      </c>
      <c r="E4" s="58"/>
      <c r="F4" s="58"/>
      <c r="G4" s="58"/>
      <c r="H4" s="57"/>
      <c r="I4" s="35"/>
      <c r="J4" s="35"/>
    </row>
    <row r="5" spans="2:10" x14ac:dyDescent="0.2">
      <c r="B5" s="41" t="s">
        <v>67</v>
      </c>
      <c r="C5" s="43"/>
      <c r="D5" s="41" t="s">
        <v>74</v>
      </c>
      <c r="E5" s="42"/>
      <c r="F5" s="42"/>
      <c r="G5" s="42"/>
      <c r="H5" s="43"/>
      <c r="I5" s="35"/>
      <c r="J5" s="35"/>
    </row>
    <row r="6" spans="2:10" x14ac:dyDescent="0.2">
      <c r="B6" s="41" t="s">
        <v>68</v>
      </c>
      <c r="C6" s="43"/>
      <c r="D6" s="41" t="s">
        <v>75</v>
      </c>
      <c r="E6" s="42"/>
      <c r="F6" s="42"/>
      <c r="G6" s="42"/>
      <c r="H6" s="43"/>
      <c r="I6" s="35"/>
      <c r="J6" s="35"/>
    </row>
    <row r="7" spans="2:10" ht="13.5" thickBot="1" x14ac:dyDescent="0.25">
      <c r="I7" s="35"/>
      <c r="J7" s="35"/>
    </row>
    <row r="8" spans="2:10" x14ac:dyDescent="0.2">
      <c r="B8" s="44" t="s">
        <v>11</v>
      </c>
      <c r="C8" s="45"/>
      <c r="D8" s="45"/>
      <c r="E8" s="45"/>
      <c r="F8" s="45"/>
      <c r="G8" s="45"/>
      <c r="H8" s="46"/>
      <c r="I8" s="35"/>
      <c r="J8" s="35"/>
    </row>
    <row r="9" spans="2:10" ht="13.5" thickBot="1" x14ac:dyDescent="0.25">
      <c r="B9" s="47"/>
      <c r="C9" s="48"/>
      <c r="D9" s="48"/>
      <c r="E9" s="48"/>
      <c r="F9" s="48"/>
      <c r="G9" s="48"/>
      <c r="H9" s="49"/>
      <c r="I9" s="35"/>
      <c r="J9" s="35"/>
    </row>
    <row r="10" spans="2:10" x14ac:dyDescent="0.2">
      <c r="B10" s="36"/>
      <c r="C10" s="36"/>
      <c r="D10" s="36"/>
      <c r="E10" s="36"/>
      <c r="F10" s="36"/>
      <c r="G10" s="36"/>
      <c r="H10" s="36"/>
      <c r="I10" s="35"/>
      <c r="J10" s="35"/>
    </row>
    <row r="11" spans="2:10" x14ac:dyDescent="0.2">
      <c r="B11" s="36"/>
      <c r="C11" s="36"/>
      <c r="D11" s="36"/>
      <c r="E11" s="36"/>
      <c r="F11" s="36"/>
      <c r="G11" s="36"/>
      <c r="H11" s="36"/>
      <c r="I11" s="35"/>
      <c r="J11" s="35"/>
    </row>
    <row r="12" spans="2:10" x14ac:dyDescent="0.2">
      <c r="B12" s="36"/>
      <c r="C12" s="36"/>
      <c r="D12" s="36"/>
      <c r="E12" s="36"/>
      <c r="F12" s="36"/>
      <c r="G12" s="36"/>
      <c r="H12" s="36"/>
      <c r="I12" s="35"/>
      <c r="J12" s="35"/>
    </row>
    <row r="13" spans="2:10" x14ac:dyDescent="0.2">
      <c r="B13" s="36"/>
      <c r="C13" s="36"/>
      <c r="D13" s="36"/>
      <c r="E13" s="36"/>
      <c r="F13" s="36"/>
      <c r="G13" s="36"/>
      <c r="H13" s="36"/>
      <c r="I13" s="35"/>
      <c r="J13" s="35"/>
    </row>
    <row r="14" spans="2:10" x14ac:dyDescent="0.2">
      <c r="B14" s="36"/>
      <c r="C14" s="36"/>
      <c r="D14" s="36"/>
      <c r="E14" s="36"/>
      <c r="F14" s="36"/>
      <c r="G14" s="36"/>
      <c r="H14" s="36"/>
      <c r="I14" s="35"/>
      <c r="J14" s="35"/>
    </row>
    <row r="15" spans="2:10" x14ac:dyDescent="0.2">
      <c r="B15" s="36"/>
      <c r="C15" s="36"/>
      <c r="D15" s="36"/>
      <c r="E15" s="36"/>
      <c r="F15" s="36"/>
      <c r="G15" s="36"/>
      <c r="H15" s="36"/>
      <c r="I15" s="35"/>
      <c r="J15" s="35"/>
    </row>
    <row r="16" spans="2:10" x14ac:dyDescent="0.2">
      <c r="B16" s="36"/>
      <c r="C16" s="36"/>
      <c r="D16" s="36"/>
      <c r="E16" s="36"/>
      <c r="F16" s="36"/>
      <c r="G16" s="36"/>
      <c r="H16" s="36"/>
      <c r="I16" s="35"/>
      <c r="J16" s="35"/>
    </row>
    <row r="17" spans="2:10" x14ac:dyDescent="0.2">
      <c r="B17" s="36"/>
      <c r="C17" s="36"/>
      <c r="D17" s="36"/>
      <c r="E17" s="36"/>
      <c r="F17" s="36"/>
      <c r="G17" s="36"/>
      <c r="H17" s="36"/>
      <c r="I17" s="35"/>
      <c r="J17" s="35"/>
    </row>
    <row r="18" spans="2:10" ht="15.75" customHeight="1" x14ac:dyDescent="0.2">
      <c r="B18" s="36"/>
      <c r="C18" s="36"/>
      <c r="D18" s="36"/>
      <c r="E18" s="36"/>
      <c r="F18" s="36"/>
      <c r="G18" s="36"/>
      <c r="H18" s="36"/>
      <c r="I18" s="35"/>
      <c r="J18" s="35"/>
    </row>
    <row r="19" spans="2:10" x14ac:dyDescent="0.2">
      <c r="B19" s="36"/>
      <c r="C19" s="36"/>
      <c r="D19" s="36"/>
      <c r="E19" s="36"/>
      <c r="F19" s="36"/>
      <c r="G19" s="36"/>
      <c r="H19" s="36"/>
      <c r="I19" s="35"/>
      <c r="J19" s="35"/>
    </row>
    <row r="20" spans="2:10" x14ac:dyDescent="0.2">
      <c r="B20" s="36"/>
      <c r="C20" s="36"/>
      <c r="D20" s="36"/>
      <c r="E20" s="36"/>
      <c r="F20" s="36"/>
      <c r="G20" s="36"/>
      <c r="H20" s="36"/>
      <c r="I20" s="35"/>
      <c r="J20" s="35"/>
    </row>
    <row r="21" spans="2:10" x14ac:dyDescent="0.2">
      <c r="B21" s="36"/>
      <c r="C21" s="36"/>
      <c r="D21" s="36"/>
      <c r="E21" s="36"/>
      <c r="F21" s="36"/>
      <c r="G21" s="36"/>
      <c r="H21" s="36"/>
      <c r="I21" s="35"/>
      <c r="J21" s="35"/>
    </row>
    <row r="22" spans="2:10" x14ac:dyDescent="0.2">
      <c r="B22" s="36"/>
      <c r="C22" s="36"/>
      <c r="D22" s="36"/>
      <c r="E22" s="36"/>
      <c r="F22" s="36"/>
      <c r="G22" s="36"/>
      <c r="H22" s="36"/>
      <c r="I22" s="35"/>
      <c r="J22" s="35"/>
    </row>
    <row r="23" spans="2:10" x14ac:dyDescent="0.2">
      <c r="B23" s="36"/>
      <c r="C23" s="36"/>
      <c r="D23" s="36"/>
      <c r="E23" s="36"/>
      <c r="F23" s="36"/>
      <c r="G23" s="36"/>
      <c r="H23" s="36"/>
      <c r="I23" s="35"/>
      <c r="J23" s="35"/>
    </row>
    <row r="24" spans="2:10" x14ac:dyDescent="0.2">
      <c r="B24" s="36"/>
      <c r="C24" s="36"/>
      <c r="D24" s="36"/>
      <c r="E24" s="36"/>
      <c r="F24" s="36"/>
      <c r="G24" s="36"/>
      <c r="H24" s="36"/>
      <c r="I24" s="35"/>
      <c r="J24" s="35"/>
    </row>
    <row r="25" spans="2:10" x14ac:dyDescent="0.2">
      <c r="B25" s="36"/>
      <c r="C25" s="36"/>
      <c r="D25" s="36"/>
      <c r="E25" s="36"/>
      <c r="F25" s="36"/>
      <c r="G25" s="36"/>
      <c r="H25" s="36"/>
      <c r="I25" s="35"/>
      <c r="J25" s="35"/>
    </row>
    <row r="26" spans="2:10" x14ac:dyDescent="0.2">
      <c r="B26" s="35"/>
      <c r="C26" s="35"/>
      <c r="D26" s="35"/>
      <c r="E26" s="35"/>
      <c r="F26" s="35"/>
      <c r="G26" s="35"/>
      <c r="H26" s="35"/>
      <c r="I26" s="35"/>
      <c r="J26" s="35"/>
    </row>
    <row r="27" spans="2:10" x14ac:dyDescent="0.2">
      <c r="B27" s="35"/>
      <c r="C27" s="35"/>
      <c r="D27" s="35"/>
      <c r="E27" s="35"/>
      <c r="F27" s="35"/>
      <c r="G27" s="35"/>
      <c r="H27" s="35"/>
      <c r="I27" s="35"/>
      <c r="J27" s="35"/>
    </row>
    <row r="28" spans="2:10" x14ac:dyDescent="0.2">
      <c r="B28" s="35"/>
      <c r="C28" s="35"/>
      <c r="D28" s="35"/>
      <c r="E28" s="35"/>
      <c r="F28" s="35"/>
      <c r="G28" s="35"/>
      <c r="H28" s="35"/>
      <c r="I28" s="35"/>
      <c r="J28" s="35"/>
    </row>
    <row r="29" spans="2:10" x14ac:dyDescent="0.2">
      <c r="B29" s="35"/>
      <c r="C29" s="35"/>
      <c r="D29" s="35"/>
      <c r="E29" s="35"/>
      <c r="F29" s="35"/>
      <c r="G29" s="35"/>
      <c r="H29" s="35"/>
      <c r="I29" s="35"/>
      <c r="J29" s="35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1"/>
  <sheetViews>
    <sheetView showGridLines="0" tabSelected="1" topLeftCell="D28" zoomScale="70" zoomScaleNormal="70" workbookViewId="0">
      <selection activeCell="H11" sqref="H11:I11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 x14ac:dyDescent="0.25">
      <c r="D1" s="59" t="s">
        <v>15</v>
      </c>
      <c r="E1" s="60"/>
      <c r="F1" s="60"/>
      <c r="G1" s="60"/>
      <c r="H1" s="60"/>
      <c r="I1" s="60"/>
      <c r="J1" s="60"/>
      <c r="K1" s="60"/>
      <c r="L1" s="60"/>
      <c r="M1" s="61"/>
    </row>
    <row r="2" spans="1:16" ht="13.5" customHeight="1" x14ac:dyDescent="0.2">
      <c r="D2" s="34"/>
      <c r="E2" s="34"/>
      <c r="F2" s="34"/>
      <c r="G2" s="34"/>
      <c r="H2" s="34"/>
      <c r="I2" s="34"/>
      <c r="J2" s="34"/>
      <c r="K2" s="34"/>
      <c r="L2" s="34"/>
      <c r="M2" s="2"/>
    </row>
    <row r="3" spans="1:16" ht="19.5" customHeight="1" x14ac:dyDescent="0.2">
      <c r="D3" s="26" t="s">
        <v>0</v>
      </c>
      <c r="E3" s="27"/>
      <c r="F3" s="38" t="str">
        <f>'Information-General Settings'!D4</f>
        <v>Wissada</v>
      </c>
      <c r="G3" s="32"/>
      <c r="I3" s="3"/>
      <c r="J3" s="3"/>
      <c r="K3" s="39"/>
      <c r="L3" s="39"/>
      <c r="M3" s="39"/>
    </row>
    <row r="4" spans="1:16" ht="19.5" customHeight="1" x14ac:dyDescent="0.2">
      <c r="D4" s="3" t="s">
        <v>70</v>
      </c>
      <c r="E4" s="28"/>
      <c r="F4" s="38" t="str">
        <f>'Information-General Settings'!D5</f>
        <v>Panyasewanamit</v>
      </c>
      <c r="G4" s="32"/>
      <c r="I4" s="3"/>
      <c r="J4" s="3"/>
      <c r="K4" s="39"/>
      <c r="L4" s="39"/>
      <c r="M4" s="39"/>
    </row>
    <row r="5" spans="1:16" ht="19.5" customHeight="1" x14ac:dyDescent="0.2">
      <c r="D5" s="63" t="s">
        <v>69</v>
      </c>
      <c r="E5" s="64"/>
      <c r="F5" s="38" t="str">
        <f>'Information-General Settings'!D6</f>
        <v>TIME068</v>
      </c>
      <c r="G5" s="32"/>
      <c r="I5" s="3"/>
      <c r="J5" s="3"/>
      <c r="K5" s="39"/>
      <c r="L5" s="39"/>
      <c r="M5" s="39"/>
    </row>
    <row r="6" spans="1:16" ht="19.5" customHeight="1" thickBot="1" x14ac:dyDescent="0.25">
      <c r="E6" s="3"/>
      <c r="F6" s="3"/>
      <c r="G6" s="3"/>
      <c r="H6" s="4"/>
      <c r="J6" s="3"/>
      <c r="K6" s="65"/>
      <c r="L6" s="65"/>
      <c r="M6" s="65"/>
    </row>
    <row r="7" spans="1:16" ht="12.75" customHeight="1" x14ac:dyDescent="0.2">
      <c r="B7" s="1">
        <f>MONTH(E9)</f>
        <v>12</v>
      </c>
      <c r="C7" s="74"/>
      <c r="D7" s="76">
        <v>44166</v>
      </c>
      <c r="E7" s="77"/>
      <c r="F7" s="80" t="s">
        <v>6</v>
      </c>
      <c r="G7" s="80" t="s">
        <v>16</v>
      </c>
      <c r="H7" s="70" t="s">
        <v>5</v>
      </c>
      <c r="I7" s="71"/>
      <c r="J7" s="5"/>
      <c r="K7" s="66" t="s">
        <v>3</v>
      </c>
      <c r="L7" s="68" t="s">
        <v>10</v>
      </c>
      <c r="M7" s="66" t="s">
        <v>4</v>
      </c>
    </row>
    <row r="8" spans="1:16" ht="23.25" customHeight="1" thickBot="1" x14ac:dyDescent="0.25">
      <c r="C8" s="75"/>
      <c r="D8" s="78"/>
      <c r="E8" s="79"/>
      <c r="F8" s="81"/>
      <c r="G8" s="82"/>
      <c r="H8" s="72"/>
      <c r="I8" s="73"/>
      <c r="J8" s="6"/>
      <c r="K8" s="67"/>
      <c r="L8" s="69"/>
      <c r="M8" s="67"/>
    </row>
    <row r="9" spans="1:16" ht="29.1" customHeight="1" thickBot="1" x14ac:dyDescent="0.25">
      <c r="A9" s="7">
        <f t="shared" ref="A9:A39" si="0">IF(OR(C9="f",C9="u",C9="F",C9="U"),"",IF(OR(B9=1,B9=2,B9=3,B9=4,B9=5),1,""))</f>
        <v>1</v>
      </c>
      <c r="B9" s="8">
        <f t="shared" ref="B9:B36" si="1">WEEKDAY(E9,2)</f>
        <v>2</v>
      </c>
      <c r="C9" s="9"/>
      <c r="D9" s="10" t="str">
        <f>IF(B9=1,"Mo",IF(B9=2,"Tue",IF(B9=3,"Wed",IF(B9=4,"Thu",IF(B9=5,"Fri",IF(B9=6,"Sat",IF(B9=7,"Sun","")))))))</f>
        <v>Tue</v>
      </c>
      <c r="E9" s="11">
        <f>+D7</f>
        <v>44166</v>
      </c>
      <c r="F9" s="16"/>
      <c r="G9" s="16">
        <v>9004</v>
      </c>
      <c r="H9" s="62" t="s">
        <v>82</v>
      </c>
      <c r="I9" s="62"/>
      <c r="J9" s="12"/>
      <c r="K9" s="16" t="s">
        <v>71</v>
      </c>
      <c r="L9" s="16"/>
      <c r="M9" s="17">
        <v>8</v>
      </c>
    </row>
    <row r="10" spans="1:16" ht="29.1" customHeight="1" thickBot="1" x14ac:dyDescent="0.25">
      <c r="A10" s="7">
        <f t="shared" si="0"/>
        <v>1</v>
      </c>
      <c r="B10" s="8">
        <f t="shared" si="1"/>
        <v>3</v>
      </c>
      <c r="C10" s="13"/>
      <c r="D10" s="10" t="str">
        <f>IF(B10=1,"Mo",IF(B10=2,"Tue",IF(B10=3,"Wed",IF(B10=4,"Thu",IF(B10=5,"Fri",IF(B10=6,"Sat",IF(B10=7,"Sun","")))))))</f>
        <v>Wed</v>
      </c>
      <c r="E10" s="14">
        <f>+E9+1</f>
        <v>44167</v>
      </c>
      <c r="F10" s="16"/>
      <c r="G10" s="16">
        <v>9004</v>
      </c>
      <c r="H10" s="62" t="s">
        <v>77</v>
      </c>
      <c r="I10" s="62"/>
      <c r="J10" s="15"/>
      <c r="K10" s="16" t="s">
        <v>71</v>
      </c>
      <c r="L10" s="16"/>
      <c r="M10" s="17">
        <v>8</v>
      </c>
      <c r="O10" s="8" t="s">
        <v>72</v>
      </c>
      <c r="P10" s="2">
        <f>COUNTIF($G$9:$G$39, 9001)</f>
        <v>0</v>
      </c>
    </row>
    <row r="11" spans="1:16" ht="29.1" customHeight="1" thickBot="1" x14ac:dyDescent="0.25">
      <c r="A11" s="7">
        <f t="shared" si="0"/>
        <v>1</v>
      </c>
      <c r="B11" s="8">
        <f t="shared" si="1"/>
        <v>4</v>
      </c>
      <c r="C11" s="13"/>
      <c r="D11" s="10" t="str">
        <f>IF(B11=1,"Mo",IF(B11=2,"Tue",IF(B11=3,"Wed",IF(B11=4,"Thu",IF(B11=5,"Fri",IF(B11=6,"Sat",IF(B11=7,"Sun","")))))))</f>
        <v>Thu</v>
      </c>
      <c r="E11" s="14">
        <f t="shared" ref="E11:E36" si="2">+E10+1</f>
        <v>44168</v>
      </c>
      <c r="F11" s="16"/>
      <c r="G11" s="16">
        <v>9004</v>
      </c>
      <c r="H11" s="62" t="s">
        <v>83</v>
      </c>
      <c r="I11" s="62"/>
      <c r="J11" s="15"/>
      <c r="K11" s="16" t="s">
        <v>71</v>
      </c>
      <c r="L11" s="16"/>
      <c r="M11" s="17">
        <v>8</v>
      </c>
      <c r="O11" s="8" t="s">
        <v>13</v>
      </c>
      <c r="P11" s="2">
        <f>COUNTIF($G$9:$G$39, 9003)</f>
        <v>9</v>
      </c>
    </row>
    <row r="12" spans="1:16" ht="29.1" customHeight="1" thickBot="1" x14ac:dyDescent="0.25">
      <c r="A12" s="7">
        <f t="shared" si="0"/>
        <v>1</v>
      </c>
      <c r="B12" s="8">
        <f t="shared" si="1"/>
        <v>5</v>
      </c>
      <c r="C12" s="13"/>
      <c r="D12" s="10" t="str">
        <f t="shared" ref="D12:D39" si="3">IF(B12=1,"Mo",IF(B12=2,"Tue",IF(B12=3,"Wed",IF(B12=4,"Thu",IF(B12=5,"Fri",IF(B12=6,"Sat",IF(B12=7,"Sun","")))))))</f>
        <v>Fri</v>
      </c>
      <c r="E12" s="14">
        <f t="shared" si="2"/>
        <v>44169</v>
      </c>
      <c r="F12" s="16"/>
      <c r="G12" s="16">
        <v>9004</v>
      </c>
      <c r="H12" s="62" t="s">
        <v>84</v>
      </c>
      <c r="I12" s="62"/>
      <c r="J12" s="15"/>
      <c r="K12" s="16" t="s">
        <v>71</v>
      </c>
      <c r="L12" s="16"/>
      <c r="M12" s="17">
        <v>8</v>
      </c>
      <c r="O12" s="1" t="s">
        <v>14</v>
      </c>
      <c r="P12" s="2">
        <f>COUNTIF($G$9:$G$39, 9005)</f>
        <v>0</v>
      </c>
    </row>
    <row r="13" spans="1:16" ht="29.1" customHeight="1" thickBot="1" x14ac:dyDescent="0.25">
      <c r="A13" s="7" t="str">
        <f t="shared" si="0"/>
        <v/>
      </c>
      <c r="B13" s="8">
        <f t="shared" si="1"/>
        <v>6</v>
      </c>
      <c r="C13" s="13"/>
      <c r="D13" s="10" t="str">
        <f t="shared" si="3"/>
        <v>Sat</v>
      </c>
      <c r="E13" s="14">
        <f t="shared" si="2"/>
        <v>44170</v>
      </c>
      <c r="F13" s="16"/>
      <c r="G13" s="16"/>
      <c r="H13" s="62"/>
      <c r="I13" s="62"/>
      <c r="J13" s="15"/>
      <c r="K13" s="16"/>
      <c r="L13" s="16"/>
      <c r="M13" s="17"/>
    </row>
    <row r="14" spans="1:16" ht="29.1" customHeight="1" thickBot="1" x14ac:dyDescent="0.25">
      <c r="A14" s="7" t="str">
        <f t="shared" si="0"/>
        <v/>
      </c>
      <c r="B14" s="8">
        <f t="shared" si="1"/>
        <v>7</v>
      </c>
      <c r="C14" s="13"/>
      <c r="D14" s="10" t="str">
        <f t="shared" si="3"/>
        <v>Sun</v>
      </c>
      <c r="E14" s="14">
        <f t="shared" si="2"/>
        <v>44171</v>
      </c>
      <c r="F14" s="16"/>
      <c r="G14" s="16"/>
      <c r="H14" s="62"/>
      <c r="I14" s="62"/>
      <c r="J14" s="15"/>
      <c r="K14" s="16"/>
      <c r="L14" s="16"/>
      <c r="M14" s="17"/>
    </row>
    <row r="15" spans="1:16" ht="29.1" customHeight="1" thickBot="1" x14ac:dyDescent="0.25">
      <c r="A15" s="7">
        <f t="shared" si="0"/>
        <v>1</v>
      </c>
      <c r="B15" s="8">
        <f t="shared" si="1"/>
        <v>1</v>
      </c>
      <c r="C15" s="13"/>
      <c r="D15" s="10" t="str">
        <f t="shared" si="3"/>
        <v>Mo</v>
      </c>
      <c r="E15" s="14">
        <f t="shared" si="2"/>
        <v>44172</v>
      </c>
      <c r="F15" s="16"/>
      <c r="G15" s="16"/>
      <c r="H15" s="62" t="s">
        <v>85</v>
      </c>
      <c r="I15" s="62"/>
      <c r="J15" s="15"/>
      <c r="K15" s="16" t="s">
        <v>71</v>
      </c>
      <c r="L15" s="16"/>
      <c r="M15" s="17">
        <v>8</v>
      </c>
    </row>
    <row r="16" spans="1:16" ht="29.1" customHeight="1" thickBot="1" x14ac:dyDescent="0.25">
      <c r="A16" s="7">
        <f t="shared" si="0"/>
        <v>1</v>
      </c>
      <c r="B16" s="8">
        <f t="shared" si="1"/>
        <v>2</v>
      </c>
      <c r="C16" s="13"/>
      <c r="D16" s="10" t="str">
        <f>IF(B16=1,"Mo",IF(B16=2,"Tue",IF(B16=3,"Wed",IF(B16=4,"Thu",IF(B16=5,"Fri",IF(B16=6,"Sat",IF(B16=7,"Sun","")))))))</f>
        <v>Tue</v>
      </c>
      <c r="E16" s="14">
        <f t="shared" si="2"/>
        <v>44173</v>
      </c>
      <c r="F16" s="16" t="s">
        <v>81</v>
      </c>
      <c r="G16" s="16">
        <v>9003</v>
      </c>
      <c r="H16" s="62" t="s">
        <v>80</v>
      </c>
      <c r="I16" s="62"/>
      <c r="J16" s="15"/>
      <c r="K16" s="16" t="s">
        <v>71</v>
      </c>
      <c r="L16" s="16"/>
      <c r="M16" s="17">
        <v>8</v>
      </c>
    </row>
    <row r="17" spans="1:13" ht="29.1" customHeight="1" thickBot="1" x14ac:dyDescent="0.25">
      <c r="A17" s="7">
        <f t="shared" si="0"/>
        <v>1</v>
      </c>
      <c r="B17" s="8">
        <f t="shared" si="1"/>
        <v>3</v>
      </c>
      <c r="C17" s="13"/>
      <c r="D17" s="10" t="str">
        <f>IF(B17=1,"Mo",IF(B17=2,"Tue",IF(B17=3,"Wed",IF(B17=4,"Thu",IF(B17=5,"Fri",IF(B17=6,"Sat",IF(B17=7,"Sun","")))))))</f>
        <v>Wed</v>
      </c>
      <c r="E17" s="14">
        <f t="shared" si="2"/>
        <v>44174</v>
      </c>
      <c r="F17" s="16"/>
      <c r="G17" s="16">
        <v>9004</v>
      </c>
      <c r="H17" s="62" t="s">
        <v>76</v>
      </c>
      <c r="I17" s="62"/>
      <c r="J17" s="15"/>
      <c r="K17" s="16" t="s">
        <v>71</v>
      </c>
      <c r="L17" s="16"/>
      <c r="M17" s="17">
        <v>8</v>
      </c>
    </row>
    <row r="18" spans="1:13" ht="29.1" customHeight="1" thickBot="1" x14ac:dyDescent="0.25">
      <c r="A18" s="7">
        <f t="shared" si="0"/>
        <v>1</v>
      </c>
      <c r="B18" s="8">
        <f t="shared" si="1"/>
        <v>4</v>
      </c>
      <c r="C18" s="13"/>
      <c r="D18" s="10" t="str">
        <f>IF(B18=1,"Mo",IF(B18=2,"Tue",IF(B18=3,"Wed",IF(B18=4,"Thu",IF(B18=5,"Fri",IF(B18=6,"Sat",IF(B18=7,"Sun","")))))))</f>
        <v>Thu</v>
      </c>
      <c r="E18" s="14">
        <f t="shared" si="2"/>
        <v>44175</v>
      </c>
      <c r="F18" s="16"/>
      <c r="G18" s="16"/>
      <c r="H18" s="62" t="s">
        <v>85</v>
      </c>
      <c r="I18" s="62"/>
      <c r="J18" s="15"/>
      <c r="K18" s="16" t="s">
        <v>71</v>
      </c>
      <c r="L18" s="16"/>
      <c r="M18" s="17">
        <v>8</v>
      </c>
    </row>
    <row r="19" spans="1:13" ht="32.25" customHeight="1" thickBot="1" x14ac:dyDescent="0.25">
      <c r="A19" s="7">
        <f t="shared" si="0"/>
        <v>1</v>
      </c>
      <c r="B19" s="8">
        <f t="shared" si="1"/>
        <v>5</v>
      </c>
      <c r="C19" s="13"/>
      <c r="D19" s="10" t="str">
        <f t="shared" si="3"/>
        <v>Fri</v>
      </c>
      <c r="E19" s="14">
        <f t="shared" si="2"/>
        <v>44176</v>
      </c>
      <c r="F19" s="16" t="s">
        <v>87</v>
      </c>
      <c r="G19" s="16">
        <v>9003</v>
      </c>
      <c r="H19" s="62" t="s">
        <v>86</v>
      </c>
      <c r="I19" s="62"/>
      <c r="J19" s="15"/>
      <c r="K19" s="16" t="s">
        <v>71</v>
      </c>
      <c r="L19" s="16"/>
      <c r="M19" s="17">
        <v>8</v>
      </c>
    </row>
    <row r="20" spans="1:13" ht="29.1" customHeight="1" thickBot="1" x14ac:dyDescent="0.25">
      <c r="A20" s="7" t="str">
        <f t="shared" si="0"/>
        <v/>
      </c>
      <c r="B20" s="8">
        <f t="shared" si="1"/>
        <v>6</v>
      </c>
      <c r="C20" s="13"/>
      <c r="D20" s="10" t="str">
        <f t="shared" si="3"/>
        <v>Sat</v>
      </c>
      <c r="E20" s="14">
        <f t="shared" si="2"/>
        <v>44177</v>
      </c>
      <c r="F20" s="16"/>
      <c r="G20" s="16"/>
      <c r="H20" s="62"/>
      <c r="I20" s="62"/>
      <c r="J20" s="15"/>
      <c r="K20" s="16"/>
      <c r="L20" s="16"/>
      <c r="M20" s="17"/>
    </row>
    <row r="21" spans="1:13" ht="29.1" customHeight="1" thickBot="1" x14ac:dyDescent="0.25">
      <c r="A21" s="7" t="str">
        <f t="shared" si="0"/>
        <v/>
      </c>
      <c r="B21" s="8">
        <f t="shared" si="1"/>
        <v>7</v>
      </c>
      <c r="C21" s="13"/>
      <c r="D21" s="10" t="str">
        <f t="shared" si="3"/>
        <v>Sun</v>
      </c>
      <c r="E21" s="14">
        <f t="shared" si="2"/>
        <v>44178</v>
      </c>
      <c r="F21" s="16"/>
      <c r="G21" s="16"/>
      <c r="H21" s="62"/>
      <c r="I21" s="62"/>
      <c r="J21" s="15"/>
      <c r="K21" s="16"/>
      <c r="L21" s="16"/>
      <c r="M21" s="17"/>
    </row>
    <row r="22" spans="1:13" ht="29.1" customHeight="1" thickBot="1" x14ac:dyDescent="0.25">
      <c r="A22" s="7">
        <f t="shared" si="0"/>
        <v>1</v>
      </c>
      <c r="B22" s="8">
        <f t="shared" si="1"/>
        <v>1</v>
      </c>
      <c r="C22" s="13"/>
      <c r="D22" s="10" t="str">
        <f t="shared" si="3"/>
        <v>Mo</v>
      </c>
      <c r="E22" s="14">
        <f t="shared" si="2"/>
        <v>44179</v>
      </c>
      <c r="F22" s="16" t="s">
        <v>87</v>
      </c>
      <c r="G22" s="16">
        <v>9003</v>
      </c>
      <c r="H22" s="62" t="s">
        <v>86</v>
      </c>
      <c r="I22" s="62"/>
      <c r="J22" s="12"/>
      <c r="K22" s="16" t="s">
        <v>71</v>
      </c>
      <c r="L22" s="16"/>
      <c r="M22" s="17">
        <v>8</v>
      </c>
    </row>
    <row r="23" spans="1:13" ht="29.1" customHeight="1" thickBot="1" x14ac:dyDescent="0.25">
      <c r="A23" s="7">
        <f t="shared" si="0"/>
        <v>1</v>
      </c>
      <c r="B23" s="8">
        <f t="shared" si="1"/>
        <v>2</v>
      </c>
      <c r="C23" s="13"/>
      <c r="D23" s="10" t="str">
        <f t="shared" si="3"/>
        <v>Tue</v>
      </c>
      <c r="E23" s="14">
        <f t="shared" si="2"/>
        <v>44180</v>
      </c>
      <c r="F23" s="16"/>
      <c r="G23" s="16">
        <v>9004</v>
      </c>
      <c r="H23" s="62" t="s">
        <v>88</v>
      </c>
      <c r="I23" s="62"/>
      <c r="J23" s="15"/>
      <c r="K23" s="16" t="s">
        <v>71</v>
      </c>
      <c r="L23" s="16"/>
      <c r="M23" s="17">
        <v>8</v>
      </c>
    </row>
    <row r="24" spans="1:13" ht="29.1" customHeight="1" thickBot="1" x14ac:dyDescent="0.25">
      <c r="A24" s="7">
        <f t="shared" si="0"/>
        <v>1</v>
      </c>
      <c r="B24" s="8">
        <f t="shared" si="1"/>
        <v>3</v>
      </c>
      <c r="C24" s="13"/>
      <c r="D24" s="10" t="str">
        <f t="shared" si="3"/>
        <v>Wed</v>
      </c>
      <c r="E24" s="14">
        <f t="shared" si="2"/>
        <v>44181</v>
      </c>
      <c r="F24" s="16" t="s">
        <v>87</v>
      </c>
      <c r="G24" s="16">
        <v>9003</v>
      </c>
      <c r="H24" s="62" t="s">
        <v>86</v>
      </c>
      <c r="I24" s="62"/>
      <c r="J24" s="12"/>
      <c r="K24" s="16" t="s">
        <v>71</v>
      </c>
      <c r="L24" s="16"/>
      <c r="M24" s="17">
        <v>8</v>
      </c>
    </row>
    <row r="25" spans="1:13" ht="29.1" customHeight="1" thickBot="1" x14ac:dyDescent="0.25">
      <c r="A25" s="7">
        <f t="shared" si="0"/>
        <v>1</v>
      </c>
      <c r="B25" s="8">
        <f t="shared" si="1"/>
        <v>4</v>
      </c>
      <c r="C25" s="13"/>
      <c r="D25" s="10" t="str">
        <f t="shared" si="3"/>
        <v>Thu</v>
      </c>
      <c r="E25" s="14">
        <f t="shared" si="2"/>
        <v>44182</v>
      </c>
      <c r="F25" s="16"/>
      <c r="G25" s="16">
        <v>9004</v>
      </c>
      <c r="H25" s="62" t="s">
        <v>76</v>
      </c>
      <c r="I25" s="62"/>
      <c r="J25" s="12"/>
      <c r="K25" s="16" t="s">
        <v>71</v>
      </c>
      <c r="L25" s="16"/>
      <c r="M25" s="17">
        <v>8</v>
      </c>
    </row>
    <row r="26" spans="1:13" ht="29.1" customHeight="1" thickBot="1" x14ac:dyDescent="0.25">
      <c r="A26" s="7">
        <f t="shared" si="0"/>
        <v>1</v>
      </c>
      <c r="B26" s="8">
        <f t="shared" si="1"/>
        <v>5</v>
      </c>
      <c r="C26" s="13"/>
      <c r="D26" s="10" t="str">
        <f t="shared" si="3"/>
        <v>Fri</v>
      </c>
      <c r="E26" s="14">
        <f t="shared" si="2"/>
        <v>44183</v>
      </c>
      <c r="F26" s="16" t="s">
        <v>79</v>
      </c>
      <c r="G26" s="16">
        <v>9003</v>
      </c>
      <c r="H26" s="62" t="s">
        <v>78</v>
      </c>
      <c r="I26" s="62"/>
      <c r="J26" s="15"/>
      <c r="K26" s="16" t="s">
        <v>71</v>
      </c>
      <c r="L26" s="16"/>
      <c r="M26" s="17">
        <v>8</v>
      </c>
    </row>
    <row r="27" spans="1:13" ht="29.1" customHeight="1" thickBot="1" x14ac:dyDescent="0.25">
      <c r="A27" s="7" t="str">
        <f t="shared" si="0"/>
        <v/>
      </c>
      <c r="B27" s="8">
        <f t="shared" si="1"/>
        <v>6</v>
      </c>
      <c r="C27" s="13"/>
      <c r="D27" s="10" t="str">
        <f t="shared" si="3"/>
        <v>Sat</v>
      </c>
      <c r="E27" s="14">
        <f t="shared" si="2"/>
        <v>44184</v>
      </c>
      <c r="F27" s="16"/>
      <c r="G27" s="16"/>
      <c r="H27" s="62"/>
      <c r="I27" s="62"/>
      <c r="J27" s="15"/>
      <c r="K27" s="16" t="s">
        <v>71</v>
      </c>
      <c r="L27" s="16"/>
      <c r="M27" s="17">
        <v>8</v>
      </c>
    </row>
    <row r="28" spans="1:13" ht="29.1" customHeight="1" thickBot="1" x14ac:dyDescent="0.25">
      <c r="A28" s="7" t="str">
        <f t="shared" si="0"/>
        <v/>
      </c>
      <c r="B28" s="8">
        <f t="shared" si="1"/>
        <v>7</v>
      </c>
      <c r="C28" s="13"/>
      <c r="D28" s="10" t="str">
        <f t="shared" si="3"/>
        <v>Sun</v>
      </c>
      <c r="E28" s="14">
        <f t="shared" si="2"/>
        <v>44185</v>
      </c>
      <c r="F28" s="16"/>
      <c r="G28" s="16"/>
      <c r="H28" s="62"/>
      <c r="I28" s="62"/>
      <c r="J28" s="12"/>
      <c r="K28" s="16"/>
      <c r="L28" s="16"/>
      <c r="M28" s="17"/>
    </row>
    <row r="29" spans="1:13" ht="29.1" customHeight="1" thickBot="1" x14ac:dyDescent="0.25">
      <c r="A29" s="7">
        <f t="shared" si="0"/>
        <v>1</v>
      </c>
      <c r="B29" s="8">
        <f t="shared" si="1"/>
        <v>1</v>
      </c>
      <c r="C29" s="13"/>
      <c r="D29" s="10" t="str">
        <f t="shared" si="3"/>
        <v>Mo</v>
      </c>
      <c r="E29" s="14">
        <f t="shared" si="2"/>
        <v>44186</v>
      </c>
      <c r="F29" s="16"/>
      <c r="G29" s="16">
        <v>9004</v>
      </c>
      <c r="H29" s="62" t="s">
        <v>89</v>
      </c>
      <c r="I29" s="62"/>
      <c r="J29" s="15"/>
      <c r="K29" s="16" t="s">
        <v>71</v>
      </c>
      <c r="L29" s="16"/>
      <c r="M29" s="17">
        <v>8</v>
      </c>
    </row>
    <row r="30" spans="1:13" ht="29.1" customHeight="1" thickBot="1" x14ac:dyDescent="0.25">
      <c r="A30" s="7">
        <f t="shared" si="0"/>
        <v>1</v>
      </c>
      <c r="B30" s="8">
        <f t="shared" si="1"/>
        <v>2</v>
      </c>
      <c r="C30" s="13"/>
      <c r="D30" s="10" t="str">
        <f t="shared" si="3"/>
        <v>Tue</v>
      </c>
      <c r="E30" s="14">
        <f t="shared" si="2"/>
        <v>44187</v>
      </c>
      <c r="F30" s="16" t="s">
        <v>91</v>
      </c>
      <c r="G30" s="16">
        <v>9003</v>
      </c>
      <c r="H30" s="62" t="s">
        <v>90</v>
      </c>
      <c r="I30" s="62"/>
      <c r="J30" s="15"/>
      <c r="K30" s="16" t="s">
        <v>71</v>
      </c>
      <c r="L30" s="16"/>
      <c r="M30" s="17">
        <v>8</v>
      </c>
    </row>
    <row r="31" spans="1:13" ht="29.1" customHeight="1" thickBot="1" x14ac:dyDescent="0.25">
      <c r="A31" s="7">
        <f t="shared" si="0"/>
        <v>1</v>
      </c>
      <c r="B31" s="8">
        <f t="shared" si="1"/>
        <v>3</v>
      </c>
      <c r="C31" s="13"/>
      <c r="D31" s="10" t="str">
        <f t="shared" si="3"/>
        <v>Wed</v>
      </c>
      <c r="E31" s="14">
        <f t="shared" si="2"/>
        <v>44188</v>
      </c>
      <c r="F31" s="16" t="s">
        <v>93</v>
      </c>
      <c r="G31" s="16">
        <v>9003</v>
      </c>
      <c r="H31" s="62" t="s">
        <v>92</v>
      </c>
      <c r="I31" s="62"/>
      <c r="J31" s="15"/>
      <c r="K31" s="16" t="s">
        <v>71</v>
      </c>
      <c r="L31" s="16"/>
      <c r="M31" s="17">
        <v>8</v>
      </c>
    </row>
    <row r="32" spans="1:13" ht="29.1" customHeight="1" thickBot="1" x14ac:dyDescent="0.25">
      <c r="A32" s="7">
        <f t="shared" si="0"/>
        <v>1</v>
      </c>
      <c r="B32" s="8">
        <f t="shared" si="1"/>
        <v>4</v>
      </c>
      <c r="C32" s="13"/>
      <c r="D32" s="10" t="str">
        <f t="shared" si="3"/>
        <v>Thu</v>
      </c>
      <c r="E32" s="14">
        <f t="shared" si="2"/>
        <v>44189</v>
      </c>
      <c r="F32" s="16"/>
      <c r="G32" s="16">
        <v>9004</v>
      </c>
      <c r="H32" s="62" t="s">
        <v>76</v>
      </c>
      <c r="I32" s="62"/>
      <c r="J32" s="15"/>
      <c r="K32" s="16" t="s">
        <v>71</v>
      </c>
      <c r="L32" s="16"/>
      <c r="M32" s="17">
        <v>8</v>
      </c>
    </row>
    <row r="33" spans="1:13" ht="29.1" customHeight="1" thickBot="1" x14ac:dyDescent="0.25">
      <c r="A33" s="7">
        <f t="shared" si="0"/>
        <v>1</v>
      </c>
      <c r="B33" s="8">
        <f t="shared" si="1"/>
        <v>5</v>
      </c>
      <c r="C33" s="13"/>
      <c r="D33" s="10" t="str">
        <f t="shared" si="3"/>
        <v>Fri</v>
      </c>
      <c r="E33" s="14">
        <f t="shared" si="2"/>
        <v>44190</v>
      </c>
      <c r="F33" s="16" t="s">
        <v>95</v>
      </c>
      <c r="G33" s="16">
        <v>9003</v>
      </c>
      <c r="H33" s="62" t="s">
        <v>94</v>
      </c>
      <c r="I33" s="62"/>
      <c r="J33" s="15"/>
      <c r="K33" s="16" t="s">
        <v>71</v>
      </c>
      <c r="L33" s="16"/>
      <c r="M33" s="17">
        <v>8</v>
      </c>
    </row>
    <row r="34" spans="1:13" ht="29.1" customHeight="1" thickBot="1" x14ac:dyDescent="0.25">
      <c r="A34" s="7" t="str">
        <f t="shared" si="0"/>
        <v/>
      </c>
      <c r="B34" s="8">
        <f t="shared" si="1"/>
        <v>6</v>
      </c>
      <c r="C34" s="13"/>
      <c r="D34" s="10" t="str">
        <f t="shared" si="3"/>
        <v>Sat</v>
      </c>
      <c r="E34" s="14">
        <f t="shared" si="2"/>
        <v>44191</v>
      </c>
      <c r="F34" s="16"/>
      <c r="G34" s="16"/>
      <c r="H34" s="62"/>
      <c r="I34" s="62"/>
      <c r="J34" s="15"/>
      <c r="K34" s="16"/>
      <c r="L34" s="16"/>
      <c r="M34" s="17"/>
    </row>
    <row r="35" spans="1:13" ht="29.1" customHeight="1" thickBot="1" x14ac:dyDescent="0.25">
      <c r="A35" s="7" t="str">
        <f t="shared" si="0"/>
        <v/>
      </c>
      <c r="B35" s="8">
        <f t="shared" si="1"/>
        <v>7</v>
      </c>
      <c r="C35" s="13"/>
      <c r="D35" s="10" t="str">
        <f t="shared" si="3"/>
        <v>Sun</v>
      </c>
      <c r="E35" s="14">
        <f t="shared" si="2"/>
        <v>44192</v>
      </c>
      <c r="F35" s="16"/>
      <c r="G35" s="16"/>
      <c r="H35" s="62"/>
      <c r="I35" s="62"/>
      <c r="J35" s="15"/>
      <c r="K35" s="16"/>
      <c r="L35" s="16"/>
      <c r="M35" s="17"/>
    </row>
    <row r="36" spans="1:13" ht="29.1" customHeight="1" thickBot="1" x14ac:dyDescent="0.25">
      <c r="A36" s="7">
        <f t="shared" si="0"/>
        <v>1</v>
      </c>
      <c r="B36" s="8">
        <f t="shared" si="1"/>
        <v>1</v>
      </c>
      <c r="C36" s="13"/>
      <c r="D36" s="10" t="str">
        <f t="shared" si="3"/>
        <v>Mo</v>
      </c>
      <c r="E36" s="14">
        <f t="shared" si="2"/>
        <v>44193</v>
      </c>
      <c r="F36" s="16"/>
      <c r="G36" s="16">
        <v>9004</v>
      </c>
      <c r="H36" s="62" t="s">
        <v>96</v>
      </c>
      <c r="I36" s="62"/>
      <c r="J36" s="15"/>
      <c r="K36" s="16" t="s">
        <v>71</v>
      </c>
      <c r="L36" s="16"/>
      <c r="M36" s="17">
        <v>8</v>
      </c>
    </row>
    <row r="37" spans="1:13" ht="29.1" customHeight="1" thickBot="1" x14ac:dyDescent="0.25">
      <c r="A37" s="7">
        <f t="shared" si="0"/>
        <v>1</v>
      </c>
      <c r="B37" s="8">
        <f>WEEKDAY(E36+1,2)</f>
        <v>2</v>
      </c>
      <c r="C37" s="13"/>
      <c r="D37" s="10" t="str">
        <f t="shared" si="3"/>
        <v>Tue</v>
      </c>
      <c r="E37" s="18">
        <f>IF(MONTH(E36+1)&gt;MONTH(E36),"",E36+1)</f>
        <v>44194</v>
      </c>
      <c r="F37" s="16" t="s">
        <v>91</v>
      </c>
      <c r="G37" s="16">
        <v>9003</v>
      </c>
      <c r="H37" s="62" t="s">
        <v>90</v>
      </c>
      <c r="I37" s="62"/>
      <c r="J37" s="15"/>
      <c r="K37" s="16" t="s">
        <v>71</v>
      </c>
      <c r="L37" s="16"/>
      <c r="M37" s="17">
        <v>8</v>
      </c>
    </row>
    <row r="38" spans="1:13" ht="29.1" customHeight="1" thickBot="1" x14ac:dyDescent="0.25">
      <c r="A38" s="7">
        <f t="shared" si="0"/>
        <v>1</v>
      </c>
      <c r="B38" s="8">
        <f>WEEKDAY(E36+2,2)</f>
        <v>3</v>
      </c>
      <c r="C38" s="13"/>
      <c r="D38" s="10" t="str">
        <f t="shared" si="3"/>
        <v>Wed</v>
      </c>
      <c r="E38" s="14">
        <f>IF(MONTH(E36+2)&gt;MONTH(E36),"",E36+2)</f>
        <v>44195</v>
      </c>
      <c r="F38" s="16"/>
      <c r="G38" s="16">
        <v>9004</v>
      </c>
      <c r="H38" s="62" t="s">
        <v>96</v>
      </c>
      <c r="I38" s="62"/>
      <c r="J38" s="15"/>
      <c r="K38" s="16" t="s">
        <v>71</v>
      </c>
      <c r="L38" s="16"/>
      <c r="M38" s="17">
        <v>8</v>
      </c>
    </row>
    <row r="39" spans="1:13" ht="29.1" customHeight="1" thickBot="1" x14ac:dyDescent="0.25">
      <c r="A39" s="7">
        <f t="shared" si="0"/>
        <v>1</v>
      </c>
      <c r="B39" s="8">
        <f>WEEKDAY(E36+3,2)</f>
        <v>4</v>
      </c>
      <c r="C39" s="13"/>
      <c r="D39" s="10" t="str">
        <f t="shared" si="3"/>
        <v>Thu</v>
      </c>
      <c r="E39" s="19">
        <f>IF(MONTH(E36+3)&gt;MONTH(E36),"",E36+3)</f>
        <v>44196</v>
      </c>
      <c r="F39" s="16"/>
      <c r="G39" s="16"/>
      <c r="H39" s="62" t="s">
        <v>85</v>
      </c>
      <c r="I39" s="62"/>
      <c r="J39" s="15"/>
      <c r="K39" s="16" t="s">
        <v>71</v>
      </c>
      <c r="L39" s="16"/>
      <c r="M39" s="17">
        <v>8</v>
      </c>
    </row>
    <row r="40" spans="1:13" ht="30" customHeight="1" thickBot="1" x14ac:dyDescent="0.25">
      <c r="D40" s="20"/>
      <c r="E40" s="21"/>
      <c r="F40" s="22"/>
      <c r="G40" s="33"/>
      <c r="H40" s="22"/>
      <c r="I40" s="23" t="s">
        <v>1</v>
      </c>
      <c r="J40" s="24"/>
      <c r="K40" s="24"/>
      <c r="L40" s="21"/>
      <c r="M40" s="25">
        <f>SUM(M9:M39)</f>
        <v>192</v>
      </c>
    </row>
    <row r="41" spans="1:13" ht="30" customHeight="1" thickBot="1" x14ac:dyDescent="0.25">
      <c r="D41" s="20"/>
      <c r="E41" s="21"/>
      <c r="F41" s="22"/>
      <c r="G41" s="22"/>
      <c r="H41" s="22"/>
      <c r="I41" s="23" t="s">
        <v>2</v>
      </c>
      <c r="J41" s="24"/>
      <c r="K41" s="24"/>
      <c r="L41" s="21"/>
      <c r="M41" s="25">
        <f>SUM(M40/9)</f>
        <v>21.333333333333332</v>
      </c>
    </row>
  </sheetData>
  <mergeCells count="42"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D5:E5"/>
    <mergeCell ref="K6:M6"/>
    <mergeCell ref="H17:I17"/>
    <mergeCell ref="H18:I18"/>
    <mergeCell ref="H9:I9"/>
    <mergeCell ref="K7:K8"/>
    <mergeCell ref="L7:L8"/>
    <mergeCell ref="H7:I8"/>
    <mergeCell ref="H13:I13"/>
    <mergeCell ref="M7:M8"/>
    <mergeCell ref="H24:I24"/>
    <mergeCell ref="H25:I25"/>
    <mergeCell ref="H26:I26"/>
    <mergeCell ref="H32:I32"/>
    <mergeCell ref="H27:I27"/>
    <mergeCell ref="H29:I29"/>
    <mergeCell ref="H28:I28"/>
    <mergeCell ref="D1:M1"/>
    <mergeCell ref="H38:I38"/>
    <mergeCell ref="H39:I39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11:I11"/>
    <mergeCell ref="H33:I33"/>
  </mergeCells>
  <phoneticPr fontId="0" type="noConversion"/>
  <conditionalFormatting sqref="C9:C39">
    <cfRule type="expression" dxfId="156" priority="2553" stopIfTrue="1">
      <formula>IF($A9=1,B9,)</formula>
    </cfRule>
    <cfRule type="expression" dxfId="155" priority="2554" stopIfTrue="1">
      <formula>IF($A9="",B9,)</formula>
    </cfRule>
  </conditionalFormatting>
  <conditionalFormatting sqref="E9">
    <cfRule type="expression" dxfId="154" priority="2555" stopIfTrue="1">
      <formula>IF($A9="",B9,"")</formula>
    </cfRule>
  </conditionalFormatting>
  <conditionalFormatting sqref="E10:E39">
    <cfRule type="expression" dxfId="153" priority="2556" stopIfTrue="1">
      <formula>IF($A10&lt;&gt;1,B10,"")</formula>
    </cfRule>
  </conditionalFormatting>
  <conditionalFormatting sqref="D9:D39">
    <cfRule type="expression" dxfId="152" priority="2557" stopIfTrue="1">
      <formula>IF($A9="",B9,)</formula>
    </cfRule>
  </conditionalFormatting>
  <conditionalFormatting sqref="G13">
    <cfRule type="expression" dxfId="151" priority="239" stopIfTrue="1">
      <formula>#REF!="Freelancer"</formula>
    </cfRule>
    <cfRule type="expression" dxfId="150" priority="240" stopIfTrue="1">
      <formula>#REF!="DTC Int. Staff"</formula>
    </cfRule>
  </conditionalFormatting>
  <conditionalFormatting sqref="G13">
    <cfRule type="expression" dxfId="149" priority="237" stopIfTrue="1">
      <formula>$F$5="Freelancer"</formula>
    </cfRule>
    <cfRule type="expression" dxfId="148" priority="238" stopIfTrue="1">
      <formula>$F$5="DTC Int. Staff"</formula>
    </cfRule>
  </conditionalFormatting>
  <conditionalFormatting sqref="G33">
    <cfRule type="expression" dxfId="135" priority="151" stopIfTrue="1">
      <formula>#REF!="Freelancer"</formula>
    </cfRule>
    <cfRule type="expression" dxfId="134" priority="152" stopIfTrue="1">
      <formula>#REF!="DTC Int. Staff"</formula>
    </cfRule>
  </conditionalFormatting>
  <conditionalFormatting sqref="G33">
    <cfRule type="expression" dxfId="133" priority="149" stopIfTrue="1">
      <formula>$F$5="Freelancer"</formula>
    </cfRule>
    <cfRule type="expression" dxfId="132" priority="150" stopIfTrue="1">
      <formula>$F$5="DTC Int. Staff"</formula>
    </cfRule>
  </conditionalFormatting>
  <conditionalFormatting sqref="G36">
    <cfRule type="expression" dxfId="131" priority="147" stopIfTrue="1">
      <formula>#REF!="Freelancer"</formula>
    </cfRule>
    <cfRule type="expression" dxfId="130" priority="148" stopIfTrue="1">
      <formula>#REF!="DTC Int. Staff"</formula>
    </cfRule>
  </conditionalFormatting>
  <conditionalFormatting sqref="G36">
    <cfRule type="expression" dxfId="129" priority="145" stopIfTrue="1">
      <formula>$F$5="Freelancer"</formula>
    </cfRule>
    <cfRule type="expression" dxfId="128" priority="146" stopIfTrue="1">
      <formula>$F$5="DTC Int. Staff"</formula>
    </cfRule>
  </conditionalFormatting>
  <conditionalFormatting sqref="G9">
    <cfRule type="expression" dxfId="123" priority="135" stopIfTrue="1">
      <formula>#REF!="Freelancer"</formula>
    </cfRule>
    <cfRule type="expression" dxfId="122" priority="136" stopIfTrue="1">
      <formula>#REF!="DTC Int. Staff"</formula>
    </cfRule>
  </conditionalFormatting>
  <conditionalFormatting sqref="G9">
    <cfRule type="expression" dxfId="121" priority="133" stopIfTrue="1">
      <formula>$F$5="Freelancer"</formula>
    </cfRule>
    <cfRule type="expression" dxfId="120" priority="134" stopIfTrue="1">
      <formula>$F$5="DTC Int. Staff"</formula>
    </cfRule>
  </conditionalFormatting>
  <conditionalFormatting sqref="G10">
    <cfRule type="expression" dxfId="119" priority="131" stopIfTrue="1">
      <formula>#REF!="Freelancer"</formula>
    </cfRule>
    <cfRule type="expression" dxfId="118" priority="132" stopIfTrue="1">
      <formula>#REF!="DTC Int. Staff"</formula>
    </cfRule>
  </conditionalFormatting>
  <conditionalFormatting sqref="G10">
    <cfRule type="expression" dxfId="117" priority="129" stopIfTrue="1">
      <formula>$F$5="Freelancer"</formula>
    </cfRule>
    <cfRule type="expression" dxfId="116" priority="130" stopIfTrue="1">
      <formula>$F$5="DTC Int. Staff"</formula>
    </cfRule>
  </conditionalFormatting>
  <conditionalFormatting sqref="G15">
    <cfRule type="expression" dxfId="115" priority="123" stopIfTrue="1">
      <formula>#REF!="Freelancer"</formula>
    </cfRule>
    <cfRule type="expression" dxfId="114" priority="124" stopIfTrue="1">
      <formula>#REF!="DTC Int. Staff"</formula>
    </cfRule>
  </conditionalFormatting>
  <conditionalFormatting sqref="G15">
    <cfRule type="expression" dxfId="113" priority="121" stopIfTrue="1">
      <formula>$F$5="Freelancer"</formula>
    </cfRule>
    <cfRule type="expression" dxfId="112" priority="122" stopIfTrue="1">
      <formula>$F$5="DTC Int. Staff"</formula>
    </cfRule>
  </conditionalFormatting>
  <conditionalFormatting sqref="G19">
    <cfRule type="expression" dxfId="107" priority="111" stopIfTrue="1">
      <formula>#REF!="Freelancer"</formula>
    </cfRule>
    <cfRule type="expression" dxfId="106" priority="112" stopIfTrue="1">
      <formula>#REF!="DTC Int. Staff"</formula>
    </cfRule>
  </conditionalFormatting>
  <conditionalFormatting sqref="G19">
    <cfRule type="expression" dxfId="105" priority="109" stopIfTrue="1">
      <formula>$F$5="Freelancer"</formula>
    </cfRule>
    <cfRule type="expression" dxfId="104" priority="110" stopIfTrue="1">
      <formula>$F$5="DTC Int. Staff"</formula>
    </cfRule>
  </conditionalFormatting>
  <conditionalFormatting sqref="G20">
    <cfRule type="expression" dxfId="103" priority="107" stopIfTrue="1">
      <formula>#REF!="Freelancer"</formula>
    </cfRule>
    <cfRule type="expression" dxfId="102" priority="108" stopIfTrue="1">
      <formula>#REF!="DTC Int. Staff"</formula>
    </cfRule>
  </conditionalFormatting>
  <conditionalFormatting sqref="G20">
    <cfRule type="expression" dxfId="101" priority="105" stopIfTrue="1">
      <formula>$F$5="Freelancer"</formula>
    </cfRule>
    <cfRule type="expression" dxfId="100" priority="106" stopIfTrue="1">
      <formula>$F$5="DTC Int. Staff"</formula>
    </cfRule>
  </conditionalFormatting>
  <conditionalFormatting sqref="G23">
    <cfRule type="expression" dxfId="99" priority="103" stopIfTrue="1">
      <formula>#REF!="Freelancer"</formula>
    </cfRule>
    <cfRule type="expression" dxfId="98" priority="104" stopIfTrue="1">
      <formula>#REF!="DTC Int. Staff"</formula>
    </cfRule>
  </conditionalFormatting>
  <conditionalFormatting sqref="G23">
    <cfRule type="expression" dxfId="97" priority="101" stopIfTrue="1">
      <formula>$F$5="Freelancer"</formula>
    </cfRule>
    <cfRule type="expression" dxfId="96" priority="102" stopIfTrue="1">
      <formula>$F$5="DTC Int. Staff"</formula>
    </cfRule>
  </conditionalFormatting>
  <conditionalFormatting sqref="G27">
    <cfRule type="expression" dxfId="95" priority="99" stopIfTrue="1">
      <formula>#REF!="Freelancer"</formula>
    </cfRule>
    <cfRule type="expression" dxfId="94" priority="100" stopIfTrue="1">
      <formula>#REF!="DTC Int. Staff"</formula>
    </cfRule>
  </conditionalFormatting>
  <conditionalFormatting sqref="G27">
    <cfRule type="expression" dxfId="93" priority="97" stopIfTrue="1">
      <formula>$F$5="Freelancer"</formula>
    </cfRule>
    <cfRule type="expression" dxfId="92" priority="98" stopIfTrue="1">
      <formula>$F$5="DTC Int. Staff"</formula>
    </cfRule>
  </conditionalFormatting>
  <conditionalFormatting sqref="G28">
    <cfRule type="expression" dxfId="91" priority="95" stopIfTrue="1">
      <formula>#REF!="Freelancer"</formula>
    </cfRule>
    <cfRule type="expression" dxfId="90" priority="96" stopIfTrue="1">
      <formula>#REF!="DTC Int. Staff"</formula>
    </cfRule>
  </conditionalFormatting>
  <conditionalFormatting sqref="G28">
    <cfRule type="expression" dxfId="89" priority="93" stopIfTrue="1">
      <formula>$F$5="Freelancer"</formula>
    </cfRule>
    <cfRule type="expression" dxfId="88" priority="94" stopIfTrue="1">
      <formula>$F$5="DTC Int. Staff"</formula>
    </cfRule>
  </conditionalFormatting>
  <conditionalFormatting sqref="G29">
    <cfRule type="expression" dxfId="87" priority="91" stopIfTrue="1">
      <formula>#REF!="Freelancer"</formula>
    </cfRule>
    <cfRule type="expression" dxfId="86" priority="92" stopIfTrue="1">
      <formula>#REF!="DTC Int. Staff"</formula>
    </cfRule>
  </conditionalFormatting>
  <conditionalFormatting sqref="G29">
    <cfRule type="expression" dxfId="85" priority="89" stopIfTrue="1">
      <formula>$F$5="Freelancer"</formula>
    </cfRule>
    <cfRule type="expression" dxfId="84" priority="90" stopIfTrue="1">
      <formula>$F$5="DTC Int. Staff"</formula>
    </cfRule>
  </conditionalFormatting>
  <conditionalFormatting sqref="G30">
    <cfRule type="expression" dxfId="83" priority="87" stopIfTrue="1">
      <formula>#REF!="Freelancer"</formula>
    </cfRule>
    <cfRule type="expression" dxfId="82" priority="88" stopIfTrue="1">
      <formula>#REF!="DTC Int. Staff"</formula>
    </cfRule>
  </conditionalFormatting>
  <conditionalFormatting sqref="G30">
    <cfRule type="expression" dxfId="81" priority="85" stopIfTrue="1">
      <formula>$F$5="Freelancer"</formula>
    </cfRule>
    <cfRule type="expression" dxfId="80" priority="86" stopIfTrue="1">
      <formula>$F$5="DTC Int. Staff"</formula>
    </cfRule>
  </conditionalFormatting>
  <conditionalFormatting sqref="G11">
    <cfRule type="expression" dxfId="79" priority="79" stopIfTrue="1">
      <formula>#REF!="Freelancer"</formula>
    </cfRule>
    <cfRule type="expression" dxfId="78" priority="80" stopIfTrue="1">
      <formula>#REF!="DTC Int. Staff"</formula>
    </cfRule>
  </conditionalFormatting>
  <conditionalFormatting sqref="G11">
    <cfRule type="expression" dxfId="77" priority="77" stopIfTrue="1">
      <formula>$F$5="Freelancer"</formula>
    </cfRule>
    <cfRule type="expression" dxfId="76" priority="78" stopIfTrue="1">
      <formula>$F$5="DTC Int. Staff"</formula>
    </cfRule>
  </conditionalFormatting>
  <conditionalFormatting sqref="G12">
    <cfRule type="expression" dxfId="75" priority="75" stopIfTrue="1">
      <formula>#REF!="Freelancer"</formula>
    </cfRule>
    <cfRule type="expression" dxfId="74" priority="76" stopIfTrue="1">
      <formula>#REF!="DTC Int. Staff"</formula>
    </cfRule>
  </conditionalFormatting>
  <conditionalFormatting sqref="G12">
    <cfRule type="expression" dxfId="73" priority="73" stopIfTrue="1">
      <formula>$F$5="Freelancer"</formula>
    </cfRule>
    <cfRule type="expression" dxfId="72" priority="74" stopIfTrue="1">
      <formula>$F$5="DTC Int. Staff"</formula>
    </cfRule>
  </conditionalFormatting>
  <conditionalFormatting sqref="G14">
    <cfRule type="expression" dxfId="71" priority="71" stopIfTrue="1">
      <formula>#REF!="Freelancer"</formula>
    </cfRule>
    <cfRule type="expression" dxfId="70" priority="72" stopIfTrue="1">
      <formula>#REF!="DTC Int. Staff"</formula>
    </cfRule>
  </conditionalFormatting>
  <conditionalFormatting sqref="G14">
    <cfRule type="expression" dxfId="69" priority="69" stopIfTrue="1">
      <formula>$F$5="Freelancer"</formula>
    </cfRule>
    <cfRule type="expression" dxfId="68" priority="70" stopIfTrue="1">
      <formula>$F$5="DTC Int. Staff"</formula>
    </cfRule>
  </conditionalFormatting>
  <conditionalFormatting sqref="G18">
    <cfRule type="expression" dxfId="63" priority="63" stopIfTrue="1">
      <formula>#REF!="Freelancer"</formula>
    </cfRule>
    <cfRule type="expression" dxfId="62" priority="64" stopIfTrue="1">
      <formula>#REF!="DTC Int. Staff"</formula>
    </cfRule>
  </conditionalFormatting>
  <conditionalFormatting sqref="G18">
    <cfRule type="expression" dxfId="61" priority="61" stopIfTrue="1">
      <formula>$F$5="Freelancer"</formula>
    </cfRule>
    <cfRule type="expression" dxfId="60" priority="62" stopIfTrue="1">
      <formula>$F$5="DTC Int. Staff"</formula>
    </cfRule>
  </conditionalFormatting>
  <conditionalFormatting sqref="G21">
    <cfRule type="expression" dxfId="59" priority="59" stopIfTrue="1">
      <formula>#REF!="Freelancer"</formula>
    </cfRule>
    <cfRule type="expression" dxfId="58" priority="60" stopIfTrue="1">
      <formula>#REF!="DTC Int. Staff"</formula>
    </cfRule>
  </conditionalFormatting>
  <conditionalFormatting sqref="G21">
    <cfRule type="expression" dxfId="57" priority="57" stopIfTrue="1">
      <formula>$F$5="Freelancer"</formula>
    </cfRule>
    <cfRule type="expression" dxfId="56" priority="58" stopIfTrue="1">
      <formula>$F$5="DTC Int. Staff"</formula>
    </cfRule>
  </conditionalFormatting>
  <conditionalFormatting sqref="G25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25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G26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26">
    <cfRule type="expression" dxfId="45" priority="45" stopIfTrue="1">
      <formula>$F$5="Freelancer"</formula>
    </cfRule>
    <cfRule type="expression" dxfId="44" priority="46" stopIfTrue="1">
      <formula>$F$5="DTC Int. Staff"</formula>
    </cfRule>
  </conditionalFormatting>
  <conditionalFormatting sqref="G34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34">
    <cfRule type="expression" dxfId="41" priority="41" stopIfTrue="1">
      <formula>$F$5="Freelancer"</formula>
    </cfRule>
    <cfRule type="expression" dxfId="40" priority="42" stopIfTrue="1">
      <formula>$F$5="DTC Int. Staff"</formula>
    </cfRule>
  </conditionalFormatting>
  <conditionalFormatting sqref="G35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35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39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39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38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38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16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16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17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17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22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22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24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24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31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31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32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32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37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7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F9:F39" xr:uid="{00000000-0002-0000-0100-000000000000}">
      <formula1>Project_Number</formula1>
    </dataValidation>
    <dataValidation type="list" allowBlank="1" showInputMessage="1" showErrorMessage="1" sqref="G9:G39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4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2"/>
  <sheetViews>
    <sheetView workbookViewId="0">
      <selection activeCell="B22" sqref="B22"/>
    </sheetView>
  </sheetViews>
  <sheetFormatPr defaultColWidth="11.42578125" defaultRowHeight="12.75" x14ac:dyDescent="0.2"/>
  <cols>
    <col min="1" max="1" width="14.28515625" style="29" customWidth="1"/>
    <col min="2" max="2" width="26.42578125" style="29" customWidth="1"/>
    <col min="3" max="3" width="19.5703125" customWidth="1"/>
  </cols>
  <sheetData>
    <row r="1" spans="1:13" x14ac:dyDescent="0.2">
      <c r="A1" s="31" t="s">
        <v>6</v>
      </c>
      <c r="B1" s="31" t="s">
        <v>7</v>
      </c>
      <c r="C1" s="31" t="s">
        <v>16</v>
      </c>
      <c r="D1" s="31" t="s">
        <v>8</v>
      </c>
    </row>
    <row r="2" spans="1:13" x14ac:dyDescent="0.2">
      <c r="A2" s="29" t="s">
        <v>17</v>
      </c>
      <c r="B2" s="29" t="s">
        <v>18</v>
      </c>
      <c r="C2" s="30">
        <v>9001</v>
      </c>
    </row>
    <row r="3" spans="1:13" x14ac:dyDescent="0.2">
      <c r="A3" s="29" t="s">
        <v>19</v>
      </c>
      <c r="B3" s="29" t="s">
        <v>20</v>
      </c>
      <c r="C3" s="30">
        <v>9003</v>
      </c>
    </row>
    <row r="4" spans="1:13" x14ac:dyDescent="0.2">
      <c r="A4" s="29" t="s">
        <v>21</v>
      </c>
      <c r="B4" s="29" t="s">
        <v>22</v>
      </c>
      <c r="C4" s="30">
        <v>9004</v>
      </c>
    </row>
    <row r="5" spans="1:13" x14ac:dyDescent="0.2">
      <c r="A5" s="29" t="s">
        <v>23</v>
      </c>
      <c r="B5" s="29" t="s">
        <v>24</v>
      </c>
      <c r="C5" s="30">
        <v>9005</v>
      </c>
    </row>
    <row r="6" spans="1:13" x14ac:dyDescent="0.2">
      <c r="A6" s="29" t="s">
        <v>25</v>
      </c>
      <c r="B6" s="29" t="s">
        <v>26</v>
      </c>
      <c r="C6" s="30">
        <v>9006</v>
      </c>
    </row>
    <row r="7" spans="1:13" x14ac:dyDescent="0.2">
      <c r="A7" s="29" t="s">
        <v>27</v>
      </c>
      <c r="B7" s="29" t="s">
        <v>28</v>
      </c>
      <c r="C7" s="30">
        <v>9007</v>
      </c>
    </row>
    <row r="8" spans="1:13" x14ac:dyDescent="0.2">
      <c r="A8" s="29" t="s">
        <v>29</v>
      </c>
      <c r="B8" s="29" t="s">
        <v>30</v>
      </c>
      <c r="C8" s="30">
        <v>9008</v>
      </c>
    </row>
    <row r="9" spans="1:13" x14ac:dyDescent="0.2">
      <c r="A9" s="29" t="s">
        <v>31</v>
      </c>
      <c r="B9" s="29" t="s">
        <v>32</v>
      </c>
      <c r="C9" s="30">
        <v>9009</v>
      </c>
    </row>
    <row r="10" spans="1:13" x14ac:dyDescent="0.2">
      <c r="A10" s="29" t="s">
        <v>33</v>
      </c>
      <c r="B10" s="29" t="s">
        <v>34</v>
      </c>
      <c r="C10" s="30">
        <v>9010</v>
      </c>
    </row>
    <row r="11" spans="1:13" x14ac:dyDescent="0.2">
      <c r="A11" s="29" t="s">
        <v>35</v>
      </c>
      <c r="B11" s="29" t="s">
        <v>36</v>
      </c>
      <c r="C11" s="30">
        <v>9011</v>
      </c>
    </row>
    <row r="12" spans="1:13" x14ac:dyDescent="0.2">
      <c r="A12" s="29" t="s">
        <v>37</v>
      </c>
      <c r="B12" s="29" t="s">
        <v>38</v>
      </c>
      <c r="C12" s="30">
        <v>9012</v>
      </c>
    </row>
    <row r="13" spans="1:13" x14ac:dyDescent="0.2">
      <c r="A13" s="29" t="s">
        <v>39</v>
      </c>
      <c r="B13" s="29" t="s">
        <v>40</v>
      </c>
      <c r="C13" s="30">
        <v>9013</v>
      </c>
    </row>
    <row r="14" spans="1:13" x14ac:dyDescent="0.2">
      <c r="A14" s="29" t="s">
        <v>41</v>
      </c>
      <c r="B14" s="29" t="s">
        <v>42</v>
      </c>
      <c r="C14" s="30">
        <v>9014</v>
      </c>
      <c r="M14" s="40"/>
    </row>
    <row r="15" spans="1:13" x14ac:dyDescent="0.2">
      <c r="A15" s="29" t="s">
        <v>43</v>
      </c>
      <c r="B15" s="29" t="s">
        <v>44</v>
      </c>
      <c r="C15" s="30">
        <v>9015</v>
      </c>
    </row>
    <row r="16" spans="1:13" x14ac:dyDescent="0.2">
      <c r="A16" s="29" t="s">
        <v>45</v>
      </c>
      <c r="B16" s="29" t="s">
        <v>46</v>
      </c>
    </row>
    <row r="17" spans="1:13" x14ac:dyDescent="0.2">
      <c r="A17" s="29" t="s">
        <v>47</v>
      </c>
      <c r="B17" s="29" t="s">
        <v>48</v>
      </c>
      <c r="C17" s="30"/>
    </row>
    <row r="18" spans="1:13" x14ac:dyDescent="0.2">
      <c r="A18" s="29" t="s">
        <v>49</v>
      </c>
      <c r="B18" s="29" t="s">
        <v>50</v>
      </c>
      <c r="C18" s="30"/>
    </row>
    <row r="19" spans="1:13" x14ac:dyDescent="0.2">
      <c r="A19" s="29" t="s">
        <v>51</v>
      </c>
      <c r="B19" s="29" t="s">
        <v>52</v>
      </c>
      <c r="C19" s="30"/>
    </row>
    <row r="20" spans="1:13" x14ac:dyDescent="0.2">
      <c r="A20" s="29" t="s">
        <v>53</v>
      </c>
      <c r="B20" s="29" t="s">
        <v>54</v>
      </c>
      <c r="C20" s="30"/>
    </row>
    <row r="21" spans="1:13" x14ac:dyDescent="0.2">
      <c r="A21" s="29" t="s">
        <v>55</v>
      </c>
      <c r="B21" s="29" t="s">
        <v>56</v>
      </c>
      <c r="C21" s="30"/>
    </row>
    <row r="22" spans="1:13" x14ac:dyDescent="0.2">
      <c r="A22" s="29" t="s">
        <v>57</v>
      </c>
      <c r="B22" s="29" t="s">
        <v>58</v>
      </c>
      <c r="C22" s="30"/>
    </row>
    <row r="23" spans="1:13" x14ac:dyDescent="0.2">
      <c r="A23" s="29" t="s">
        <v>59</v>
      </c>
      <c r="B23" s="29" t="s">
        <v>60</v>
      </c>
      <c r="C23" s="30"/>
    </row>
    <row r="24" spans="1:13" x14ac:dyDescent="0.2">
      <c r="A24" s="29" t="s">
        <v>61</v>
      </c>
      <c r="B24" s="29" t="s">
        <v>62</v>
      </c>
      <c r="C24" s="30"/>
    </row>
    <row r="25" spans="1:13" x14ac:dyDescent="0.2">
      <c r="A25" s="29" t="s">
        <v>63</v>
      </c>
      <c r="B25" s="29" t="s">
        <v>64</v>
      </c>
      <c r="C25" s="30"/>
    </row>
    <row r="26" spans="1:13" x14ac:dyDescent="0.2">
      <c r="A26" s="29" t="s">
        <v>65</v>
      </c>
      <c r="B26" s="29" t="s">
        <v>66</v>
      </c>
      <c r="C26" s="30"/>
    </row>
    <row r="32" spans="1:13" x14ac:dyDescent="0.2">
      <c r="M32" s="40"/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R90VVCM8</cp:lastModifiedBy>
  <dcterms:created xsi:type="dcterms:W3CDTF">2006-02-12T14:53:28Z</dcterms:created>
  <dcterms:modified xsi:type="dcterms:W3CDTF">2021-01-08T10:19:12Z</dcterms:modified>
</cp:coreProperties>
</file>