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45EDE3A1-18BD-479E-9B42-CB65F56F506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4" i="34" l="1"/>
  <c r="O11" i="34"/>
  <c r="O13" i="34"/>
  <c r="L51" i="34" l="1"/>
  <c r="F5" i="34" l="1"/>
  <c r="F4" i="34"/>
  <c r="F3" i="34"/>
  <c r="E11" i="34" l="1"/>
  <c r="E13" i="34" s="1"/>
  <c r="E14" i="34" s="1"/>
  <c r="E15" i="34" s="1"/>
  <c r="E16" i="34" s="1"/>
  <c r="E17" i="34" s="1"/>
  <c r="E18" i="34" s="1"/>
  <c r="E20" i="34" s="1"/>
  <c r="E22" i="34" s="1"/>
  <c r="E23" i="34" s="1"/>
  <c r="E24" i="34" s="1"/>
  <c r="E25" i="34" s="1"/>
  <c r="B7" i="34" l="1"/>
  <c r="B9" i="34"/>
  <c r="D9" i="34" s="1"/>
  <c r="L52" i="34"/>
  <c r="A9" i="34" l="1"/>
  <c r="B11" i="34"/>
  <c r="D11" i="34" l="1"/>
  <c r="A11" i="34"/>
  <c r="B13" i="34"/>
  <c r="E26" i="34"/>
  <c r="E27" i="34" s="1"/>
  <c r="E28" i="34" s="1"/>
  <c r="E29" i="34" s="1"/>
  <c r="E31" i="34" s="1"/>
  <c r="E34" i="34" s="1"/>
  <c r="E35" i="34" s="1"/>
  <c r="E36" i="34" s="1"/>
  <c r="E39" i="34" s="1"/>
  <c r="E40" i="34" s="1"/>
  <c r="E41" i="34" s="1"/>
  <c r="E43" i="34" s="1"/>
  <c r="E44" i="34" s="1"/>
  <c r="E45" i="34" s="1"/>
  <c r="E46" i="34" s="1"/>
  <c r="B49" i="34" s="1"/>
  <c r="B14" i="34"/>
  <c r="A49" i="34" l="1"/>
  <c r="D49" i="34"/>
  <c r="E48" i="34"/>
  <c r="E49" i="34" s="1"/>
  <c r="E50" i="34" s="1"/>
  <c r="D13" i="34"/>
  <c r="A13" i="34"/>
  <c r="D14" i="34"/>
  <c r="A14" i="34"/>
  <c r="B15" i="34"/>
  <c r="B50" i="34" l="1"/>
  <c r="B16" i="34"/>
  <c r="D15" i="34"/>
  <c r="A15" i="34"/>
  <c r="D50" i="34" l="1"/>
  <c r="A50" i="34"/>
  <c r="D16" i="34"/>
  <c r="A16" i="34"/>
  <c r="B17" i="34"/>
  <c r="D17" i="34" l="1"/>
  <c r="A17" i="34"/>
  <c r="B18" i="34"/>
  <c r="D18" i="34" s="1"/>
  <c r="A18" i="34" l="1"/>
  <c r="B20" i="34"/>
  <c r="D20" i="34" s="1"/>
  <c r="A20" i="34" l="1"/>
  <c r="B22" i="34"/>
  <c r="D22" i="34" s="1"/>
  <c r="B23" i="34" l="1"/>
  <c r="A22" i="34"/>
  <c r="D23" i="34" l="1"/>
  <c r="A23" i="34"/>
  <c r="B24" i="34"/>
  <c r="D24" i="34" l="1"/>
  <c r="A24" i="34"/>
  <c r="B25" i="34"/>
  <c r="D25" i="34" l="1"/>
  <c r="A25" i="34"/>
  <c r="B26" i="34"/>
  <c r="D26" i="34" l="1"/>
  <c r="A26" i="34"/>
  <c r="B27" i="34"/>
  <c r="D27" i="34" l="1"/>
  <c r="A27" i="34"/>
  <c r="B28" i="34"/>
  <c r="D28" i="34" l="1"/>
  <c r="A28" i="34"/>
  <c r="B29" i="34"/>
  <c r="D29" i="34" l="1"/>
  <c r="A29" i="34"/>
  <c r="B31" i="34"/>
  <c r="B34" i="34" l="1"/>
  <c r="D31" i="34"/>
  <c r="A31" i="34"/>
  <c r="D34" i="34" l="1"/>
  <c r="A34" i="34"/>
  <c r="B35" i="34"/>
  <c r="D35" i="34" l="1"/>
  <c r="A35" i="34"/>
  <c r="B36" i="34"/>
  <c r="D36" i="34" l="1"/>
  <c r="A36" i="34"/>
  <c r="B39" i="34"/>
  <c r="D39" i="34" l="1"/>
  <c r="A39" i="34"/>
  <c r="B40" i="34"/>
  <c r="D40" i="34" l="1"/>
  <c r="A40" i="34"/>
  <c r="B41" i="34"/>
  <c r="B43" i="34" l="1"/>
  <c r="D41" i="34"/>
  <c r="A41" i="34"/>
  <c r="D43" i="34" l="1"/>
  <c r="A43" i="34"/>
  <c r="B44" i="34"/>
  <c r="D44" i="34" l="1"/>
  <c r="A44" i="34"/>
  <c r="B45" i="34"/>
  <c r="B46" i="34" l="1"/>
  <c r="B48" i="34"/>
  <c r="D45" i="34"/>
  <c r="A45" i="34"/>
  <c r="D46" i="34" l="1"/>
  <c r="A46" i="34"/>
  <c r="D48" i="34"/>
  <c r="A48" i="34"/>
</calcChain>
</file>

<file path=xl/sharedStrings.xml><?xml version="1.0" encoding="utf-8"?>
<sst xmlns="http://schemas.openxmlformats.org/spreadsheetml/2006/main" count="421" uniqueCount="348">
  <si>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</si>
  <si>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</si>
  <si>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</si>
  <si>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</si>
  <si>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</si>
  <si>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</si>
  <si>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</si>
  <si>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</si>
  <si>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</si>
  <si>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</si>
  <si>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</si>
  <si>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</si>
  <si>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</si>
  <si>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</si>
  <si>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</si>
  <si>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</si>
  <si>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</si>
  <si>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</si>
  <si>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</si>
  <si>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</si>
  <si>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</si>
  <si>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</si>
  <si>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</si>
  <si>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</si>
  <si>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</si>
  <si>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</si>
  <si>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</si>
  <si>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</si>
  <si>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</si>
  <si>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</si>
  <si>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</si>
  <si>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</si>
  <si>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</si>
  <si>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</si>
  <si>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</si>
  <si>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</si>
  <si>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</si>
  <si>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</si>
  <si>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</si>
  <si>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</si>
  <si>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</si>
  <si>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</si>
  <si>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</si>
  <si>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</si>
  <si>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</si>
  <si>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</si>
  <si>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</si>
  <si>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</si>
  <si>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</si>
  <si>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</si>
  <si>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</si>
  <si>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</si>
  <si>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</si>
  <si>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</si>
  <si>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</si>
  <si>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</si>
  <si>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</si>
  <si>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</si>
  <si>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</si>
  <si>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</si>
  <si>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</si>
  <si>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</si>
  <si>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</si>
  <si>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</si>
  <si>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</si>
  <si>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</si>
  <si>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</si>
  <si>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</si>
  <si>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</si>
  <si>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</si>
  <si>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</si>
  <si>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</si>
  <si>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</si>
  <si>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</si>
  <si>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</si>
  <si>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</si>
  <si>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</si>
  <si>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</si>
  <si>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</si>
  <si>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</si>
  <si>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</si>
  <si>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</si>
  <si>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</si>
  <si>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</si>
  <si>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</si>
  <si>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</si>
  <si>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</si>
  <si>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</si>
  <si>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</si>
  <si>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</si>
  <si>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</si>
  <si>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</si>
  <si>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</si>
  <si>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</si>
  <si>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</si>
  <si>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</si>
  <si>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</si>
  <si>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</si>
  <si>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</si>
  <si>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</si>
  <si>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</si>
  <si>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</si>
  <si>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</si>
  <si>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</si>
  <si>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</si>
  <si>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</si>
  <si>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</si>
  <si>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</si>
  <si>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</si>
  <si>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</si>
  <si>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</si>
  <si>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</si>
  <si>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</si>
  <si>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</si>
  <si>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</si>
  <si>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</si>
  <si>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</si>
  <si>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</si>
  <si>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</si>
  <si>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</si>
  <si>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</si>
  <si>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</si>
  <si>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</si>
  <si>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</si>
  <si>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</si>
  <si>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</si>
  <si>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</si>
  <si>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</si>
  <si>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</si>
  <si>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</si>
  <si>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</si>
  <si>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</si>
  <si>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</si>
  <si>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</si>
  <si>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</si>
  <si>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</si>
  <si>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</si>
  <si>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</si>
  <si>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</si>
  <si>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</si>
  <si>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</si>
  <si>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</si>
  <si>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</si>
  <si>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</si>
  <si>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</si>
  <si>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</si>
  <si>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</si>
  <si>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</si>
  <si>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</si>
  <si>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</si>
  <si>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</si>
  <si>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</si>
  <si>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</si>
  <si>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</si>
  <si>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</si>
  <si>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</si>
  <si>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</si>
  <si>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</si>
  <si>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</si>
  <si>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</si>
  <si>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</si>
  <si>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</si>
  <si>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</si>
  <si>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</si>
  <si>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</si>
  <si>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</si>
  <si>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</si>
  <si>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</si>
  <si>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</si>
  <si>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</si>
  <si>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</si>
  <si>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</si>
  <si>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</si>
  <si>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</si>
  <si>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</si>
  <si>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</si>
  <si>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</si>
  <si>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</si>
  <si>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</si>
  <si>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</si>
  <si>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</si>
  <si>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</si>
  <si>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</si>
  <si>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</si>
  <si>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</si>
  <si>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</si>
  <si>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</si>
  <si>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</si>
  <si>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</si>
  <si>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</si>
  <si>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</si>
  <si>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</si>
  <si>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</si>
  <si>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</si>
  <si>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</si>
  <si>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</si>
  <si>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</si>
  <si>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</si>
  <si>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</si>
  <si>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</si>
  <si>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</si>
  <si>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</si>
  <si>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</si>
  <si>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</si>
  <si>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</si>
  <si>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</si>
  <si>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</si>
  <si>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</si>
  <si>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</si>
  <si>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</si>
  <si>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</si>
  <si>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</si>
  <si>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</si>
  <si>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</si>
  <si>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</si>
  <si>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</si>
  <si>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</si>
  <si>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</si>
  <si>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</si>
  <si>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</si>
  <si>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</si>
  <si>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</si>
  <si>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</si>
  <si>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</si>
  <si>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</si>
  <si>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</si>
  <si>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</si>
  <si>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</si>
  <si>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</si>
  <si>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</si>
  <si>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</si>
  <si>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</si>
  <si>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</si>
  <si>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</si>
  <si>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</si>
  <si>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</si>
  <si>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</si>
  <si>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</si>
  <si>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</si>
  <si>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</si>
  <si>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</si>
  <si>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</si>
  <si>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</si>
  <si>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</si>
  <si>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</si>
  <si>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</si>
  <si>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</si>
  <si>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</si>
  <si>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</si>
  <si>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</si>
  <si>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</si>
  <si>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</si>
  <si>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</si>
  <si>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</si>
  <si>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</si>
  <si>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</si>
  <si>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</si>
  <si>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</si>
  <si>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</si>
  <si>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</si>
  <si>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</si>
  <si>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</si>
  <si>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</si>
  <si>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</si>
  <si>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</si>
  <si>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</si>
  <si>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</si>
  <si>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</si>
  <si>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</si>
  <si>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</si>
  <si>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</si>
  <si>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</si>
  <si>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</si>
  <si>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</si>
  <si>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</si>
  <si>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</si>
  <si>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</si>
  <si>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</si>
  <si>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</si>
  <si>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</si>
  <si>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</si>
  <si>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</si>
  <si>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</si>
  <si>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</si>
  <si>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</si>
  <si>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</si>
  <si>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</si>
  <si>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</si>
  <si>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</si>
  <si>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</si>
  <si>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</si>
  <si>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</si>
  <si>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</si>
  <si>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</si>
  <si>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</si>
  <si>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</si>
  <si>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</si>
  <si>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</si>
  <si>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</si>
  <si>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</si>
  <si>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</si>
  <si>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</si>
  <si>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</si>
  <si>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</si>
  <si>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</si>
  <si>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</si>
  <si>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</si>
  <si>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</si>
  <si>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</si>
  <si>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</si>
  <si>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</si>
  <si>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</si>
  <si>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</si>
  <si>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Ma</t>
  </si>
  <si>
    <t>Parinda</t>
  </si>
  <si>
    <t>MoTS Master Plan</t>
  </si>
  <si>
    <t>CAAT</t>
  </si>
  <si>
    <t>Prepara Slide for ETDA e-Commerce survey pitching</t>
  </si>
  <si>
    <t>ETDA e-Commerce survey pitching</t>
  </si>
  <si>
    <t>Final Report Praparation</t>
  </si>
  <si>
    <t>Finalize TCEB Proposal</t>
  </si>
  <si>
    <t>TCEB Proposal</t>
  </si>
  <si>
    <t>Home</t>
  </si>
  <si>
    <t xml:space="preserve">Finalize TCEB Proposal </t>
  </si>
  <si>
    <t>DoT Proposal Preparation</t>
  </si>
  <si>
    <t>TIME-202105</t>
  </si>
  <si>
    <t>DoT Proposal Preparation on Presentation and Word</t>
  </si>
  <si>
    <t>DoT Proposal Preparation on Presentation and Word/Decision on additional propose software</t>
  </si>
  <si>
    <t>Finalize DoT Proposal  before submittion</t>
  </si>
  <si>
    <t>TIME-202106</t>
  </si>
  <si>
    <t>Finding Key insight and Proposal Report</t>
  </si>
  <si>
    <t>Finalize Proposal Report</t>
  </si>
  <si>
    <t>Reviewed and adjusted final report</t>
  </si>
  <si>
    <t>CAAT Kick-off Meeting</t>
  </si>
  <si>
    <t>Worked on Inception Report</t>
  </si>
  <si>
    <t>ETDA e-Commerce Project Calculation Discussion and Planning</t>
  </si>
  <si>
    <t>Full-time Interview</t>
  </si>
  <si>
    <t>Survey Discussion</t>
  </si>
  <si>
    <t>CAAT Worked on Inception Report</t>
  </si>
  <si>
    <t>ONDE</t>
  </si>
  <si>
    <t>ONDE Finalize Completion repport</t>
  </si>
  <si>
    <t>ETDA,TIME</t>
  </si>
  <si>
    <t>ETDA e-Commerce Survey kick-off preparation meeting and worked on kick-off presentation</t>
  </si>
  <si>
    <t xml:space="preserve">CAAT Training Preparation </t>
  </si>
  <si>
    <t>CAAT Traning for Awareness</t>
  </si>
  <si>
    <t>IT Square</t>
  </si>
  <si>
    <t>Prepare offiicial kick-off preparation</t>
  </si>
  <si>
    <t>Vacation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</si>
</sst>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4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20" fontId="0" fillId="3" borderId="45" xfId="0" applyNumberFormat="1" applyFill="1" applyBorder="1" applyAlignment="1" applyProtection="1">
      <alignment horizontal="center" vertical="center"/>
      <protection locked="0"/>
    </xf>
    <xf numFmtId="14" fontId="6" fillId="0" borderId="46" xfId="0" applyNumberFormat="1"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2" fontId="7" fillId="0" borderId="47" xfId="0" applyNumberFormat="1" applyFont="1" applyBorder="1" applyAlignment="1" applyProtection="1">
      <alignment horizontal="center" vertical="center"/>
      <protection locked="0"/>
    </xf>
    <xf numFmtId="0" fontId="20" fillId="0" borderId="10" xfId="0" applyFont="1" applyBorder="1" applyAlignment="1" applyProtection="1">
      <alignment horizontal="left" vertical="center" wrapText="1"/>
      <protection locked="0"/>
    </xf>
    <xf numFmtId="0" fontId="20" fillId="0" borderId="32" xfId="0" applyFont="1" applyBorder="1" applyAlignment="1" applyProtection="1">
      <alignment horizontal="lef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218">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7" TargetMode="External"/><Relationship Id="rId18" Type="http://schemas.openxmlformats.org/officeDocument/2006/relationships/hyperlink" Target="https://bo.timeconsulting.co.th/?mod=project-edit&amp;id=132" TargetMode="External"/><Relationship Id="rId26" Type="http://schemas.openxmlformats.org/officeDocument/2006/relationships/hyperlink" Target="https://bo.timeconsulting.co.th/?mod=project-edit&amp;id=140"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5"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1" TargetMode="External"/><Relationship Id="rId25" Type="http://schemas.openxmlformats.org/officeDocument/2006/relationships/hyperlink" Target="https://bo.timeconsulting.co.th/?mod=project-edit&amp;id=139"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30" TargetMode="External"/><Relationship Id="rId20" Type="http://schemas.openxmlformats.org/officeDocument/2006/relationships/hyperlink" Target="https://bo.timeconsulting.co.th/?mod=project-edit&amp;id=134" TargetMode="External"/><Relationship Id="rId29" Type="http://schemas.openxmlformats.org/officeDocument/2006/relationships/printerSettings" Target="../printerSettings/printerSettings3.bin"/><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8"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9" TargetMode="External"/><Relationship Id="rId23" Type="http://schemas.openxmlformats.org/officeDocument/2006/relationships/hyperlink" Target="https://bo.timeconsulting.co.th/?mod=project-edit&amp;id=137" TargetMode="External"/><Relationship Id="rId28" Type="http://schemas.openxmlformats.org/officeDocument/2006/relationships/hyperlink" Target="https://bo.timeconsulting.co.th/?mod=project-edit&amp;id=142"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3"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8" TargetMode="External"/><Relationship Id="rId22" Type="http://schemas.openxmlformats.org/officeDocument/2006/relationships/hyperlink" Target="https://bo.timeconsulting.co.th/?mod=project-edit&amp;id=136" TargetMode="External"/><Relationship Id="rId27" Type="http://schemas.openxmlformats.org/officeDocument/2006/relationships/hyperlink" Target="https://bo.timeconsulting.co.th/?mod=project-edit&amp;id=1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314</v>
      </c>
      <c r="E4" s="105"/>
      <c r="F4" s="105"/>
      <c r="G4" s="105"/>
      <c r="H4" s="104"/>
      <c r="I4" s="44"/>
      <c r="J4" s="44"/>
    </row>
    <row r="5" spans="2:10">
      <c r="B5" s="88" t="s">
        <v>65</v>
      </c>
      <c r="C5" s="90"/>
      <c r="D5" s="88" t="s">
        <v>313</v>
      </c>
      <c r="E5" s="89"/>
      <c r="F5" s="89"/>
      <c r="G5" s="89"/>
      <c r="H5" s="90"/>
      <c r="I5" s="44"/>
      <c r="J5" s="44"/>
    </row>
    <row r="6" spans="2:10">
      <c r="B6" s="88" t="s">
        <v>66</v>
      </c>
      <c r="C6" s="90"/>
      <c r="D6" s="135">
        <v>88</v>
      </c>
      <c r="E6" s="136"/>
      <c r="F6" s="136"/>
      <c r="G6" s="136"/>
      <c r="H6" s="137"/>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4">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2"/>
  <sheetViews>
    <sheetView showGridLines="0" tabSelected="1" topLeftCell="D19" zoomScale="70" zoomScaleNormal="70" workbookViewId="0">
      <selection activeCell="H29" sqref="H29:I2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3.5703125" style="1" bestFit="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Parinda</v>
      </c>
      <c r="G3" s="29"/>
      <c r="I3" s="3"/>
      <c r="J3" s="33"/>
      <c r="K3" s="33"/>
      <c r="L3" s="33"/>
    </row>
    <row r="4" spans="1:15" ht="19.5" customHeight="1">
      <c r="D4" s="3" t="s">
        <v>68</v>
      </c>
      <c r="E4" s="25"/>
      <c r="F4" s="32" t="str">
        <f>'Information-General Settings'!D5</f>
        <v>Ma</v>
      </c>
      <c r="G4" s="29"/>
      <c r="I4" s="3"/>
      <c r="J4" s="33"/>
      <c r="K4" s="33"/>
      <c r="L4" s="33"/>
    </row>
    <row r="5" spans="1:15" ht="19.5" customHeight="1">
      <c r="D5" s="133" t="s">
        <v>67</v>
      </c>
      <c r="E5" s="134"/>
      <c r="F5" s="32">
        <f>'Information-General Settings'!D6</f>
        <v>88</v>
      </c>
      <c r="G5" s="29"/>
      <c r="I5" s="3"/>
      <c r="J5" s="33"/>
      <c r="K5" s="33"/>
      <c r="L5" s="33"/>
    </row>
    <row r="6" spans="1:15" ht="19.5" customHeight="1" thickBot="1">
      <c r="E6" s="3"/>
      <c r="F6" s="3"/>
      <c r="G6" s="3"/>
      <c r="H6" s="4"/>
      <c r="J6" s="120"/>
      <c r="K6" s="120"/>
      <c r="L6" s="120"/>
    </row>
    <row r="7" spans="1:15" ht="12.75" customHeight="1">
      <c r="B7" s="1">
        <f>MONTH(E9)</f>
        <v>12</v>
      </c>
      <c r="C7" s="108"/>
      <c r="D7" s="110">
        <v>44166</v>
      </c>
      <c r="E7" s="111"/>
      <c r="F7" s="114" t="s">
        <v>6</v>
      </c>
      <c r="G7" s="114" t="s">
        <v>15</v>
      </c>
      <c r="H7" s="126" t="s">
        <v>5</v>
      </c>
      <c r="I7" s="127"/>
      <c r="J7" s="122" t="s">
        <v>3</v>
      </c>
      <c r="K7" s="124" t="s">
        <v>10</v>
      </c>
      <c r="L7" s="122" t="s">
        <v>4</v>
      </c>
    </row>
    <row r="8" spans="1:15" ht="23.25" customHeight="1" thickBot="1">
      <c r="C8" s="109"/>
      <c r="D8" s="112"/>
      <c r="E8" s="113"/>
      <c r="F8" s="115"/>
      <c r="G8" s="116"/>
      <c r="H8" s="128"/>
      <c r="I8" s="129"/>
      <c r="J8" s="123"/>
      <c r="K8" s="125"/>
      <c r="L8" s="123"/>
    </row>
    <row r="9" spans="1:15" ht="29.1" customHeight="1" thickBot="1">
      <c r="A9" s="5">
        <f t="shared" ref="A9:A49" si="0">IF(OR(C9="f",C9="u",C9="F",C9="U"),"",IF(OR(B9=1,B9=2,B9=3,B9=4,B9=5),1,""))</f>
        <v>1</v>
      </c>
      <c r="B9" s="6">
        <f t="shared" ref="B9:B46" si="1">WEEKDAY(E9,2)</f>
        <v>2</v>
      </c>
      <c r="C9" s="7"/>
      <c r="D9" s="8" t="str">
        <f>IF(B9=1,"Mo",IF(B9=2,"Tue",IF(B9=3,"Wed",IF(B9=4,"Thu",IF(B9=5,"Fri",IF(B9=6,"Sat",IF(B9=7,"Sun","")))))))</f>
        <v>Tue</v>
      </c>
      <c r="E9" s="9">
        <f>+D7</f>
        <v>44166</v>
      </c>
      <c r="F9" s="10" t="s">
        <v>284</v>
      </c>
      <c r="G9" s="14">
        <v>9001</v>
      </c>
      <c r="H9" s="119" t="s">
        <v>333</v>
      </c>
      <c r="I9" s="119"/>
      <c r="J9" s="14" t="s">
        <v>316</v>
      </c>
      <c r="K9" s="10"/>
      <c r="L9" s="11">
        <v>2</v>
      </c>
    </row>
    <row r="10" spans="1:15" ht="29.1" customHeight="1" thickBot="1">
      <c r="A10" s="5"/>
      <c r="B10" s="6"/>
      <c r="C10" s="138"/>
      <c r="D10" s="8"/>
      <c r="E10" s="139"/>
      <c r="F10" s="10" t="s">
        <v>296</v>
      </c>
      <c r="G10" s="14">
        <v>9003</v>
      </c>
      <c r="H10" s="62" t="s">
        <v>317</v>
      </c>
      <c r="I10" s="62"/>
      <c r="J10" s="14" t="s">
        <v>69</v>
      </c>
      <c r="K10" s="140"/>
      <c r="L10" s="141">
        <v>12</v>
      </c>
    </row>
    <row r="11" spans="1:15" ht="29.1" customHeight="1" thickBot="1">
      <c r="A11" s="5">
        <f t="shared" si="0"/>
        <v>1</v>
      </c>
      <c r="B11" s="6">
        <f t="shared" si="1"/>
        <v>3</v>
      </c>
      <c r="C11" s="12"/>
      <c r="D11" s="8" t="str">
        <f>IF(B11=1,"Mo",IF(B11=2,"Tue",IF(B11=3,"Wed",IF(B11=4,"Thu",IF(B11=5,"Fri",IF(B11=6,"Sat",IF(B11=7,"Sun","")))))))</f>
        <v>Wed</v>
      </c>
      <c r="E11" s="13">
        <f>+E9+1</f>
        <v>44167</v>
      </c>
      <c r="F11" s="10" t="s">
        <v>296</v>
      </c>
      <c r="G11" s="14">
        <v>9003</v>
      </c>
      <c r="H11" s="119" t="s">
        <v>318</v>
      </c>
      <c r="I11" s="119"/>
      <c r="J11" s="14" t="s">
        <v>69</v>
      </c>
      <c r="K11" s="14"/>
      <c r="L11" s="15">
        <v>3</v>
      </c>
      <c r="N11" s="6" t="s">
        <v>70</v>
      </c>
      <c r="O11" s="2">
        <f>COUNTIF($G$9:$G$50, 9001)</f>
        <v>17</v>
      </c>
    </row>
    <row r="12" spans="1:15" ht="29.1" customHeight="1" thickBot="1">
      <c r="A12" s="5"/>
      <c r="B12" s="6"/>
      <c r="C12" s="12"/>
      <c r="D12" s="8"/>
      <c r="E12" s="13"/>
      <c r="F12" s="10" t="s">
        <v>21</v>
      </c>
      <c r="G12" s="14">
        <v>9001</v>
      </c>
      <c r="H12" s="62" t="s">
        <v>319</v>
      </c>
      <c r="I12" s="62"/>
      <c r="J12" s="14" t="s">
        <v>69</v>
      </c>
      <c r="K12" s="14"/>
      <c r="L12" s="15">
        <v>12</v>
      </c>
      <c r="N12" s="6"/>
      <c r="O12" s="2"/>
    </row>
    <row r="13" spans="1:15" ht="29.1" customHeight="1" thickBot="1">
      <c r="A13" s="5">
        <f t="shared" si="0"/>
        <v>1</v>
      </c>
      <c r="B13" s="6">
        <f t="shared" si="1"/>
        <v>4</v>
      </c>
      <c r="C13" s="12"/>
      <c r="D13" s="8" t="str">
        <f>IF(B13=1,"Mo",IF(B13=2,"Tue",IF(B13=3,"Wed",IF(B13=4,"Thu",IF(B13=5,"Fri",IF(B13=6,"Sat",IF(B13=7,"Sun","")))))))</f>
        <v>Thu</v>
      </c>
      <c r="E13" s="13">
        <f>+E11+1</f>
        <v>44168</v>
      </c>
      <c r="F13" s="10" t="s">
        <v>21</v>
      </c>
      <c r="G13" s="14">
        <v>9001</v>
      </c>
      <c r="H13" s="62" t="s">
        <v>319</v>
      </c>
      <c r="I13" s="62"/>
      <c r="J13" s="14" t="s">
        <v>69</v>
      </c>
      <c r="K13" s="14"/>
      <c r="L13" s="15">
        <v>14</v>
      </c>
      <c r="N13" s="6" t="s">
        <v>12</v>
      </c>
      <c r="O13" s="2">
        <f>COUNTIF($G$9:$G$50,9003)+COUNTIF($G$9:$G$50,9004)</f>
        <v>13</v>
      </c>
    </row>
    <row r="14" spans="1:15" ht="29.1" customHeight="1" thickBot="1">
      <c r="A14" s="5">
        <f t="shared" si="0"/>
        <v>1</v>
      </c>
      <c r="B14" s="6">
        <f t="shared" si="1"/>
        <v>5</v>
      </c>
      <c r="C14" s="12"/>
      <c r="D14" s="8" t="str">
        <f t="shared" ref="D14:D49" si="2">IF(B14=1,"Mo",IF(B14=2,"Tue",IF(B14=3,"Wed",IF(B14=4,"Thu",IF(B14=5,"Fri",IF(B14=6,"Sat",IF(B14=7,"Sun","")))))))</f>
        <v>Fri</v>
      </c>
      <c r="E14" s="13">
        <f t="shared" ref="E14:E46" si="3">+E13+1</f>
        <v>44169</v>
      </c>
      <c r="F14" s="10" t="s">
        <v>21</v>
      </c>
      <c r="G14" s="14">
        <v>9001</v>
      </c>
      <c r="H14" s="62" t="s">
        <v>319</v>
      </c>
      <c r="I14" s="62"/>
      <c r="J14" s="14" t="s">
        <v>69</v>
      </c>
      <c r="K14" s="14"/>
      <c r="L14" s="15">
        <v>14</v>
      </c>
      <c r="N14" s="1" t="s">
        <v>13</v>
      </c>
      <c r="O14" s="2">
        <f>COUNTIF($G$9:$G$50, 9005)</f>
        <v>0</v>
      </c>
    </row>
    <row r="15" spans="1:15" ht="29.1" customHeight="1" thickBot="1">
      <c r="A15" s="5" t="str">
        <f t="shared" si="0"/>
        <v/>
      </c>
      <c r="B15" s="6">
        <f t="shared" si="1"/>
        <v>6</v>
      </c>
      <c r="C15" s="12"/>
      <c r="D15" s="8" t="str">
        <f t="shared" si="2"/>
        <v>Sat</v>
      </c>
      <c r="E15" s="13">
        <f t="shared" si="3"/>
        <v>44170</v>
      </c>
      <c r="F15" s="10"/>
      <c r="G15" s="14"/>
      <c r="H15" s="119"/>
      <c r="I15" s="119"/>
      <c r="J15" s="14"/>
      <c r="K15" s="14"/>
      <c r="L15" s="15"/>
    </row>
    <row r="16" spans="1:15" ht="29.1" customHeight="1" thickBot="1">
      <c r="A16" s="5" t="str">
        <f t="shared" si="0"/>
        <v/>
      </c>
      <c r="B16" s="6">
        <f t="shared" si="1"/>
        <v>7</v>
      </c>
      <c r="C16" s="12"/>
      <c r="D16" s="8" t="str">
        <f t="shared" si="2"/>
        <v>Sun</v>
      </c>
      <c r="E16" s="13">
        <f t="shared" si="3"/>
        <v>44171</v>
      </c>
      <c r="F16" s="10" t="s">
        <v>286</v>
      </c>
      <c r="G16" s="14">
        <v>9003</v>
      </c>
      <c r="H16" s="62" t="s">
        <v>321</v>
      </c>
      <c r="I16" s="62"/>
      <c r="J16" s="14" t="s">
        <v>322</v>
      </c>
      <c r="K16" s="14"/>
      <c r="L16" s="15">
        <v>3</v>
      </c>
    </row>
    <row r="17" spans="1:12" ht="29.1" customHeight="1" thickBot="1">
      <c r="A17" s="5">
        <f t="shared" si="0"/>
        <v>1</v>
      </c>
      <c r="B17" s="6">
        <f t="shared" si="1"/>
        <v>1</v>
      </c>
      <c r="C17" s="12"/>
      <c r="D17" s="8" t="str">
        <f t="shared" si="2"/>
        <v>Mo</v>
      </c>
      <c r="E17" s="13">
        <f t="shared" si="3"/>
        <v>44172</v>
      </c>
      <c r="F17" s="10" t="s">
        <v>21</v>
      </c>
      <c r="G17" s="14">
        <v>9001</v>
      </c>
      <c r="H17" s="119" t="s">
        <v>340</v>
      </c>
      <c r="I17" s="119"/>
      <c r="J17" s="14" t="s">
        <v>69</v>
      </c>
      <c r="K17" s="14"/>
      <c r="L17" s="15">
        <v>7</v>
      </c>
    </row>
    <row r="18" spans="1:12" ht="29.1" customHeight="1" thickBot="1">
      <c r="A18" s="5">
        <f t="shared" si="0"/>
        <v>1</v>
      </c>
      <c r="B18" s="6">
        <f t="shared" si="1"/>
        <v>2</v>
      </c>
      <c r="C18" s="12"/>
      <c r="D18" s="8" t="str">
        <f>IF(B18=1,"Mo",IF(B18=2,"Tue",IF(B18=3,"Wed",IF(B18=4,"Thu",IF(B18=5,"Fri",IF(B18=6,"Sat",IF(B18=7,"Sun","")))))))</f>
        <v>Tue</v>
      </c>
      <c r="E18" s="13">
        <f>+E17+1</f>
        <v>44173</v>
      </c>
      <c r="F18" s="10" t="s">
        <v>21</v>
      </c>
      <c r="G18" s="14">
        <v>9001</v>
      </c>
      <c r="H18" s="119" t="s">
        <v>340</v>
      </c>
      <c r="I18" s="119"/>
      <c r="J18" s="14" t="s">
        <v>69</v>
      </c>
      <c r="K18" s="14"/>
      <c r="L18" s="15">
        <v>14</v>
      </c>
    </row>
    <row r="19" spans="1:12" ht="29.1" customHeight="1" thickBot="1">
      <c r="A19" s="5"/>
      <c r="B19" s="6"/>
      <c r="C19" s="12"/>
      <c r="D19" s="8"/>
      <c r="E19" s="13"/>
      <c r="F19" s="10" t="s">
        <v>286</v>
      </c>
      <c r="G19" s="14">
        <v>9003</v>
      </c>
      <c r="H19" s="63" t="s">
        <v>320</v>
      </c>
      <c r="I19" s="63"/>
      <c r="J19" s="14" t="s">
        <v>69</v>
      </c>
      <c r="K19" s="14"/>
      <c r="L19" s="15">
        <v>5</v>
      </c>
    </row>
    <row r="20" spans="1:12" ht="29.1" customHeight="1" thickBot="1">
      <c r="A20" s="5">
        <f t="shared" si="0"/>
        <v>1</v>
      </c>
      <c r="B20" s="6">
        <f t="shared" si="1"/>
        <v>3</v>
      </c>
      <c r="C20" s="12"/>
      <c r="D20" s="8" t="str">
        <f>IF(B20=1,"Mo",IF(B20=2,"Tue",IF(B20=3,"Wed",IF(B20=4,"Thu",IF(B20=5,"Fri",IF(B20=6,"Sat",IF(B20=7,"Sun","")))))))</f>
        <v>Wed</v>
      </c>
      <c r="E20" s="13">
        <f>+E18+1</f>
        <v>44174</v>
      </c>
      <c r="F20" s="10" t="s">
        <v>286</v>
      </c>
      <c r="G20" s="14">
        <v>9003</v>
      </c>
      <c r="H20" s="121" t="s">
        <v>323</v>
      </c>
      <c r="I20" s="121"/>
      <c r="J20" s="14" t="s">
        <v>69</v>
      </c>
      <c r="K20" s="14"/>
      <c r="L20" s="15">
        <v>5</v>
      </c>
    </row>
    <row r="21" spans="1:12" ht="29.1" customHeight="1" thickBot="1">
      <c r="A21" s="5"/>
      <c r="B21" s="6"/>
      <c r="C21" s="12"/>
      <c r="D21" s="8"/>
      <c r="E21" s="13"/>
      <c r="F21" s="10" t="s">
        <v>325</v>
      </c>
      <c r="G21" s="14">
        <v>9003</v>
      </c>
      <c r="H21" s="119" t="s">
        <v>324</v>
      </c>
      <c r="I21" s="119"/>
      <c r="J21" s="14" t="s">
        <v>69</v>
      </c>
      <c r="K21" s="14"/>
      <c r="L21" s="15">
        <v>6</v>
      </c>
    </row>
    <row r="22" spans="1:12" ht="29.1" customHeight="1" thickBot="1">
      <c r="A22" s="5">
        <f t="shared" si="0"/>
        <v>1</v>
      </c>
      <c r="B22" s="6">
        <f t="shared" si="1"/>
        <v>4</v>
      </c>
      <c r="C22" s="12"/>
      <c r="D22" s="8" t="str">
        <f>IF(B22=1,"Mo",IF(B22=2,"Tue",IF(B22=3,"Wed",IF(B22=4,"Thu",IF(B22=5,"Fri",IF(B22=6,"Sat",IF(B22=7,"Sun","")))))))</f>
        <v>Thu</v>
      </c>
      <c r="E22" s="13">
        <f>+E20+1</f>
        <v>44175</v>
      </c>
      <c r="F22" s="10"/>
      <c r="G22" s="14"/>
      <c r="H22" s="106" t="s">
        <v>279</v>
      </c>
      <c r="I22" s="107"/>
      <c r="J22" s="14"/>
      <c r="K22" s="14"/>
      <c r="L22" s="15"/>
    </row>
    <row r="23" spans="1:12" ht="29.1" customHeight="1" thickBot="1">
      <c r="A23" s="5">
        <f t="shared" si="0"/>
        <v>1</v>
      </c>
      <c r="B23" s="6">
        <f t="shared" si="1"/>
        <v>5</v>
      </c>
      <c r="C23" s="12"/>
      <c r="D23" s="8" t="str">
        <f t="shared" si="2"/>
        <v>Fri</v>
      </c>
      <c r="E23" s="13">
        <f t="shared" si="3"/>
        <v>44176</v>
      </c>
      <c r="F23" s="10" t="s">
        <v>325</v>
      </c>
      <c r="G23" s="14">
        <v>9003</v>
      </c>
      <c r="H23" s="119" t="s">
        <v>324</v>
      </c>
      <c r="I23" s="119"/>
      <c r="J23" s="14" t="s">
        <v>69</v>
      </c>
      <c r="K23" s="14"/>
      <c r="L23" s="15">
        <v>10</v>
      </c>
    </row>
    <row r="24" spans="1:12" ht="29.1" customHeight="1" thickBot="1">
      <c r="A24" s="5" t="str">
        <f t="shared" si="0"/>
        <v/>
      </c>
      <c r="B24" s="6">
        <f t="shared" si="1"/>
        <v>6</v>
      </c>
      <c r="C24" s="12"/>
      <c r="D24" s="8" t="str">
        <f t="shared" si="2"/>
        <v>Sat</v>
      </c>
      <c r="E24" s="13">
        <f t="shared" si="3"/>
        <v>44177</v>
      </c>
      <c r="F24" s="10"/>
      <c r="G24" s="14"/>
      <c r="H24" s="118"/>
      <c r="I24" s="118"/>
      <c r="J24" s="14"/>
      <c r="K24" s="14"/>
      <c r="L24" s="15"/>
    </row>
    <row r="25" spans="1:12" ht="29.1" customHeight="1" thickBot="1">
      <c r="A25" s="5" t="str">
        <f t="shared" si="0"/>
        <v/>
      </c>
      <c r="B25" s="6">
        <f t="shared" si="1"/>
        <v>7</v>
      </c>
      <c r="C25" s="12"/>
      <c r="D25" s="8" t="str">
        <f t="shared" si="2"/>
        <v>Sun</v>
      </c>
      <c r="E25" s="13">
        <f t="shared" si="3"/>
        <v>44178</v>
      </c>
      <c r="F25" s="10"/>
      <c r="G25" s="14"/>
      <c r="H25" s="117"/>
      <c r="I25" s="117"/>
      <c r="J25" s="14"/>
      <c r="K25" s="14"/>
      <c r="L25" s="15"/>
    </row>
    <row r="26" spans="1:12" ht="29.1" customHeight="1" thickBot="1">
      <c r="A26" s="5">
        <f t="shared" si="0"/>
        <v>1</v>
      </c>
      <c r="B26" s="6">
        <f t="shared" si="1"/>
        <v>1</v>
      </c>
      <c r="C26" s="12"/>
      <c r="D26" s="8" t="str">
        <f t="shared" si="2"/>
        <v>Mo</v>
      </c>
      <c r="E26" s="13">
        <f t="shared" si="3"/>
        <v>44179</v>
      </c>
      <c r="F26" s="10" t="s">
        <v>325</v>
      </c>
      <c r="G26" s="14">
        <v>9003</v>
      </c>
      <c r="H26" s="119" t="s">
        <v>326</v>
      </c>
      <c r="I26" s="119"/>
      <c r="J26" s="14" t="s">
        <v>69</v>
      </c>
      <c r="K26" s="14"/>
      <c r="L26" s="15">
        <v>13</v>
      </c>
    </row>
    <row r="27" spans="1:12" ht="29.1" customHeight="1" thickBot="1">
      <c r="A27" s="5">
        <f t="shared" si="0"/>
        <v>1</v>
      </c>
      <c r="B27" s="6">
        <f t="shared" si="1"/>
        <v>2</v>
      </c>
      <c r="C27" s="12"/>
      <c r="D27" s="8" t="str">
        <f t="shared" si="2"/>
        <v>Tue</v>
      </c>
      <c r="E27" s="13">
        <f t="shared" si="3"/>
        <v>44180</v>
      </c>
      <c r="F27" s="10" t="s">
        <v>325</v>
      </c>
      <c r="G27" s="14">
        <v>9003</v>
      </c>
      <c r="H27" s="119" t="s">
        <v>327</v>
      </c>
      <c r="I27" s="119"/>
      <c r="J27" s="14" t="s">
        <v>69</v>
      </c>
      <c r="K27" s="14"/>
      <c r="L27" s="15">
        <v>15</v>
      </c>
    </row>
    <row r="28" spans="1:12" ht="29.1" customHeight="1" thickBot="1">
      <c r="A28" s="5">
        <f t="shared" si="0"/>
        <v>1</v>
      </c>
      <c r="B28" s="6">
        <f t="shared" si="1"/>
        <v>3</v>
      </c>
      <c r="C28" s="12"/>
      <c r="D28" s="8" t="str">
        <f t="shared" si="2"/>
        <v>Wed</v>
      </c>
      <c r="E28" s="13">
        <f t="shared" si="3"/>
        <v>44181</v>
      </c>
      <c r="F28" s="10" t="s">
        <v>325</v>
      </c>
      <c r="G28" s="14">
        <v>9003</v>
      </c>
      <c r="H28" s="119" t="s">
        <v>327</v>
      </c>
      <c r="I28" s="119"/>
      <c r="J28" s="14" t="s">
        <v>69</v>
      </c>
      <c r="K28" s="14"/>
      <c r="L28" s="15">
        <v>15</v>
      </c>
    </row>
    <row r="29" spans="1:12" ht="29.1" customHeight="1" thickBot="1">
      <c r="A29" s="5">
        <f t="shared" si="0"/>
        <v>1</v>
      </c>
      <c r="B29" s="6">
        <f t="shared" si="1"/>
        <v>4</v>
      </c>
      <c r="C29" s="12"/>
      <c r="D29" s="8" t="str">
        <f t="shared" si="2"/>
        <v>Thu</v>
      </c>
      <c r="E29" s="13">
        <f t="shared" si="3"/>
        <v>44182</v>
      </c>
      <c r="F29" s="10" t="s">
        <v>325</v>
      </c>
      <c r="G29" s="14">
        <v>9003</v>
      </c>
      <c r="H29" s="119" t="s">
        <v>328</v>
      </c>
      <c r="I29" s="119"/>
      <c r="J29" s="14" t="s">
        <v>69</v>
      </c>
      <c r="K29" s="14"/>
      <c r="L29" s="15">
        <v>6</v>
      </c>
    </row>
    <row r="30" spans="1:12" ht="29.1" customHeight="1" thickBot="1">
      <c r="A30" s="5"/>
      <c r="B30" s="6"/>
      <c r="C30" s="12"/>
      <c r="D30" s="8"/>
      <c r="E30" s="13"/>
      <c r="F30" s="10" t="s">
        <v>329</v>
      </c>
      <c r="G30" s="14">
        <v>9003</v>
      </c>
      <c r="H30" s="62" t="s">
        <v>330</v>
      </c>
      <c r="I30" s="62"/>
      <c r="J30" s="14" t="s">
        <v>69</v>
      </c>
      <c r="K30" s="14"/>
      <c r="L30" s="15">
        <v>8</v>
      </c>
    </row>
    <row r="31" spans="1:12" ht="29.1" customHeight="1" thickBot="1">
      <c r="A31" s="5">
        <f t="shared" si="0"/>
        <v>1</v>
      </c>
      <c r="B31" s="6">
        <f t="shared" si="1"/>
        <v>5</v>
      </c>
      <c r="C31" s="12"/>
      <c r="D31" s="8" t="str">
        <f t="shared" si="2"/>
        <v>Fri</v>
      </c>
      <c r="E31" s="13">
        <f>+E29+1</f>
        <v>44183</v>
      </c>
      <c r="F31" s="10" t="s">
        <v>329</v>
      </c>
      <c r="G31" s="14">
        <v>9003</v>
      </c>
      <c r="H31" s="119" t="s">
        <v>331</v>
      </c>
      <c r="I31" s="119"/>
      <c r="J31" s="14" t="s">
        <v>69</v>
      </c>
      <c r="K31" s="14"/>
      <c r="L31" s="15">
        <v>5</v>
      </c>
    </row>
    <row r="32" spans="1:12" ht="29.25" customHeight="1" thickBot="1">
      <c r="A32" s="5"/>
      <c r="B32" s="6"/>
      <c r="C32" s="12"/>
      <c r="D32" s="8"/>
      <c r="E32" s="13"/>
      <c r="F32" s="10" t="s">
        <v>21</v>
      </c>
      <c r="G32" s="14">
        <v>9001</v>
      </c>
      <c r="H32" s="62" t="s">
        <v>332</v>
      </c>
      <c r="I32" s="62"/>
      <c r="J32" s="14" t="s">
        <v>69</v>
      </c>
      <c r="K32" s="14"/>
      <c r="L32" s="15">
        <v>4</v>
      </c>
    </row>
    <row r="33" spans="1:12" ht="29.25" customHeight="1" thickBot="1">
      <c r="A33" s="5"/>
      <c r="B33" s="6"/>
      <c r="C33" s="12"/>
      <c r="D33" s="8"/>
      <c r="E33" s="13"/>
      <c r="F33" s="10" t="s">
        <v>284</v>
      </c>
      <c r="G33" s="14">
        <v>9001</v>
      </c>
      <c r="H33" s="62" t="s">
        <v>334</v>
      </c>
      <c r="I33" s="62"/>
      <c r="J33" s="14" t="s">
        <v>69</v>
      </c>
      <c r="K33" s="14"/>
      <c r="L33" s="15">
        <v>3</v>
      </c>
    </row>
    <row r="34" spans="1:12" ht="29.1" customHeight="1" thickBot="1">
      <c r="A34" s="5" t="str">
        <f t="shared" si="0"/>
        <v/>
      </c>
      <c r="B34" s="6">
        <f t="shared" si="1"/>
        <v>6</v>
      </c>
      <c r="C34" s="12"/>
      <c r="D34" s="8" t="str">
        <f t="shared" si="2"/>
        <v>Sat</v>
      </c>
      <c r="E34" s="13">
        <f>+E31+1</f>
        <v>44184</v>
      </c>
      <c r="F34" s="10"/>
      <c r="G34" s="14"/>
      <c r="H34" s="119"/>
      <c r="I34" s="119"/>
      <c r="J34" s="14"/>
      <c r="K34" s="14"/>
      <c r="L34" s="15"/>
    </row>
    <row r="35" spans="1:12" ht="29.1" customHeight="1" thickBot="1">
      <c r="A35" s="5" t="str">
        <f t="shared" si="0"/>
        <v/>
      </c>
      <c r="B35" s="6">
        <f t="shared" si="1"/>
        <v>7</v>
      </c>
      <c r="C35" s="12"/>
      <c r="D35" s="8" t="str">
        <f t="shared" si="2"/>
        <v>Sun</v>
      </c>
      <c r="E35" s="13">
        <f t="shared" si="3"/>
        <v>44185</v>
      </c>
      <c r="F35" s="10"/>
      <c r="G35" s="14"/>
      <c r="H35" s="119"/>
      <c r="I35" s="119"/>
      <c r="J35" s="14"/>
      <c r="K35" s="14"/>
      <c r="L35" s="15"/>
    </row>
    <row r="36" spans="1:12" ht="29.1" customHeight="1" thickBot="1">
      <c r="A36" s="5">
        <f t="shared" si="0"/>
        <v>1</v>
      </c>
      <c r="B36" s="6">
        <f t="shared" si="1"/>
        <v>1</v>
      </c>
      <c r="C36" s="12"/>
      <c r="D36" s="8" t="str">
        <f t="shared" si="2"/>
        <v>Mo</v>
      </c>
      <c r="E36" s="13">
        <f t="shared" si="3"/>
        <v>44186</v>
      </c>
      <c r="F36" s="10" t="s">
        <v>21</v>
      </c>
      <c r="G36" s="14">
        <v>9001</v>
      </c>
      <c r="H36" s="119" t="s">
        <v>337</v>
      </c>
      <c r="I36" s="119"/>
      <c r="J36" s="14" t="s">
        <v>339</v>
      </c>
      <c r="K36" s="14"/>
      <c r="L36" s="15">
        <v>2</v>
      </c>
    </row>
    <row r="37" spans="1:12" ht="29.1" customHeight="1" thickBot="1">
      <c r="A37" s="5"/>
      <c r="B37" s="6"/>
      <c r="C37" s="12"/>
      <c r="D37" s="8"/>
      <c r="E37" s="13"/>
      <c r="F37" s="10" t="s">
        <v>284</v>
      </c>
      <c r="G37" s="14">
        <v>9001</v>
      </c>
      <c r="H37" s="62" t="s">
        <v>338</v>
      </c>
      <c r="I37" s="62"/>
      <c r="J37" s="14" t="s">
        <v>69</v>
      </c>
      <c r="K37" s="14"/>
      <c r="L37" s="15">
        <v>5</v>
      </c>
    </row>
    <row r="38" spans="1:12" ht="29.1" customHeight="1" thickBot="1">
      <c r="A38" s="5"/>
      <c r="B38" s="6"/>
      <c r="C38" s="12"/>
      <c r="D38" s="8"/>
      <c r="E38" s="13"/>
      <c r="F38" s="10" t="s">
        <v>296</v>
      </c>
      <c r="G38" s="14">
        <v>9001</v>
      </c>
      <c r="H38" s="62" t="s">
        <v>342</v>
      </c>
      <c r="I38" s="62"/>
      <c r="J38" s="14" t="s">
        <v>341</v>
      </c>
      <c r="K38" s="14"/>
      <c r="L38" s="15">
        <v>5</v>
      </c>
    </row>
    <row r="39" spans="1:12" ht="29.1" customHeight="1" thickBot="1">
      <c r="A39" s="5">
        <f t="shared" si="0"/>
        <v>1</v>
      </c>
      <c r="B39" s="6">
        <f t="shared" si="1"/>
        <v>2</v>
      </c>
      <c r="C39" s="12"/>
      <c r="D39" s="8" t="str">
        <f t="shared" si="2"/>
        <v>Tue</v>
      </c>
      <c r="E39" s="13">
        <f>+E36+1</f>
        <v>44187</v>
      </c>
      <c r="F39" s="10" t="s">
        <v>284</v>
      </c>
      <c r="G39" s="14">
        <v>9001</v>
      </c>
      <c r="H39" s="62" t="s">
        <v>343</v>
      </c>
      <c r="I39" s="62"/>
      <c r="J39" s="14" t="s">
        <v>69</v>
      </c>
      <c r="K39" s="14"/>
      <c r="L39" s="15">
        <v>12</v>
      </c>
    </row>
    <row r="40" spans="1:12" ht="29.1" customHeight="1" thickBot="1">
      <c r="A40" s="5">
        <f t="shared" si="0"/>
        <v>1</v>
      </c>
      <c r="B40" s="6">
        <f t="shared" si="1"/>
        <v>3</v>
      </c>
      <c r="C40" s="12"/>
      <c r="D40" s="8" t="str">
        <f t="shared" si="2"/>
        <v>Wed</v>
      </c>
      <c r="E40" s="13">
        <f t="shared" si="3"/>
        <v>44188</v>
      </c>
      <c r="F40" s="10" t="s">
        <v>284</v>
      </c>
      <c r="G40" s="14">
        <v>9001</v>
      </c>
      <c r="H40" s="62" t="s">
        <v>344</v>
      </c>
      <c r="I40" s="62"/>
      <c r="J40" s="14" t="s">
        <v>345</v>
      </c>
      <c r="K40" s="14"/>
      <c r="L40" s="15">
        <v>8</v>
      </c>
    </row>
    <row r="41" spans="1:12" ht="29.1" customHeight="1" thickBot="1">
      <c r="A41" s="5">
        <f t="shared" si="0"/>
        <v>1</v>
      </c>
      <c r="B41" s="6">
        <f t="shared" si="1"/>
        <v>4</v>
      </c>
      <c r="C41" s="12"/>
      <c r="D41" s="8" t="str">
        <f t="shared" si="2"/>
        <v>Thu</v>
      </c>
      <c r="E41" s="13">
        <f t="shared" si="3"/>
        <v>44189</v>
      </c>
      <c r="F41" s="10" t="s">
        <v>284</v>
      </c>
      <c r="G41" s="14">
        <v>9001</v>
      </c>
      <c r="H41" s="119" t="s">
        <v>338</v>
      </c>
      <c r="I41" s="119"/>
      <c r="J41" s="14" t="s">
        <v>69</v>
      </c>
      <c r="K41" s="14"/>
      <c r="L41" s="15">
        <v>8</v>
      </c>
    </row>
    <row r="42" spans="1:12" ht="29.1" customHeight="1" thickBot="1">
      <c r="A42" s="5"/>
      <c r="B42" s="6"/>
      <c r="C42" s="12"/>
      <c r="D42" s="8"/>
      <c r="E42" s="13"/>
      <c r="F42" s="10" t="s">
        <v>296</v>
      </c>
      <c r="G42" s="14">
        <v>9001</v>
      </c>
      <c r="H42" s="62" t="s">
        <v>346</v>
      </c>
      <c r="I42" s="62"/>
      <c r="J42" s="14" t="s">
        <v>69</v>
      </c>
      <c r="K42" s="14"/>
      <c r="L42" s="15">
        <v>4</v>
      </c>
    </row>
    <row r="43" spans="1:12" ht="29.1" customHeight="1" thickBot="1">
      <c r="A43" s="5">
        <f t="shared" si="0"/>
        <v>1</v>
      </c>
      <c r="B43" s="6">
        <f t="shared" si="1"/>
        <v>5</v>
      </c>
      <c r="C43" s="12"/>
      <c r="D43" s="8" t="str">
        <f t="shared" si="2"/>
        <v>Fri</v>
      </c>
      <c r="E43" s="13">
        <f>+E41+1</f>
        <v>44190</v>
      </c>
      <c r="F43" s="10" t="s">
        <v>284</v>
      </c>
      <c r="G43" s="14">
        <v>9001</v>
      </c>
      <c r="H43" s="119" t="s">
        <v>338</v>
      </c>
      <c r="I43" s="119"/>
      <c r="J43" s="14" t="s">
        <v>69</v>
      </c>
      <c r="K43" s="14"/>
      <c r="L43" s="15">
        <v>12</v>
      </c>
    </row>
    <row r="44" spans="1:12" ht="29.1" customHeight="1" thickBot="1">
      <c r="A44" s="5" t="str">
        <f t="shared" si="0"/>
        <v/>
      </c>
      <c r="B44" s="6">
        <f t="shared" si="1"/>
        <v>6</v>
      </c>
      <c r="C44" s="12"/>
      <c r="D44" s="8" t="str">
        <f t="shared" si="2"/>
        <v>Sat</v>
      </c>
      <c r="E44" s="13">
        <f t="shared" si="3"/>
        <v>44191</v>
      </c>
      <c r="F44" s="10"/>
      <c r="G44" s="14"/>
      <c r="H44" s="119"/>
      <c r="I44" s="119"/>
      <c r="J44" s="14" t="s">
        <v>69</v>
      </c>
      <c r="K44" s="14"/>
      <c r="L44" s="15"/>
    </row>
    <row r="45" spans="1:12" ht="29.1" customHeight="1" thickBot="1">
      <c r="A45" s="5" t="str">
        <f t="shared" si="0"/>
        <v/>
      </c>
      <c r="B45" s="6">
        <f t="shared" si="1"/>
        <v>7</v>
      </c>
      <c r="C45" s="12"/>
      <c r="D45" s="8" t="str">
        <f t="shared" si="2"/>
        <v>Sun</v>
      </c>
      <c r="E45" s="13">
        <f t="shared" si="3"/>
        <v>44192</v>
      </c>
      <c r="F45" s="10"/>
      <c r="G45" s="14"/>
      <c r="H45" s="119"/>
      <c r="I45" s="119"/>
      <c r="J45" s="14"/>
      <c r="K45" s="14"/>
      <c r="L45" s="15"/>
    </row>
    <row r="46" spans="1:12" ht="29.1" customHeight="1" thickBot="1">
      <c r="A46" s="5">
        <f t="shared" si="0"/>
        <v>1</v>
      </c>
      <c r="B46" s="6">
        <f t="shared" si="1"/>
        <v>1</v>
      </c>
      <c r="C46" s="12"/>
      <c r="D46" s="8" t="str">
        <f t="shared" si="2"/>
        <v>Mo</v>
      </c>
      <c r="E46" s="13">
        <f t="shared" si="3"/>
        <v>44193</v>
      </c>
      <c r="F46" s="10" t="s">
        <v>296</v>
      </c>
      <c r="G46" s="14">
        <v>9001</v>
      </c>
      <c r="H46" s="142" t="s">
        <v>335</v>
      </c>
      <c r="I46" s="142"/>
      <c r="J46" s="14" t="s">
        <v>69</v>
      </c>
      <c r="K46" s="14"/>
      <c r="L46" s="15">
        <v>8</v>
      </c>
    </row>
    <row r="47" spans="1:12" ht="29.1" customHeight="1" thickBot="1">
      <c r="A47" s="5"/>
      <c r="B47" s="6"/>
      <c r="C47" s="12"/>
      <c r="D47" s="8"/>
      <c r="E47" s="16"/>
      <c r="F47" s="10"/>
      <c r="G47" s="38"/>
      <c r="H47" s="143" t="s">
        <v>336</v>
      </c>
      <c r="I47" s="144"/>
      <c r="J47" s="14" t="s">
        <v>69</v>
      </c>
      <c r="K47" s="14"/>
      <c r="L47" s="15">
        <v>1</v>
      </c>
    </row>
    <row r="48" spans="1:12" ht="29.1" customHeight="1" thickBot="1">
      <c r="A48" s="5">
        <f t="shared" si="0"/>
        <v>1</v>
      </c>
      <c r="B48" s="6">
        <f>WEEKDAY(E46+1,2)</f>
        <v>2</v>
      </c>
      <c r="C48" s="12"/>
      <c r="D48" s="8" t="str">
        <f t="shared" si="2"/>
        <v>Tue</v>
      </c>
      <c r="E48" s="16">
        <f>IF(MONTH(E46+1)&gt;MONTH(E46),"",E46+1)</f>
        <v>44194</v>
      </c>
      <c r="F48" s="10"/>
      <c r="G48" s="38"/>
      <c r="H48" s="121" t="s">
        <v>347</v>
      </c>
      <c r="I48" s="119"/>
      <c r="J48" s="14"/>
      <c r="K48" s="14"/>
      <c r="L48" s="15"/>
    </row>
    <row r="49" spans="1:12" ht="29.1" customHeight="1" thickBot="1">
      <c r="A49" s="5">
        <f t="shared" si="0"/>
        <v>1</v>
      </c>
      <c r="B49" s="6">
        <f>WEEKDAY(E46+1,2)</f>
        <v>2</v>
      </c>
      <c r="C49" s="12"/>
      <c r="D49" s="8" t="str">
        <f t="shared" si="2"/>
        <v>Tue</v>
      </c>
      <c r="E49" s="16">
        <f>IF(MONTH(E48+1)&gt;MONTH(E48),"",E48+1)</f>
        <v>44195</v>
      </c>
      <c r="F49" s="10"/>
      <c r="G49" s="38"/>
      <c r="H49" s="106" t="s">
        <v>347</v>
      </c>
      <c r="I49" s="107"/>
      <c r="J49" s="14"/>
      <c r="K49" s="14"/>
      <c r="L49" s="15"/>
    </row>
    <row r="50" spans="1:12" ht="29.1" customHeight="1" thickBot="1">
      <c r="A50" s="5">
        <f t="shared" ref="A50" si="4">IF(OR(C50="f",C50="u",C50="F",C50="U"),"",IF(OR(B50=1,B50=2,B50=3,B50=4,B50=5),1,""))</f>
        <v>1</v>
      </c>
      <c r="B50" s="6">
        <f>WEEKDAY(E48+1,2)</f>
        <v>3</v>
      </c>
      <c r="C50" s="12"/>
      <c r="D50" s="8" t="str">
        <f t="shared" ref="D50" si="5">IF(B50=1,"Mo",IF(B50=2,"Tue",IF(B50=3,"Wed",IF(B50=4,"Thu",IF(B50=5,"Fri",IF(B50=6,"Sat",IF(B50=7,"Sun","")))))))</f>
        <v>Wed</v>
      </c>
      <c r="E50" s="16">
        <f>IF(MONTH(E49+1)&gt;MONTH(E49),"",E49+1)</f>
        <v>44196</v>
      </c>
      <c r="F50" s="10"/>
      <c r="G50" s="38"/>
      <c r="H50" s="106" t="s">
        <v>280</v>
      </c>
      <c r="I50" s="107"/>
      <c r="J50" s="14"/>
      <c r="K50" s="14"/>
      <c r="L50" s="15"/>
    </row>
    <row r="51" spans="1:12" ht="30" customHeight="1" thickBot="1">
      <c r="D51" s="17"/>
      <c r="E51" s="19"/>
      <c r="F51" s="39"/>
      <c r="G51" s="40"/>
      <c r="H51" s="41"/>
      <c r="I51" s="37" t="s">
        <v>1</v>
      </c>
      <c r="J51" s="21"/>
      <c r="K51" s="18"/>
      <c r="L51" s="22">
        <f>SUM(L9:L50)</f>
        <v>241</v>
      </c>
    </row>
    <row r="52" spans="1:12" ht="30" customHeight="1" thickBot="1">
      <c r="D52" s="17"/>
      <c r="E52" s="18"/>
      <c r="F52" s="30"/>
      <c r="G52" s="30"/>
      <c r="H52" s="30"/>
      <c r="I52" s="20" t="s">
        <v>2</v>
      </c>
      <c r="J52" s="21"/>
      <c r="K52" s="18"/>
      <c r="L52" s="22">
        <f>SUM(L51/8)</f>
        <v>30.125</v>
      </c>
    </row>
  </sheetData>
  <mergeCells count="38">
    <mergeCell ref="D1:L1"/>
    <mergeCell ref="H44:I44"/>
    <mergeCell ref="H45:I45"/>
    <mergeCell ref="H46:I46"/>
    <mergeCell ref="H48:I48"/>
    <mergeCell ref="H24:I24"/>
    <mergeCell ref="H26:I26"/>
    <mergeCell ref="H27:I27"/>
    <mergeCell ref="H11:I11"/>
    <mergeCell ref="H43:I43"/>
    <mergeCell ref="H28:I28"/>
    <mergeCell ref="H29:I29"/>
    <mergeCell ref="D5:E5"/>
    <mergeCell ref="J6:L6"/>
    <mergeCell ref="H20:I20"/>
    <mergeCell ref="H22:I22"/>
    <mergeCell ref="J7:J8"/>
    <mergeCell ref="K7:K8"/>
    <mergeCell ref="H7:I8"/>
    <mergeCell ref="H15:I15"/>
    <mergeCell ref="L7:L8"/>
    <mergeCell ref="H9:I9"/>
    <mergeCell ref="H21:I21"/>
    <mergeCell ref="H50:I50"/>
    <mergeCell ref="C7:C8"/>
    <mergeCell ref="D7:E8"/>
    <mergeCell ref="F7:F8"/>
    <mergeCell ref="G7:G8"/>
    <mergeCell ref="H25:I25"/>
    <mergeCell ref="H23:I23"/>
    <mergeCell ref="H17:I17"/>
    <mergeCell ref="H18:I18"/>
    <mergeCell ref="H31:I31"/>
    <mergeCell ref="H41:I41"/>
    <mergeCell ref="H34:I34"/>
    <mergeCell ref="H36:I36"/>
    <mergeCell ref="H35:I35"/>
    <mergeCell ref="H49:I49"/>
  </mergeCells>
  <phoneticPr fontId="0" type="noConversion"/>
  <conditionalFormatting sqref="C9:C48">
    <cfRule type="expression" dxfId="217" priority="2253" stopIfTrue="1">
      <formula>IF($A9=1,B9,)</formula>
    </cfRule>
    <cfRule type="expression" dxfId="216" priority="2254" stopIfTrue="1">
      <formula>IF($A9="",B9,)</formula>
    </cfRule>
  </conditionalFormatting>
  <conditionalFormatting sqref="E9:E10">
    <cfRule type="expression" dxfId="215" priority="2255" stopIfTrue="1">
      <formula>IF($A9="",B9,"")</formula>
    </cfRule>
  </conditionalFormatting>
  <conditionalFormatting sqref="E11:E48">
    <cfRule type="expression" dxfId="214" priority="2256" stopIfTrue="1">
      <formula>IF($A11&lt;&gt;1,B11,"")</formula>
    </cfRule>
  </conditionalFormatting>
  <conditionalFormatting sqref="D9:D48">
    <cfRule type="expression" dxfId="213" priority="2257" stopIfTrue="1">
      <formula>IF($A9="",B9,)</formula>
    </cfRule>
  </conditionalFormatting>
  <conditionalFormatting sqref="G15 G22 G24:G25 G34:G35 G44:G45">
    <cfRule type="expression" dxfId="212" priority="2258" stopIfTrue="1">
      <formula>#REF!="Freelancer"</formula>
    </cfRule>
    <cfRule type="expression" dxfId="211" priority="2259" stopIfTrue="1">
      <formula>#REF!="DTC Int. Staff"</formula>
    </cfRule>
  </conditionalFormatting>
  <conditionalFormatting sqref="G22">
    <cfRule type="expression" dxfId="210" priority="2251" stopIfTrue="1">
      <formula>$F$5="Freelancer"</formula>
    </cfRule>
    <cfRule type="expression" dxfId="209" priority="2252" stopIfTrue="1">
      <formula>$F$5="DTC Int. Staff"</formula>
    </cfRule>
  </conditionalFormatting>
  <conditionalFormatting sqref="G14">
    <cfRule type="expression" dxfId="208" priority="159" stopIfTrue="1">
      <formula>#REF!="Freelancer"</formula>
    </cfRule>
    <cfRule type="expression" dxfId="207" priority="160" stopIfTrue="1">
      <formula>#REF!="DTC Int. Staff"</formula>
    </cfRule>
  </conditionalFormatting>
  <conditionalFormatting sqref="G14">
    <cfRule type="expression" dxfId="206" priority="157" stopIfTrue="1">
      <formula>$F$5="Freelancer"</formula>
    </cfRule>
    <cfRule type="expression" dxfId="205" priority="158" stopIfTrue="1">
      <formula>$F$5="DTC Int. Staff"</formula>
    </cfRule>
  </conditionalFormatting>
  <conditionalFormatting sqref="G23">
    <cfRule type="expression" dxfId="204" priority="119" stopIfTrue="1">
      <formula>#REF!="Freelancer"</formula>
    </cfRule>
    <cfRule type="expression" dxfId="203" priority="120" stopIfTrue="1">
      <formula>#REF!="DTC Int. Staff"</formula>
    </cfRule>
  </conditionalFormatting>
  <conditionalFormatting sqref="G30">
    <cfRule type="expression" dxfId="202" priority="87" stopIfTrue="1">
      <formula>$F$5="Freelancer"</formula>
    </cfRule>
    <cfRule type="expression" dxfId="201" priority="88" stopIfTrue="1">
      <formula>$F$5="DTC Int. Staff"</formula>
    </cfRule>
  </conditionalFormatting>
  <conditionalFormatting sqref="C50">
    <cfRule type="expression" dxfId="200" priority="191" stopIfTrue="1">
      <formula>IF($A50=1,B50,)</formula>
    </cfRule>
    <cfRule type="expression" dxfId="199" priority="192" stopIfTrue="1">
      <formula>IF($A50="",B50,)</formula>
    </cfRule>
  </conditionalFormatting>
  <conditionalFormatting sqref="D50">
    <cfRule type="expression" dxfId="198" priority="194" stopIfTrue="1">
      <formula>IF($A50="",B50,)</formula>
    </cfRule>
  </conditionalFormatting>
  <conditionalFormatting sqref="C49">
    <cfRule type="expression" dxfId="197" priority="183" stopIfTrue="1">
      <formula>IF($A49=1,B49,)</formula>
    </cfRule>
    <cfRule type="expression" dxfId="196" priority="184" stopIfTrue="1">
      <formula>IF($A49="",B49,)</formula>
    </cfRule>
  </conditionalFormatting>
  <conditionalFormatting sqref="D49">
    <cfRule type="expression" dxfId="195" priority="186" stopIfTrue="1">
      <formula>IF($A49="",B49,)</formula>
    </cfRule>
  </conditionalFormatting>
  <conditionalFormatting sqref="E49">
    <cfRule type="expression" dxfId="194" priority="182" stopIfTrue="1">
      <formula>IF($A49&lt;&gt;1,B49,"")</formula>
    </cfRule>
  </conditionalFormatting>
  <conditionalFormatting sqref="E50">
    <cfRule type="expression" dxfId="193" priority="181" stopIfTrue="1">
      <formula>IF($A50&lt;&gt;1,B50,"")</formula>
    </cfRule>
  </conditionalFormatting>
  <conditionalFormatting sqref="G9:G10">
    <cfRule type="expression" dxfId="192" priority="175" stopIfTrue="1">
      <formula>$F$5="Freelancer"</formula>
    </cfRule>
    <cfRule type="expression" dxfId="191" priority="176" stopIfTrue="1">
      <formula>$F$5="DTC Int. Staff"</formula>
    </cfRule>
  </conditionalFormatting>
  <conditionalFormatting sqref="G9:G10">
    <cfRule type="expression" dxfId="190" priority="179" stopIfTrue="1">
      <formula>#REF!="Freelancer"</formula>
    </cfRule>
    <cfRule type="expression" dxfId="189" priority="180" stopIfTrue="1">
      <formula>#REF!="DTC Int. Staff"</formula>
    </cfRule>
  </conditionalFormatting>
  <conditionalFormatting sqref="G9:G10">
    <cfRule type="expression" dxfId="188" priority="177" stopIfTrue="1">
      <formula>#REF!="Freelancer"</formula>
    </cfRule>
    <cfRule type="expression" dxfId="187" priority="178" stopIfTrue="1">
      <formula>#REF!="DTC Int. Staff"</formula>
    </cfRule>
  </conditionalFormatting>
  <conditionalFormatting sqref="G11:G12">
    <cfRule type="expression" dxfId="181" priority="169" stopIfTrue="1">
      <formula>$F$5="Freelancer"</formula>
    </cfRule>
    <cfRule type="expression" dxfId="180" priority="170" stopIfTrue="1">
      <formula>$F$5="DTC Int. Staff"</formula>
    </cfRule>
  </conditionalFormatting>
  <conditionalFormatting sqref="G23">
    <cfRule type="expression" dxfId="179" priority="115" stopIfTrue="1">
      <formula>$F$5="Freelancer"</formula>
    </cfRule>
    <cfRule type="expression" dxfId="178" priority="116" stopIfTrue="1">
      <formula>$F$5="DTC Int. Staff"</formula>
    </cfRule>
  </conditionalFormatting>
  <conditionalFormatting sqref="G11:G12">
    <cfRule type="expression" dxfId="177" priority="173" stopIfTrue="1">
      <formula>#REF!="Freelancer"</formula>
    </cfRule>
    <cfRule type="expression" dxfId="176" priority="174" stopIfTrue="1">
      <formula>#REF!="DTC Int. Staff"</formula>
    </cfRule>
  </conditionalFormatting>
  <conditionalFormatting sqref="G11:G12">
    <cfRule type="expression" dxfId="175" priority="171" stopIfTrue="1">
      <formula>#REF!="Freelancer"</formula>
    </cfRule>
    <cfRule type="expression" dxfId="174" priority="172" stopIfTrue="1">
      <formula>#REF!="DTC Int. Staff"</formula>
    </cfRule>
  </conditionalFormatting>
  <conditionalFormatting sqref="G13">
    <cfRule type="expression" dxfId="173" priority="163" stopIfTrue="1">
      <formula>$F$5="Freelancer"</formula>
    </cfRule>
    <cfRule type="expression" dxfId="172" priority="164" stopIfTrue="1">
      <formula>$F$5="DTC Int. Staff"</formula>
    </cfRule>
  </conditionalFormatting>
  <conditionalFormatting sqref="G13">
    <cfRule type="expression" dxfId="171" priority="167" stopIfTrue="1">
      <formula>#REF!="Freelancer"</formula>
    </cfRule>
    <cfRule type="expression" dxfId="170" priority="168" stopIfTrue="1">
      <formula>#REF!="DTC Int. Staff"</formula>
    </cfRule>
  </conditionalFormatting>
  <conditionalFormatting sqref="G13">
    <cfRule type="expression" dxfId="169" priority="165" stopIfTrue="1">
      <formula>#REF!="Freelancer"</formula>
    </cfRule>
    <cfRule type="expression" dxfId="168" priority="166" stopIfTrue="1">
      <formula>#REF!="DTC Int. Staff"</formula>
    </cfRule>
  </conditionalFormatting>
  <conditionalFormatting sqref="G16">
    <cfRule type="expression" dxfId="167" priority="133" stopIfTrue="1">
      <formula>$F$5="Freelancer"</formula>
    </cfRule>
    <cfRule type="expression" dxfId="166" priority="134" stopIfTrue="1">
      <formula>$F$5="DTC Int. Staff"</formula>
    </cfRule>
  </conditionalFormatting>
  <conditionalFormatting sqref="G14">
    <cfRule type="expression" dxfId="165" priority="161" stopIfTrue="1">
      <formula>#REF!="Freelancer"</formula>
    </cfRule>
    <cfRule type="expression" dxfId="164" priority="162" stopIfTrue="1">
      <formula>#REF!="DTC Int. Staff"</formula>
    </cfRule>
  </conditionalFormatting>
  <conditionalFormatting sqref="G31">
    <cfRule type="expression" dxfId="163" priority="69" stopIfTrue="1">
      <formula>#REF!="Freelancer"</formula>
    </cfRule>
    <cfRule type="expression" dxfId="162" priority="70" stopIfTrue="1">
      <formula>#REF!="DTC Int. Staff"</formula>
    </cfRule>
  </conditionalFormatting>
  <conditionalFormatting sqref="G16">
    <cfRule type="expression" dxfId="161" priority="137" stopIfTrue="1">
      <formula>#REF!="Freelancer"</formula>
    </cfRule>
    <cfRule type="expression" dxfId="160" priority="138" stopIfTrue="1">
      <formula>#REF!="DTC Int. Staff"</formula>
    </cfRule>
  </conditionalFormatting>
  <conditionalFormatting sqref="G16">
    <cfRule type="expression" dxfId="159" priority="135" stopIfTrue="1">
      <formula>#REF!="Freelancer"</formula>
    </cfRule>
    <cfRule type="expression" dxfId="158" priority="136" stopIfTrue="1">
      <formula>#REF!="DTC Int. Staff"</formula>
    </cfRule>
  </conditionalFormatting>
  <conditionalFormatting sqref="G29">
    <cfRule type="expression" dxfId="157" priority="91" stopIfTrue="1">
      <formula>$F$5="Freelancer"</formula>
    </cfRule>
    <cfRule type="expression" dxfId="156" priority="92" stopIfTrue="1">
      <formula>$F$5="DTC Int. Staff"</formula>
    </cfRule>
  </conditionalFormatting>
  <conditionalFormatting sqref="G19">
    <cfRule type="expression" dxfId="155" priority="145" stopIfTrue="1">
      <formula>$F$5="Freelancer"</formula>
    </cfRule>
    <cfRule type="expression" dxfId="154" priority="146" stopIfTrue="1">
      <formula>$F$5="DTC Int. Staff"</formula>
    </cfRule>
  </conditionalFormatting>
  <conditionalFormatting sqref="G19">
    <cfRule type="expression" dxfId="153" priority="149" stopIfTrue="1">
      <formula>#REF!="Freelancer"</formula>
    </cfRule>
    <cfRule type="expression" dxfId="152" priority="150" stopIfTrue="1">
      <formula>#REF!="DTC Int. Staff"</formula>
    </cfRule>
  </conditionalFormatting>
  <conditionalFormatting sqref="G19">
    <cfRule type="expression" dxfId="151" priority="147" stopIfTrue="1">
      <formula>#REF!="Freelancer"</formula>
    </cfRule>
    <cfRule type="expression" dxfId="150" priority="148" stopIfTrue="1">
      <formula>#REF!="DTC Int. Staff"</formula>
    </cfRule>
  </conditionalFormatting>
  <conditionalFormatting sqref="G17:G18">
    <cfRule type="expression" dxfId="149" priority="139" stopIfTrue="1">
      <formula>$F$5="Freelancer"</formula>
    </cfRule>
    <cfRule type="expression" dxfId="148" priority="140" stopIfTrue="1">
      <formula>$F$5="DTC Int. Staff"</formula>
    </cfRule>
  </conditionalFormatting>
  <conditionalFormatting sqref="G17:G18">
    <cfRule type="expression" dxfId="147" priority="143" stopIfTrue="1">
      <formula>#REF!="Freelancer"</formula>
    </cfRule>
    <cfRule type="expression" dxfId="146" priority="144" stopIfTrue="1">
      <formula>#REF!="DTC Int. Staff"</formula>
    </cfRule>
  </conditionalFormatting>
  <conditionalFormatting sqref="G17:G18">
    <cfRule type="expression" dxfId="145" priority="141" stopIfTrue="1">
      <formula>#REF!="Freelancer"</formula>
    </cfRule>
    <cfRule type="expression" dxfId="144" priority="142" stopIfTrue="1">
      <formula>#REF!="DTC Int. Staff"</formula>
    </cfRule>
  </conditionalFormatting>
  <conditionalFormatting sqref="G31">
    <cfRule type="expression" dxfId="143" priority="67" stopIfTrue="1">
      <formula>$F$5="Freelancer"</formula>
    </cfRule>
    <cfRule type="expression" dxfId="142" priority="68" stopIfTrue="1">
      <formula>$F$5="DTC Int. Staff"</formula>
    </cfRule>
  </conditionalFormatting>
  <conditionalFormatting sqref="G32">
    <cfRule type="expression" dxfId="141" priority="65" stopIfTrue="1">
      <formula>#REF!="Freelancer"</formula>
    </cfRule>
    <cfRule type="expression" dxfId="140" priority="66" stopIfTrue="1">
      <formula>#REF!="DTC Int. Staff"</formula>
    </cfRule>
  </conditionalFormatting>
  <conditionalFormatting sqref="G38">
    <cfRule type="expression" dxfId="139" priority="33" stopIfTrue="1">
      <formula>#REF!="Freelancer"</formula>
    </cfRule>
    <cfRule type="expression" dxfId="138" priority="34" stopIfTrue="1">
      <formula>#REF!="DTC Int. Staff"</formula>
    </cfRule>
  </conditionalFormatting>
  <conditionalFormatting sqref="G20">
    <cfRule type="expression" dxfId="137" priority="127" stopIfTrue="1">
      <formula>$F$5="Freelancer"</formula>
    </cfRule>
    <cfRule type="expression" dxfId="136" priority="128" stopIfTrue="1">
      <formula>$F$5="DTC Int. Staff"</formula>
    </cfRule>
  </conditionalFormatting>
  <conditionalFormatting sqref="G20">
    <cfRule type="expression" dxfId="135" priority="131" stopIfTrue="1">
      <formula>#REF!="Freelancer"</formula>
    </cfRule>
    <cfRule type="expression" dxfId="134" priority="132" stopIfTrue="1">
      <formula>#REF!="DTC Int. Staff"</formula>
    </cfRule>
  </conditionalFormatting>
  <conditionalFormatting sqref="G20">
    <cfRule type="expression" dxfId="133" priority="129" stopIfTrue="1">
      <formula>#REF!="Freelancer"</formula>
    </cfRule>
    <cfRule type="expression" dxfId="132" priority="130" stopIfTrue="1">
      <formula>#REF!="DTC Int. Staff"</formula>
    </cfRule>
  </conditionalFormatting>
  <conditionalFormatting sqref="G21">
    <cfRule type="expression" dxfId="131" priority="125" stopIfTrue="1">
      <formula>#REF!="Freelancer"</formula>
    </cfRule>
    <cfRule type="expression" dxfId="130" priority="126" stopIfTrue="1">
      <formula>#REF!="DTC Int. Staff"</formula>
    </cfRule>
  </conditionalFormatting>
  <conditionalFormatting sqref="G21">
    <cfRule type="expression" dxfId="129" priority="123" stopIfTrue="1">
      <formula>#REF!="Freelancer"</formula>
    </cfRule>
    <cfRule type="expression" dxfId="128" priority="124" stopIfTrue="1">
      <formula>#REF!="DTC Int. Staff"</formula>
    </cfRule>
  </conditionalFormatting>
  <conditionalFormatting sqref="G21">
    <cfRule type="expression" dxfId="127" priority="121" stopIfTrue="1">
      <formula>$F$5="Freelancer"</formula>
    </cfRule>
    <cfRule type="expression" dxfId="126" priority="122" stopIfTrue="1">
      <formula>$F$5="DTC Int. Staff"</formula>
    </cfRule>
  </conditionalFormatting>
  <conditionalFormatting sqref="G29">
    <cfRule type="expression" dxfId="125" priority="95" stopIfTrue="1">
      <formula>#REF!="Freelancer"</formula>
    </cfRule>
    <cfRule type="expression" dxfId="124" priority="96" stopIfTrue="1">
      <formula>#REF!="DTC Int. Staff"</formula>
    </cfRule>
  </conditionalFormatting>
  <conditionalFormatting sqref="G23">
    <cfRule type="expression" dxfId="123" priority="117" stopIfTrue="1">
      <formula>#REF!="Freelancer"</formula>
    </cfRule>
    <cfRule type="expression" dxfId="122" priority="118" stopIfTrue="1">
      <formula>#REF!="DTC Int. Staff"</formula>
    </cfRule>
  </conditionalFormatting>
  <conditionalFormatting sqref="G38">
    <cfRule type="expression" dxfId="121" priority="31" stopIfTrue="1">
      <formula>$F$5="Freelancer"</formula>
    </cfRule>
    <cfRule type="expression" dxfId="120" priority="32" stopIfTrue="1">
      <formula>$F$5="DTC Int. Staff"</formula>
    </cfRule>
  </conditionalFormatting>
  <conditionalFormatting sqref="G26">
    <cfRule type="expression" dxfId="119" priority="113" stopIfTrue="1">
      <formula>#REF!="Freelancer"</formula>
    </cfRule>
    <cfRule type="expression" dxfId="118" priority="114" stopIfTrue="1">
      <formula>#REF!="DTC Int. Staff"</formula>
    </cfRule>
  </conditionalFormatting>
  <conditionalFormatting sqref="G26">
    <cfRule type="expression" dxfId="117" priority="111" stopIfTrue="1">
      <formula>#REF!="Freelancer"</formula>
    </cfRule>
    <cfRule type="expression" dxfId="116" priority="112" stopIfTrue="1">
      <formula>#REF!="DTC Int. Staff"</formula>
    </cfRule>
  </conditionalFormatting>
  <conditionalFormatting sqref="G26">
    <cfRule type="expression" dxfId="115" priority="109" stopIfTrue="1">
      <formula>$F$5="Freelancer"</formula>
    </cfRule>
    <cfRule type="expression" dxfId="114" priority="110" stopIfTrue="1">
      <formula>$F$5="DTC Int. Staff"</formula>
    </cfRule>
  </conditionalFormatting>
  <conditionalFormatting sqref="G27">
    <cfRule type="expression" dxfId="113" priority="107" stopIfTrue="1">
      <formula>#REF!="Freelancer"</formula>
    </cfRule>
    <cfRule type="expression" dxfId="112" priority="108" stopIfTrue="1">
      <formula>#REF!="DTC Int. Staff"</formula>
    </cfRule>
  </conditionalFormatting>
  <conditionalFormatting sqref="G27">
    <cfRule type="expression" dxfId="111" priority="105" stopIfTrue="1">
      <formula>#REF!="Freelancer"</formula>
    </cfRule>
    <cfRule type="expression" dxfId="110" priority="106" stopIfTrue="1">
      <formula>#REF!="DTC Int. Staff"</formula>
    </cfRule>
  </conditionalFormatting>
  <conditionalFormatting sqref="G27">
    <cfRule type="expression" dxfId="109" priority="103" stopIfTrue="1">
      <formula>$F$5="Freelancer"</formula>
    </cfRule>
    <cfRule type="expression" dxfId="108" priority="104" stopIfTrue="1">
      <formula>$F$5="DTC Int. Staff"</formula>
    </cfRule>
  </conditionalFormatting>
  <conditionalFormatting sqref="G28">
    <cfRule type="expression" dxfId="107" priority="101" stopIfTrue="1">
      <formula>#REF!="Freelancer"</formula>
    </cfRule>
    <cfRule type="expression" dxfId="106" priority="102" stopIfTrue="1">
      <formula>#REF!="DTC Int. Staff"</formula>
    </cfRule>
  </conditionalFormatting>
  <conditionalFormatting sqref="G28">
    <cfRule type="expression" dxfId="105" priority="99" stopIfTrue="1">
      <formula>#REF!="Freelancer"</formula>
    </cfRule>
    <cfRule type="expression" dxfId="104" priority="100" stopIfTrue="1">
      <formula>#REF!="DTC Int. Staff"</formula>
    </cfRule>
  </conditionalFormatting>
  <conditionalFormatting sqref="G28">
    <cfRule type="expression" dxfId="103" priority="97" stopIfTrue="1">
      <formula>$F$5="Freelancer"</formula>
    </cfRule>
    <cfRule type="expression" dxfId="102" priority="98" stopIfTrue="1">
      <formula>$F$5="DTC Int. Staff"</formula>
    </cfRule>
  </conditionalFormatting>
  <conditionalFormatting sqref="G29">
    <cfRule type="expression" dxfId="99" priority="93" stopIfTrue="1">
      <formula>#REF!="Freelancer"</formula>
    </cfRule>
    <cfRule type="expression" dxfId="98" priority="94" stopIfTrue="1">
      <formula>#REF!="DTC Int. Staff"</formula>
    </cfRule>
  </conditionalFormatting>
  <conditionalFormatting sqref="G32">
    <cfRule type="expression" dxfId="97" priority="61" stopIfTrue="1">
      <formula>$F$5="Freelancer"</formula>
    </cfRule>
    <cfRule type="expression" dxfId="96" priority="62" stopIfTrue="1">
      <formula>$F$5="DTC Int. Staff"</formula>
    </cfRule>
  </conditionalFormatting>
  <conditionalFormatting sqref="G30">
    <cfRule type="expression" dxfId="95" priority="89" stopIfTrue="1">
      <formula>#REF!="Freelancer"</formula>
    </cfRule>
    <cfRule type="expression" dxfId="94" priority="90" stopIfTrue="1">
      <formula>#REF!="DTC Int. Staff"</formula>
    </cfRule>
  </conditionalFormatting>
  <conditionalFormatting sqref="G31">
    <cfRule type="expression" dxfId="93" priority="75" stopIfTrue="1">
      <formula>$F$5="Freelancer"</formula>
    </cfRule>
    <cfRule type="expression" dxfId="92" priority="76" stopIfTrue="1">
      <formula>$F$5="DTC Int. Staff"</formula>
    </cfRule>
  </conditionalFormatting>
  <conditionalFormatting sqref="G30">
    <cfRule type="expression" dxfId="91" priority="85" stopIfTrue="1">
      <formula>#REF!="Freelancer"</formula>
    </cfRule>
    <cfRule type="expression" dxfId="90" priority="86" stopIfTrue="1">
      <formula>#REF!="DTC Int. Staff"</formula>
    </cfRule>
  </conditionalFormatting>
  <conditionalFormatting sqref="G30">
    <cfRule type="expression" dxfId="89" priority="83" stopIfTrue="1">
      <formula>$F$5="Freelancer"</formula>
    </cfRule>
    <cfRule type="expression" dxfId="88" priority="84" stopIfTrue="1">
      <formula>$F$5="DTC Int. Staff"</formula>
    </cfRule>
  </conditionalFormatting>
  <conditionalFormatting sqref="G30">
    <cfRule type="expression" dxfId="87" priority="81" stopIfTrue="1">
      <formula>#REF!="Freelancer"</formula>
    </cfRule>
    <cfRule type="expression" dxfId="86" priority="82" stopIfTrue="1">
      <formula>#REF!="DTC Int. Staff"</formula>
    </cfRule>
  </conditionalFormatting>
  <conditionalFormatting sqref="G30">
    <cfRule type="expression" dxfId="85" priority="79" stopIfTrue="1">
      <formula>$F$5="Freelancer"</formula>
    </cfRule>
    <cfRule type="expression" dxfId="84" priority="80" stopIfTrue="1">
      <formula>$F$5="DTC Int. Staff"</formula>
    </cfRule>
  </conditionalFormatting>
  <conditionalFormatting sqref="G31">
    <cfRule type="expression" dxfId="83" priority="77" stopIfTrue="1">
      <formula>#REF!="Freelancer"</formula>
    </cfRule>
    <cfRule type="expression" dxfId="82" priority="78" stopIfTrue="1">
      <formula>#REF!="DTC Int. Staff"</formula>
    </cfRule>
  </conditionalFormatting>
  <conditionalFormatting sqref="G31">
    <cfRule type="expression" dxfId="79" priority="73" stopIfTrue="1">
      <formula>#REF!="Freelancer"</formula>
    </cfRule>
    <cfRule type="expression" dxfId="78" priority="74" stopIfTrue="1">
      <formula>#REF!="DTC Int. Staff"</formula>
    </cfRule>
  </conditionalFormatting>
  <conditionalFormatting sqref="G31">
    <cfRule type="expression" dxfId="77" priority="71" stopIfTrue="1">
      <formula>$F$5="Freelancer"</formula>
    </cfRule>
    <cfRule type="expression" dxfId="76" priority="72" stopIfTrue="1">
      <formula>$F$5="DTC Int. Staff"</formula>
    </cfRule>
  </conditionalFormatting>
  <conditionalFormatting sqref="G32">
    <cfRule type="expression" dxfId="75" priority="63" stopIfTrue="1">
      <formula>#REF!="Freelancer"</formula>
    </cfRule>
    <cfRule type="expression" dxfId="74" priority="64" stopIfTrue="1">
      <formula>#REF!="DTC Int. Staff"</formula>
    </cfRule>
  </conditionalFormatting>
  <conditionalFormatting sqref="G46:G47">
    <cfRule type="expression" dxfId="73" priority="49" stopIfTrue="1">
      <formula>$F$5="Freelancer"</formula>
    </cfRule>
    <cfRule type="expression" dxfId="72" priority="50" stopIfTrue="1">
      <formula>$F$5="DTC Int. Staff"</formula>
    </cfRule>
  </conditionalFormatting>
  <conditionalFormatting sqref="G36">
    <cfRule type="expression" dxfId="71" priority="43" stopIfTrue="1">
      <formula>$F$5="Freelancer"</formula>
    </cfRule>
    <cfRule type="expression" dxfId="70" priority="44" stopIfTrue="1">
      <formula>$F$5="DTC Int. Staff"</formula>
    </cfRule>
  </conditionalFormatting>
  <conditionalFormatting sqref="G46:G47">
    <cfRule type="expression" dxfId="69" priority="53" stopIfTrue="1">
      <formula>#REF!="Freelancer"</formula>
    </cfRule>
    <cfRule type="expression" dxfId="68" priority="54" stopIfTrue="1">
      <formula>#REF!="DTC Int. Staff"</formula>
    </cfRule>
  </conditionalFormatting>
  <conditionalFormatting sqref="G46:G47">
    <cfRule type="expression" dxfId="67" priority="51" stopIfTrue="1">
      <formula>#REF!="Freelancer"</formula>
    </cfRule>
    <cfRule type="expression" dxfId="66" priority="52" stopIfTrue="1">
      <formula>#REF!="DTC Int. Staff"</formula>
    </cfRule>
  </conditionalFormatting>
  <conditionalFormatting sqref="G33">
    <cfRule type="expression" dxfId="65" priority="55" stopIfTrue="1">
      <formula>$F$5="Freelancer"</formula>
    </cfRule>
    <cfRule type="expression" dxfId="64" priority="56" stopIfTrue="1">
      <formula>$F$5="DTC Int. Staff"</formula>
    </cfRule>
  </conditionalFormatting>
  <conditionalFormatting sqref="G33">
    <cfRule type="expression" dxfId="63" priority="59" stopIfTrue="1">
      <formula>#REF!="Freelancer"</formula>
    </cfRule>
    <cfRule type="expression" dxfId="62" priority="60" stopIfTrue="1">
      <formula>#REF!="DTC Int. Staff"</formula>
    </cfRule>
  </conditionalFormatting>
  <conditionalFormatting sqref="G33">
    <cfRule type="expression" dxfId="61" priority="57" stopIfTrue="1">
      <formula>#REF!="Freelancer"</formula>
    </cfRule>
    <cfRule type="expression" dxfId="60" priority="58" stopIfTrue="1">
      <formula>#REF!="DTC Int. Staff"</formula>
    </cfRule>
  </conditionalFormatting>
  <conditionalFormatting sqref="G43">
    <cfRule type="expression" dxfId="59" priority="7" stopIfTrue="1">
      <formula>$F$5="Freelancer"</formula>
    </cfRule>
    <cfRule type="expression" dxfId="58" priority="8" stopIfTrue="1">
      <formula>$F$5="DTC Int. Staff"</formula>
    </cfRule>
  </conditionalFormatting>
  <conditionalFormatting sqref="G36">
    <cfRule type="expression" dxfId="57" priority="47" stopIfTrue="1">
      <formula>#REF!="Freelancer"</formula>
    </cfRule>
    <cfRule type="expression" dxfId="56" priority="48" stopIfTrue="1">
      <formula>#REF!="DTC Int. Staff"</formula>
    </cfRule>
  </conditionalFormatting>
  <conditionalFormatting sqref="G36">
    <cfRule type="expression" dxfId="55" priority="45" stopIfTrue="1">
      <formula>#REF!="Freelancer"</formula>
    </cfRule>
    <cfRule type="expression" dxfId="54" priority="46" stopIfTrue="1">
      <formula>#REF!="DTC Int. Staff"</formula>
    </cfRule>
  </conditionalFormatting>
  <conditionalFormatting sqref="G43">
    <cfRule type="expression" dxfId="51" priority="11" stopIfTrue="1">
      <formula>#REF!="Freelancer"</formula>
    </cfRule>
    <cfRule type="expression" dxfId="50" priority="12" stopIfTrue="1">
      <formula>#REF!="DTC Int. Staff"</formula>
    </cfRule>
  </conditionalFormatting>
  <conditionalFormatting sqref="G43">
    <cfRule type="expression" dxfId="49" priority="9" stopIfTrue="1">
      <formula>#REF!="Freelancer"</formula>
    </cfRule>
    <cfRule type="expression" dxfId="48" priority="10" stopIfTrue="1">
      <formula>#REF!="DTC Int. Staff"</formula>
    </cfRule>
  </conditionalFormatting>
  <conditionalFormatting sqref="G37">
    <cfRule type="expression" dxfId="47" priority="37" stopIfTrue="1">
      <formula>$F$5="Freelancer"</formula>
    </cfRule>
    <cfRule type="expression" dxfId="46" priority="38" stopIfTrue="1">
      <formula>$F$5="DTC Int. Staff"</formula>
    </cfRule>
  </conditionalFormatting>
  <conditionalFormatting sqref="G37">
    <cfRule type="expression" dxfId="45" priority="41" stopIfTrue="1">
      <formula>#REF!="Freelancer"</formula>
    </cfRule>
    <cfRule type="expression" dxfId="44" priority="42" stopIfTrue="1">
      <formula>#REF!="DTC Int. Staff"</formula>
    </cfRule>
  </conditionalFormatting>
  <conditionalFormatting sqref="G37">
    <cfRule type="expression" dxfId="43" priority="39" stopIfTrue="1">
      <formula>#REF!="Freelancer"</formula>
    </cfRule>
    <cfRule type="expression" dxfId="42" priority="40" stopIfTrue="1">
      <formula>#REF!="DTC Int. Staff"</formula>
    </cfRule>
  </conditionalFormatting>
  <conditionalFormatting sqref="G38">
    <cfRule type="expression" dxfId="39" priority="35" stopIfTrue="1">
      <formula>#REF!="Freelancer"</formula>
    </cfRule>
    <cfRule type="expression" dxfId="38" priority="36" stopIfTrue="1">
      <formula>#REF!="DTC Int. Staff"</formula>
    </cfRule>
  </conditionalFormatting>
  <conditionalFormatting sqref="G39">
    <cfRule type="expression" dxfId="35" priority="25" stopIfTrue="1">
      <formula>$F$5="Freelancer"</formula>
    </cfRule>
    <cfRule type="expression" dxfId="34" priority="26" stopIfTrue="1">
      <formula>$F$5="DTC Int. Staff"</formula>
    </cfRule>
  </conditionalFormatting>
  <conditionalFormatting sqref="G39">
    <cfRule type="expression" dxfId="33" priority="29" stopIfTrue="1">
      <formula>#REF!="Freelancer"</formula>
    </cfRule>
    <cfRule type="expression" dxfId="32" priority="30" stopIfTrue="1">
      <formula>#REF!="DTC Int. Staff"</formula>
    </cfRule>
  </conditionalFormatting>
  <conditionalFormatting sqref="G39">
    <cfRule type="expression" dxfId="31" priority="27" stopIfTrue="1">
      <formula>#REF!="Freelancer"</formula>
    </cfRule>
    <cfRule type="expression" dxfId="30" priority="28" stopIfTrue="1">
      <formula>#REF!="DTC Int. Staff"</formula>
    </cfRule>
  </conditionalFormatting>
  <conditionalFormatting sqref="G40">
    <cfRule type="expression" dxfId="29" priority="19" stopIfTrue="1">
      <formula>$F$5="Freelancer"</formula>
    </cfRule>
    <cfRule type="expression" dxfId="28" priority="20" stopIfTrue="1">
      <formula>$F$5="DTC Int. Staff"</formula>
    </cfRule>
  </conditionalFormatting>
  <conditionalFormatting sqref="G40">
    <cfRule type="expression" dxfId="27" priority="23" stopIfTrue="1">
      <formula>#REF!="Freelancer"</formula>
    </cfRule>
    <cfRule type="expression" dxfId="26" priority="24" stopIfTrue="1">
      <formula>#REF!="DTC Int. Staff"</formula>
    </cfRule>
  </conditionalFormatting>
  <conditionalFormatting sqref="G40">
    <cfRule type="expression" dxfId="25" priority="21" stopIfTrue="1">
      <formula>#REF!="Freelancer"</formula>
    </cfRule>
    <cfRule type="expression" dxfId="24" priority="22" stopIfTrue="1">
      <formula>#REF!="DTC Int. Staff"</formula>
    </cfRule>
  </conditionalFormatting>
  <conditionalFormatting sqref="G41">
    <cfRule type="expression" dxfId="23" priority="13" stopIfTrue="1">
      <formula>$F$5="Freelancer"</formula>
    </cfRule>
    <cfRule type="expression" dxfId="22" priority="14" stopIfTrue="1">
      <formula>$F$5="DTC Int. Staff"</formula>
    </cfRule>
  </conditionalFormatting>
  <conditionalFormatting sqref="G41">
    <cfRule type="expression" dxfId="21" priority="17" stopIfTrue="1">
      <formula>#REF!="Freelancer"</formula>
    </cfRule>
    <cfRule type="expression" dxfId="20" priority="18" stopIfTrue="1">
      <formula>#REF!="DTC Int. Staff"</formula>
    </cfRule>
  </conditionalFormatting>
  <conditionalFormatting sqref="G41">
    <cfRule type="expression" dxfId="19" priority="15" stopIfTrue="1">
      <formula>#REF!="Freelancer"</formula>
    </cfRule>
    <cfRule type="expression" dxfId="18" priority="16" stopIfTrue="1">
      <formula>#REF!="DTC Int. Staff"</formula>
    </cfRule>
  </conditionalFormatting>
  <conditionalFormatting sqref="G42">
    <cfRule type="expression" dxfId="5" priority="3" stopIfTrue="1">
      <formula>#REF!="Freelancer"</formula>
    </cfRule>
    <cfRule type="expression" dxfId="4" priority="4" stopIfTrue="1">
      <formula>#REF!="DTC Int. Staff"</formula>
    </cfRule>
  </conditionalFormatting>
  <conditionalFormatting sqref="G42">
    <cfRule type="expression" dxfId="3" priority="1" stopIfTrue="1">
      <formula>$F$5="Freelancer"</formula>
    </cfRule>
    <cfRule type="expression" dxfId="2" priority="2" stopIfTrue="1">
      <formula>$F$5="DTC Int. Staff"</formula>
    </cfRule>
  </conditionalFormatting>
  <conditionalFormatting sqref="G42">
    <cfRule type="expression" dxfId="1" priority="5" stopIfTrue="1">
      <formula>#REF!="Freelancer"</formula>
    </cfRule>
    <cfRule type="expression" dxfId="0" priority="6" stopIfTrue="1">
      <formula>#REF!="DTC Int. Staff"</formula>
    </cfRule>
  </conditionalFormatting>
  <dataValidations count="2">
    <dataValidation type="list" allowBlank="1" showInputMessage="1" showErrorMessage="1" sqref="G48:G50" xr:uid="{00000000-0002-0000-0100-000000000000}">
      <formula1>Project_Number</formula1>
    </dataValidation>
    <dataValidation type="list" allowBlank="1" showInputMessage="1" showErrorMessage="1" sqref="G9:G4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F15 F22 F24:F25 F48:F50 F34:F35 F44:F45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A14" sqref="A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292</v>
      </c>
      <c r="B2" s="26" t="s">
        <v>312</v>
      </c>
      <c r="D2" s="27">
        <v>9001</v>
      </c>
      <c r="E2" s="26" t="s">
        <v>71</v>
      </c>
    </row>
    <row r="3" spans="1:14">
      <c r="A3" s="46" t="s">
        <v>293</v>
      </c>
      <c r="B3" s="26" t="s">
        <v>311</v>
      </c>
      <c r="D3" s="27">
        <v>9002</v>
      </c>
      <c r="E3" s="26" t="s">
        <v>134</v>
      </c>
    </row>
    <row r="4" spans="1:14">
      <c r="A4" s="46" t="s">
        <v>294</v>
      </c>
      <c r="B4" s="26" t="s">
        <v>310</v>
      </c>
      <c r="D4" s="27">
        <v>9003</v>
      </c>
      <c r="E4" s="26" t="s">
        <v>135</v>
      </c>
    </row>
    <row r="5" spans="1:14">
      <c r="A5" s="46" t="s">
        <v>295</v>
      </c>
      <c r="B5" s="26" t="s">
        <v>309</v>
      </c>
      <c r="D5" s="27">
        <v>9004</v>
      </c>
      <c r="E5" s="26" t="s">
        <v>136</v>
      </c>
    </row>
    <row r="6" spans="1:14">
      <c r="A6" s="46" t="s">
        <v>296</v>
      </c>
      <c r="B6" s="26" t="s">
        <v>308</v>
      </c>
      <c r="D6" s="27">
        <v>9005</v>
      </c>
      <c r="E6" s="26" t="s">
        <v>72</v>
      </c>
    </row>
    <row r="7" spans="1:14">
      <c r="A7" s="46" t="s">
        <v>291</v>
      </c>
      <c r="B7" s="26" t="s">
        <v>307</v>
      </c>
      <c r="D7" s="27">
        <v>9007</v>
      </c>
      <c r="E7" s="26" t="s">
        <v>73</v>
      </c>
    </row>
    <row r="8" spans="1:14">
      <c r="A8" s="46" t="s">
        <v>290</v>
      </c>
      <c r="B8" s="26" t="s">
        <v>306</v>
      </c>
      <c r="D8" s="27">
        <v>9008</v>
      </c>
      <c r="E8" s="26" t="s">
        <v>74</v>
      </c>
    </row>
    <row r="9" spans="1:14">
      <c r="A9" s="46" t="s">
        <v>289</v>
      </c>
      <c r="B9" s="26" t="s">
        <v>305</v>
      </c>
      <c r="D9" s="27">
        <v>9010</v>
      </c>
      <c r="E9" s="26" t="s">
        <v>75</v>
      </c>
    </row>
    <row r="10" spans="1:14">
      <c r="A10" s="46" t="s">
        <v>288</v>
      </c>
      <c r="B10" s="26" t="s">
        <v>304</v>
      </c>
      <c r="D10" s="27">
        <v>9013</v>
      </c>
      <c r="E10" s="26" t="s">
        <v>76</v>
      </c>
    </row>
    <row r="11" spans="1:14">
      <c r="A11" s="46" t="s">
        <v>287</v>
      </c>
      <c r="B11" s="26" t="s">
        <v>303</v>
      </c>
      <c r="D11" s="27">
        <v>9014</v>
      </c>
      <c r="E11" s="26" t="s">
        <v>77</v>
      </c>
    </row>
    <row r="12" spans="1:14">
      <c r="A12" s="46" t="s">
        <v>286</v>
      </c>
      <c r="B12" s="26" t="s">
        <v>302</v>
      </c>
      <c r="D12" s="27">
        <v>9015</v>
      </c>
      <c r="E12" s="26" t="s">
        <v>78</v>
      </c>
    </row>
    <row r="13" spans="1:14">
      <c r="A13" s="46" t="s">
        <v>285</v>
      </c>
      <c r="B13" s="26" t="s">
        <v>301</v>
      </c>
    </row>
    <row r="14" spans="1:14">
      <c r="A14" s="46" t="s">
        <v>284</v>
      </c>
      <c r="B14" s="26" t="s">
        <v>300</v>
      </c>
      <c r="N14" s="34"/>
    </row>
    <row r="15" spans="1:14">
      <c r="A15" s="46" t="s">
        <v>283</v>
      </c>
      <c r="B15" s="26" t="s">
        <v>299</v>
      </c>
    </row>
    <row r="16" spans="1:14">
      <c r="A16" s="46" t="s">
        <v>282</v>
      </c>
      <c r="B16" s="26" t="s">
        <v>298</v>
      </c>
    </row>
    <row r="17" spans="1:14">
      <c r="A17" s="46" t="s">
        <v>281</v>
      </c>
      <c r="B17" s="26" t="s">
        <v>297</v>
      </c>
      <c r="D17" s="27"/>
    </row>
    <row r="18" spans="1:14">
      <c r="A18" s="46" t="s">
        <v>278</v>
      </c>
      <c r="B18" s="26" t="s">
        <v>315</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7" r:id="rId13" display="https://bo.timeconsulting.co.th/?mod=project-edit&amp;id=127" xr:uid="{8EF9D43F-5BA6-4D84-B58F-038C440ADD07}"/>
    <hyperlink ref="B16" r:id="rId14" display="https://bo.timeconsulting.co.th/?mod=project-edit&amp;id=128" xr:uid="{A002B32E-1839-4F6A-871A-E330FB661480}"/>
    <hyperlink ref="B15" r:id="rId15" display="https://bo.timeconsulting.co.th/?mod=project-edit&amp;id=129" xr:uid="{9F8999E3-345A-4AC1-88EF-7EE03C8A947F}"/>
    <hyperlink ref="B14" r:id="rId16" display="https://bo.timeconsulting.co.th/?mod=project-edit&amp;id=130" xr:uid="{C5D663BF-EA98-485A-B5C0-5D0F5B8B8C3E}"/>
    <hyperlink ref="B13" r:id="rId17" display="https://bo.timeconsulting.co.th/?mod=project-edit&amp;id=131" xr:uid="{93AAF9D1-6DF8-40EF-958C-8CAEAB623107}"/>
    <hyperlink ref="B12" r:id="rId18" display="https://bo.timeconsulting.co.th/?mod=project-edit&amp;id=132" xr:uid="{143C464E-7727-4EEF-8740-161666EB5E94}"/>
    <hyperlink ref="B11" r:id="rId19" display="https://bo.timeconsulting.co.th/?mod=project-edit&amp;id=133" xr:uid="{28812239-8F3D-43D6-A0FB-A93E4AFA8936}"/>
    <hyperlink ref="B10" r:id="rId20" display="https://bo.timeconsulting.co.th/?mod=project-edit&amp;id=134" xr:uid="{90A0A879-F7A8-41A3-978B-D6AE75F69657}"/>
    <hyperlink ref="B9" r:id="rId21" display="https://bo.timeconsulting.co.th/?mod=project-edit&amp;id=135" xr:uid="{9BFDE58B-F915-409B-915E-45C2F2AE39C9}"/>
    <hyperlink ref="B8" r:id="rId22" display="https://bo.timeconsulting.co.th/?mod=project-edit&amp;id=136" xr:uid="{42AFEF2C-C7EB-454D-A7EA-C4FCF8719F84}"/>
    <hyperlink ref="B7" r:id="rId23" display="https://bo.timeconsulting.co.th/?mod=project-edit&amp;id=137" xr:uid="{14FDA104-3B50-420E-870B-A939F0328272}"/>
    <hyperlink ref="B6" r:id="rId24" display="https://bo.timeconsulting.co.th/?mod=project-edit&amp;id=138" xr:uid="{35FF140E-2CCB-4947-A5F4-EE193E9DEFDD}"/>
    <hyperlink ref="B5" r:id="rId25" display="https://bo.timeconsulting.co.th/?mod=project-edit&amp;id=139" xr:uid="{F56373AB-BE01-462B-914F-7B969E3DB00A}"/>
    <hyperlink ref="B4" r:id="rId26" display="https://bo.timeconsulting.co.th/?mod=project-edit&amp;id=140" xr:uid="{212AA86C-41D9-4F83-8640-291717CDD4A5}"/>
    <hyperlink ref="B3" r:id="rId27" display="https://bo.timeconsulting.co.th/?mod=project-edit&amp;id=141" xr:uid="{DD5EED20-68A0-4D8F-833E-5EAC392AFC25}"/>
    <hyperlink ref="B2" r:id="rId28" display="https://bo.timeconsulting.co.th/?mod=project-edit&amp;id=142" xr:uid="{2602C877-3ADB-4147-BFA4-C325F5F42AE3}"/>
  </hyperlinks>
  <pageMargins left="0.75" right="0.75" top="1" bottom="1" header="0.4921259845" footer="0.4921259845"/>
  <pageSetup paperSize="9" orientation="portrait" r:id="rId29"/>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2021-01-09T05:09:08Z</dcterms:modified>
</cp:coreProperties>
</file>