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codeName="DieseArbeitsmappe" checkCompatibility="1" defaultThemeVersion="124226"/>
  <mc:AlternateContent xmlns:mc="http://schemas.openxmlformats.org/markup-compatibility/2006">
    <mc:Choice Requires="x15">
      <x15ac:absPath xmlns:x15ac="http://schemas.microsoft.com/office/spreadsheetml/2010/11/ac" url="G:\My Drive\Time Sheet\"/>
    </mc:Choice>
  </mc:AlternateContent>
  <xr:revisionPtr revIDLastSave="0" documentId="13_ncr:1_{377D5576-3273-4331-8FD2-C1E7017E7617}" xr6:coauthVersionLast="46" xr6:coauthVersionMax="46" xr10:uidLastSave="{00000000-0000-0000-0000-000000000000}"/>
  <bookViews>
    <workbookView xWindow="28680" yWindow="-120" windowWidth="29040" windowHeight="15840" tabRatio="766"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DropDownLists!$A$63:$A$255</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4" l="1"/>
  <c r="O12" i="34" l="1"/>
  <c r="O10" i="34"/>
  <c r="O11" i="34"/>
  <c r="L41" i="34" l="1"/>
  <c r="F5" i="34" l="1"/>
  <c r="F4" i="34"/>
  <c r="F3" i="34"/>
  <c r="E10" i="34" l="1"/>
  <c r="E11" i="34" s="1"/>
  <c r="E12" i="34" s="1"/>
  <c r="E13" i="34" s="1"/>
  <c r="E14" i="34" s="1"/>
  <c r="E15" i="34" s="1"/>
  <c r="E16" i="34" s="1"/>
  <c r="E17" i="34" s="1"/>
  <c r="E18" i="34" s="1"/>
  <c r="E19" i="34" s="1"/>
  <c r="E20" i="34" s="1"/>
  <c r="E21" i="34" s="1"/>
  <c r="B7" i="34" l="1"/>
  <c r="B9" i="34"/>
  <c r="D9" i="34" s="1"/>
  <c r="L42" i="34"/>
  <c r="A9" i="34" l="1"/>
  <c r="B10" i="34"/>
  <c r="D10" i="34" l="1"/>
  <c r="A10" i="34"/>
  <c r="B11" i="34"/>
  <c r="E22" i="34"/>
  <c r="E23" i="34" s="1"/>
  <c r="E24" i="34" s="1"/>
  <c r="E25" i="34" s="1"/>
  <c r="E26" i="34" s="1"/>
  <c r="E27" i="34" s="1"/>
  <c r="E28" i="34" s="1"/>
  <c r="E29" i="34" s="1"/>
  <c r="E30" i="34" s="1"/>
  <c r="E32" i="34" s="1"/>
  <c r="E33" i="34" s="1"/>
  <c r="E34" i="34" s="1"/>
  <c r="E35" i="34" s="1"/>
  <c r="E36" i="34" s="1"/>
  <c r="E37" i="34" s="1"/>
  <c r="B39" i="34" s="1"/>
  <c r="B12" i="34"/>
  <c r="A39" i="34" l="1"/>
  <c r="D39" i="34"/>
  <c r="E38" i="34"/>
  <c r="E39" i="34" s="1"/>
  <c r="E40" i="34" s="1"/>
  <c r="D11" i="34"/>
  <c r="A11" i="34"/>
  <c r="D12" i="34"/>
  <c r="A12" i="34"/>
  <c r="B13" i="34"/>
  <c r="B40" i="34" l="1"/>
  <c r="B14" i="34"/>
  <c r="D13" i="34"/>
  <c r="A13" i="34"/>
  <c r="D40" i="34" l="1"/>
  <c r="A40"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2" i="34"/>
  <c r="D32" i="34" l="1"/>
  <c r="A32" i="34"/>
  <c r="B33" i="34"/>
  <c r="B34" i="34" l="1"/>
  <c r="D33" i="34"/>
  <c r="A33" i="34"/>
  <c r="D34" i="34" l="1"/>
  <c r="A34" i="34"/>
  <c r="B35" i="34"/>
  <c r="D35" i="34" l="1"/>
  <c r="A35" i="34"/>
  <c r="B36" i="34"/>
  <c r="B37" i="34" l="1"/>
  <c r="B38" i="34"/>
  <c r="D36" i="34"/>
  <c r="A36" i="34"/>
  <c r="D37" i="34" l="1"/>
  <c r="A37" i="34"/>
  <c r="D38" i="34"/>
  <c r="A38" i="34"/>
</calcChain>
</file>

<file path=xl/sharedStrings.xml><?xml version="1.0" encoding="utf-8"?>
<sst xmlns="http://schemas.openxmlformats.org/spreadsheetml/2006/main" count="395" uniqueCount="323">
  <si>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</si>
  <si>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</si>
  <si>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</si>
  <si>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</si>
  <si>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</si>
  <si>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</si>
  <si>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</si>
  <si>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</si>
  <si>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</si>
  <si>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</si>
  <si>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</si>
  <si>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</si>
  <si>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</si>
  <si>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</si>
  <si>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</si>
  <si>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</si>
  <si>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</si>
  <si>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</si>
  <si>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</si>
  <si>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</si>
  <si>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</si>
  <si>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</si>
  <si>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</si>
  <si>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</si>
  <si>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</si>
  <si>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</si>
  <si>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</si>
  <si>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</si>
  <si>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</si>
  <si>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</si>
  <si>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</si>
  <si>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</si>
  <si>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</si>
  <si>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</si>
  <si>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</si>
  <si>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</si>
  <si>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</si>
  <si>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</si>
  <si>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</si>
  <si>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</si>
  <si>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</si>
  <si>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</si>
  <si>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</si>
  <si>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</si>
  <si>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</si>
  <si>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</si>
  <si>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</si>
  <si>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</si>
  <si>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</si>
  <si>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</si>
  <si>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</si>
  <si>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</si>
  <si>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</si>
  <si>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</si>
  <si>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</si>
  <si>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</si>
  <si>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</si>
  <si>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</si>
  <si>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</si>
  <si>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</si>
  <si>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</si>
  <si>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</si>
  <si>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</si>
  <si>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</si>
  <si>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</si>
  <si>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</si>
  <si>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</si>
  <si>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</si>
  <si>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</si>
  <si>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</si>
  <si>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</si>
  <si>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</si>
  <si>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</si>
  <si>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</si>
  <si>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</si>
  <si>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</si>
  <si>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</si>
  <si>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</si>
  <si>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</si>
  <si>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</si>
  <si>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</si>
  <si>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</si>
  <si>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</si>
  <si>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</si>
  <si>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</si>
  <si>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</si>
  <si>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</si>
  <si>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</si>
  <si>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</si>
  <si>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</si>
  <si>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</si>
  <si>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</si>
  <si>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</si>
  <si>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</si>
  <si>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</si>
  <si>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</si>
  <si>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</si>
  <si>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</si>
  <si>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</si>
  <si>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</si>
  <si>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</si>
  <si>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</si>
  <si>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</si>
  <si>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</si>
  <si>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</si>
  <si>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</si>
  <si>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</si>
  <si>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</si>
  <si>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</si>
  <si>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</si>
  <si>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</si>
  <si>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</si>
  <si>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</si>
  <si>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</si>
  <si>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</si>
  <si>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</si>
  <si>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</si>
  <si>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</si>
  <si>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</si>
  <si>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</si>
  <si>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</si>
  <si>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</si>
  <si>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</si>
  <si>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</si>
  <si>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</si>
  <si>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</si>
  <si>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</si>
  <si>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</si>
  <si>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</si>
  <si>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</si>
  <si>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</si>
  <si>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</si>
  <si>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</si>
  <si>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</si>
  <si>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</si>
  <si>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</si>
  <si>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</si>
  <si>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</si>
  <si>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</si>
  <si>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</si>
  <si>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</si>
  <si>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</si>
  <si>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</si>
  <si>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</si>
  <si>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</si>
  <si>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</si>
  <si>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</si>
  <si>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</si>
  <si>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</si>
  <si>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</si>
  <si>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</si>
  <si>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</si>
  <si>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</si>
  <si>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</si>
  <si>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</si>
  <si>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</si>
  <si>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</si>
  <si>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</si>
  <si>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</si>
  <si>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</si>
  <si>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</si>
  <si>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</si>
  <si>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</si>
  <si>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</si>
  <si>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</si>
  <si>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</si>
  <si>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</si>
  <si>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</si>
  <si>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</si>
  <si>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</si>
  <si>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</si>
  <si>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</si>
  <si>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</si>
  <si>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</si>
  <si>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</si>
  <si>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</si>
  <si>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</si>
  <si>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</si>
  <si>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</si>
  <si>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</si>
  <si>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</si>
  <si>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</si>
  <si>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</si>
  <si>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</si>
  <si>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</si>
  <si>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</si>
  <si>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</si>
  <si>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</si>
  <si>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</si>
  <si>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</si>
  <si>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</si>
  <si>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</si>
  <si>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</si>
  <si>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</si>
  <si>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</si>
  <si>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</si>
  <si>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</si>
  <si>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</si>
  <si>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</si>
  <si>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</si>
  <si>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</si>
  <si>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</si>
  <si>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</si>
  <si>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</si>
  <si>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</si>
  <si>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</si>
  <si>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</si>
  <si>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</si>
  <si>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</si>
  <si>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</si>
  <si>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</si>
  <si>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</si>
  <si>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</si>
  <si>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</si>
  <si>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</si>
  <si>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</si>
  <si>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</si>
  <si>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</si>
  <si>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</si>
  <si>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</si>
  <si>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</si>
  <si>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</si>
  <si>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</si>
  <si>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</si>
  <si>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</si>
  <si>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</si>
  <si>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</si>
  <si>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</si>
  <si>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</si>
  <si>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</si>
  <si>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</si>
  <si>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</si>
  <si>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</si>
  <si>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</si>
  <si>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</si>
  <si>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</si>
  <si>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</si>
  <si>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</si>
  <si>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</si>
  <si>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</si>
  <si>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</si>
  <si>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</si>
  <si>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</si>
  <si>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</si>
  <si>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</si>
  <si>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</si>
  <si>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</si>
  <si>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</si>
  <si>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</si>
  <si>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</si>
  <si>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</si>
  <si>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</si>
  <si>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</si>
  <si>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</si>
  <si>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</si>
  <si>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</si>
  <si>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</si>
  <si>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</si>
  <si>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</si>
  <si>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</si>
  <si>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</si>
  <si>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</si>
  <si>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</si>
  <si>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</si>
  <si>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</si>
  <si>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</si>
  <si>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</si>
  <si>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</si>
  <si>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</si>
  <si>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</si>
  <si>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</si>
  <si>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</si>
  <si>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</si>
  <si>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</si>
  <si>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</si>
  <si>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</si>
  <si>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</si>
  <si>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</si>
  <si>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</si>
  <si>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</si>
  <si>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Constitution Day</t>
  </si>
  <si>
    <t>New Year's Eve</t>
  </si>
  <si>
    <t>TIME-202083</t>
  </si>
  <si>
    <t>TIME-202084</t>
  </si>
  <si>
    <t>TIME-202085</t>
  </si>
  <si>
    <t>TIME-202086</t>
  </si>
  <si>
    <t>TIME-202087</t>
  </si>
  <si>
    <t>TIME-202088</t>
  </si>
  <si>
    <t>TIME-202089</t>
  </si>
  <si>
    <t>TIME-202090</t>
  </si>
  <si>
    <t>TIME-202091</t>
  </si>
  <si>
    <t>TIME-202092</t>
  </si>
  <si>
    <t>TIME-202093</t>
  </si>
  <si>
    <t>TIME-202098</t>
  </si>
  <si>
    <t>TIME-202097</t>
  </si>
  <si>
    <t>TIME-202096</t>
  </si>
  <si>
    <t>TIME-202095</t>
  </si>
  <si>
    <t>TIME-202094</t>
  </si>
  <si>
    <t>STO Gov Data System Phase 1</t>
  </si>
  <si>
    <t>NBTC OTT Impacts on Mobile</t>
  </si>
  <si>
    <t>GLO Lotto Survey</t>
  </si>
  <si>
    <t>CAAT Big Data Analytic</t>
  </si>
  <si>
    <t>TCEB MICE Outlook and Trend Report</t>
  </si>
  <si>
    <t>TCEB Industry Focused Report</t>
  </si>
  <si>
    <t>TCEB Innovation Ecosystem</t>
  </si>
  <si>
    <t>ETDA E-Transaction Development Index</t>
  </si>
  <si>
    <t>ETDA Social and Economic Impact</t>
  </si>
  <si>
    <t>ETDA Transaction Database</t>
  </si>
  <si>
    <t>ETDA Master Plan</t>
  </si>
  <si>
    <t>ETDA E-Commerce Survey</t>
  </si>
  <si>
    <t>ETDA Assessment and Evaluation</t>
  </si>
  <si>
    <t>OIC EA and PMC</t>
  </si>
  <si>
    <t>OIC Digital Competency</t>
  </si>
  <si>
    <t>OIC Strategic Management</t>
  </si>
  <si>
    <t>Fixed Model</t>
  </si>
  <si>
    <t>Wed</t>
  </si>
  <si>
    <t>NBTC</t>
  </si>
  <si>
    <t>Duct Model Training,</t>
  </si>
  <si>
    <t>Fixed Model, Meeting with Client</t>
  </si>
  <si>
    <t>TIME, NBTC</t>
  </si>
  <si>
    <t>Fixed Model, Meeting with P'Art</t>
  </si>
  <si>
    <t>Piangpin</t>
  </si>
  <si>
    <t>Payungpon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</si>
</sst>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6"/>
      <name val="TH SarabunPSK"/>
      <family val="2"/>
    </font>
    <font>
      <b/>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8">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top/>
      <bottom style="thin">
        <color indexed="64"/>
      </bottom>
      <diagonal/>
    </border>
    <border>
      <left style="medium">
        <color indexed="64"/>
      </left>
      <right style="medium">
        <color indexed="64"/>
      </right>
      <top/>
      <bottom style="thin">
        <color indexed="64"/>
      </bottom>
      <diagonal/>
    </border>
  </borders>
  <cellStyleXfs count="1">
    <xf numFmtId="0" fontId="0" fillId="0" borderId="0"/>
  </cellStyleXfs>
  <cellXfs count="136">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7" fillId="0" borderId="32" xfId="0" applyFont="1" applyBorder="1" applyAlignment="1" applyProtection="1">
      <alignment vertical="center" wrapText="1"/>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40" xfId="0" applyBorder="1" applyAlignment="1">
      <alignment horizontal="left" vertical="top" wrapText="1"/>
    </xf>
    <xf numFmtId="0" fontId="0" fillId="0" borderId="0" xfId="0"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9" fillId="0" borderId="10" xfId="0" applyFont="1" applyBorder="1" applyAlignment="1" applyProtection="1">
      <alignment vertical="center" wrapText="1"/>
      <protection locked="0"/>
    </xf>
    <xf numFmtId="0" fontId="17" fillId="0" borderId="10" xfId="0" applyFont="1" applyBorder="1" applyAlignment="1" applyProtection="1">
      <alignment horizontal="left" vertical="center" wrapText="1"/>
      <protection locked="0"/>
    </xf>
    <xf numFmtId="0" fontId="7"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7" fillId="0" borderId="32"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44" xfId="0" applyFont="1" applyBorder="1" applyAlignment="1" applyProtection="1">
      <alignment vertical="center" wrapText="1"/>
      <protection locked="0"/>
    </xf>
    <xf numFmtId="0" fontId="4" fillId="0" borderId="45" xfId="0" applyFont="1" applyBorder="1" applyAlignment="1" applyProtection="1">
      <alignment vertical="center" wrapText="1"/>
      <protection locked="0"/>
    </xf>
    <xf numFmtId="20" fontId="0" fillId="3" borderId="46" xfId="0" applyNumberFormat="1" applyFill="1" applyBorder="1" applyAlignment="1" applyProtection="1">
      <alignment horizontal="center" vertical="center"/>
      <protection locked="0"/>
    </xf>
    <xf numFmtId="0" fontId="7" fillId="0" borderId="47" xfId="0" applyFont="1" applyBorder="1" applyAlignment="1" applyProtection="1">
      <alignment horizontal="center" vertical="center"/>
      <protection locked="0"/>
    </xf>
  </cellXfs>
  <cellStyles count="1">
    <cellStyle name="Normal" xfId="0" builtinId="0"/>
  </cellStyles>
  <dxfs count="6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6718</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6718</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18" Type="http://schemas.openxmlformats.org/officeDocument/2006/relationships/hyperlink" Target="https://bo.timeconsulting.co.th/?mod=project-edit&amp;id=131" TargetMode="External"/><Relationship Id="rId26" Type="http://schemas.openxmlformats.org/officeDocument/2006/relationships/hyperlink" Target="https://bo.timeconsulting.co.th/?mod=project-edit&amp;id=139" TargetMode="External"/><Relationship Id="rId3" Type="http://schemas.openxmlformats.org/officeDocument/2006/relationships/hyperlink" Target="https://bo.timeconsulting.co.th/?mod=project-edit&amp;id=82" TargetMode="External"/><Relationship Id="rId21" Type="http://schemas.openxmlformats.org/officeDocument/2006/relationships/hyperlink" Target="https://bo.timeconsulting.co.th/?mod=project-edit&amp;id=134"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17" Type="http://schemas.openxmlformats.org/officeDocument/2006/relationships/hyperlink" Target="https://bo.timeconsulting.co.th/?mod=project-edit&amp;id=130" TargetMode="External"/><Relationship Id="rId25" Type="http://schemas.openxmlformats.org/officeDocument/2006/relationships/hyperlink" Target="https://bo.timeconsulting.co.th/?mod=project-edit&amp;id=138" TargetMode="External"/><Relationship Id="rId2" Type="http://schemas.openxmlformats.org/officeDocument/2006/relationships/hyperlink" Target="https://bo.timeconsulting.co.th/?mod=project-edit&amp;id=81" TargetMode="External"/><Relationship Id="rId16" Type="http://schemas.openxmlformats.org/officeDocument/2006/relationships/hyperlink" Target="https://bo.timeconsulting.co.th/?mod=project-edit&amp;id=129" TargetMode="External"/><Relationship Id="rId20" Type="http://schemas.openxmlformats.org/officeDocument/2006/relationships/hyperlink" Target="https://bo.timeconsulting.co.th/?mod=project-edit&amp;id=133" TargetMode="External"/><Relationship Id="rId29" Type="http://schemas.openxmlformats.org/officeDocument/2006/relationships/hyperlink" Target="https://bo.timeconsulting.co.th/?mod=project-edit&amp;id=142"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24" Type="http://schemas.openxmlformats.org/officeDocument/2006/relationships/hyperlink" Target="https://bo.timeconsulting.co.th/?mod=project-edit&amp;id=137" TargetMode="External"/><Relationship Id="rId5" Type="http://schemas.openxmlformats.org/officeDocument/2006/relationships/hyperlink" Target="https://bo.timeconsulting.co.th/?mod=project-edit&amp;id=84" TargetMode="External"/><Relationship Id="rId15" Type="http://schemas.openxmlformats.org/officeDocument/2006/relationships/hyperlink" Target="https://bo.timeconsulting.co.th/?mod=project-edit&amp;id=128" TargetMode="External"/><Relationship Id="rId23" Type="http://schemas.openxmlformats.org/officeDocument/2006/relationships/hyperlink" Target="https://bo.timeconsulting.co.th/?mod=project-edit&amp;id=136" TargetMode="External"/><Relationship Id="rId28" Type="http://schemas.openxmlformats.org/officeDocument/2006/relationships/hyperlink" Target="https://bo.timeconsulting.co.th/?mod=project-edit&amp;id=141" TargetMode="External"/><Relationship Id="rId10" Type="http://schemas.openxmlformats.org/officeDocument/2006/relationships/hyperlink" Target="https://bo.timeconsulting.co.th/?mod=project-edit&amp;id=89" TargetMode="External"/><Relationship Id="rId19" Type="http://schemas.openxmlformats.org/officeDocument/2006/relationships/hyperlink" Target="https://bo.timeconsulting.co.th/?mod=project-edit&amp;id=132"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hyperlink" Target="https://bo.timeconsulting.co.th/?mod=project-edit&amp;id=127" TargetMode="External"/><Relationship Id="rId22" Type="http://schemas.openxmlformats.org/officeDocument/2006/relationships/hyperlink" Target="https://bo.timeconsulting.co.th/?mod=project-edit&amp;id=135" TargetMode="External"/><Relationship Id="rId27" Type="http://schemas.openxmlformats.org/officeDocument/2006/relationships/hyperlink" Target="https://bo.timeconsulting.co.th/?mod=project-edit&amp;id=140" TargetMode="External"/><Relationship Id="rId30"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abSelected="1" workbookViewId="0">
      <selection activeCell="I12" sqref="I12"/>
    </sheetView>
  </sheetViews>
  <sheetFormatPr defaultColWidth="11.453125" defaultRowHeight="12.5"/>
  <cols>
    <col min="1" max="1" width="3" customWidth="1"/>
    <col min="2" max="2" width="16.81640625" customWidth="1"/>
    <col min="3" max="3" width="15.453125" customWidth="1"/>
    <col min="9" max="9" width="16.81640625" style="43" customWidth="1"/>
    <col min="10" max="10" width="57.54296875" style="43" customWidth="1"/>
  </cols>
  <sheetData>
    <row r="1" spans="2:10" ht="13.5" customHeight="1" thickBot="1">
      <c r="I1" s="40"/>
      <c r="J1" s="40"/>
    </row>
    <row r="2" spans="2:10" ht="16.5" customHeight="1">
      <c r="B2" s="94" t="s">
        <v>9</v>
      </c>
      <c r="C2" s="95"/>
      <c r="D2" s="95"/>
      <c r="E2" s="95"/>
      <c r="F2" s="95"/>
      <c r="G2" s="95"/>
      <c r="H2" s="96"/>
      <c r="I2" s="40"/>
      <c r="J2" s="40"/>
    </row>
    <row r="3" spans="2:10" ht="13" thickBot="1">
      <c r="B3" s="97"/>
      <c r="C3" s="98"/>
      <c r="D3" s="98"/>
      <c r="E3" s="98"/>
      <c r="F3" s="98"/>
      <c r="G3" s="98"/>
      <c r="H3" s="99"/>
      <c r="I3" s="41"/>
      <c r="J3" s="41"/>
    </row>
    <row r="4" spans="2:10">
      <c r="B4" s="100" t="s">
        <v>11</v>
      </c>
      <c r="C4" s="101"/>
      <c r="D4" s="100" t="s">
        <v>321</v>
      </c>
      <c r="E4" s="102"/>
      <c r="F4" s="102"/>
      <c r="G4" s="102"/>
      <c r="H4" s="101"/>
      <c r="I4" s="42"/>
      <c r="J4" s="42"/>
    </row>
    <row r="5" spans="2:10">
      <c r="B5" s="85" t="s">
        <v>65</v>
      </c>
      <c r="C5" s="87"/>
      <c r="D5" s="85" t="s">
        <v>322</v>
      </c>
      <c r="E5" s="86"/>
      <c r="F5" s="86"/>
      <c r="G5" s="86"/>
      <c r="H5" s="87"/>
      <c r="I5" s="42"/>
      <c r="J5" s="42"/>
    </row>
    <row r="6" spans="2:10">
      <c r="B6" s="85" t="s">
        <v>66</v>
      </c>
      <c r="C6" s="87"/>
      <c r="D6" s="85">
        <v>94</v>
      </c>
      <c r="E6" s="86"/>
      <c r="F6" s="86"/>
      <c r="G6" s="86"/>
      <c r="H6" s="87"/>
      <c r="I6" s="42"/>
      <c r="J6" s="42"/>
    </row>
    <row r="7" spans="2:10" ht="13" thickBot="1">
      <c r="I7" s="42"/>
      <c r="J7" s="42"/>
    </row>
    <row r="8" spans="2:10" ht="12.75" customHeight="1">
      <c r="B8" s="88"/>
      <c r="C8" s="89"/>
      <c r="D8" s="89"/>
      <c r="E8" s="89"/>
      <c r="F8" s="89"/>
      <c r="G8" s="89"/>
      <c r="H8" s="90"/>
      <c r="I8" s="42"/>
      <c r="J8" s="42"/>
    </row>
    <row r="9" spans="2:10" ht="13.5" customHeight="1" thickBot="1">
      <c r="B9" s="91"/>
      <c r="C9" s="92"/>
      <c r="D9" s="92"/>
      <c r="E9" s="92"/>
      <c r="F9" s="92"/>
      <c r="G9" s="92"/>
      <c r="H9" s="93"/>
      <c r="I9" s="42"/>
      <c r="J9" s="42"/>
    </row>
    <row r="10" spans="2:10">
      <c r="I10" s="42"/>
      <c r="J10" s="42"/>
    </row>
    <row r="11" spans="2:10">
      <c r="I11" s="42"/>
      <c r="J11" s="42"/>
    </row>
    <row r="12" spans="2:10">
      <c r="I12" s="42"/>
      <c r="J12" s="42"/>
    </row>
    <row r="13" spans="2:10">
      <c r="I13" s="42"/>
      <c r="J13" s="42"/>
    </row>
    <row r="14" spans="2:10">
      <c r="I14" s="42"/>
      <c r="J14" s="42"/>
    </row>
    <row r="15" spans="2:10">
      <c r="I15" s="42"/>
      <c r="J15" s="42"/>
    </row>
    <row r="16" spans="2:10">
      <c r="I16" s="42"/>
      <c r="J16" s="42"/>
    </row>
    <row r="17" spans="2:10">
      <c r="I17" s="42"/>
      <c r="J17" s="42"/>
    </row>
    <row r="18" spans="2:10" ht="15.75" customHeight="1">
      <c r="I18" s="42"/>
      <c r="J18" s="42"/>
    </row>
    <row r="19" spans="2:10">
      <c r="I19" s="42"/>
      <c r="J19" s="42"/>
    </row>
    <row r="20" spans="2:10">
      <c r="I20" s="42"/>
      <c r="J20" s="42"/>
    </row>
    <row r="21" spans="2:10">
      <c r="I21" s="42"/>
      <c r="J21" s="42"/>
    </row>
    <row r="22" spans="2:10">
      <c r="I22" s="42"/>
      <c r="J22" s="42"/>
    </row>
    <row r="23" spans="2:10">
      <c r="I23" s="42"/>
      <c r="J23" s="42"/>
    </row>
    <row r="24" spans="2:10">
      <c r="I24" s="42"/>
      <c r="J24" s="42"/>
    </row>
    <row r="25" spans="2:10">
      <c r="I25" s="42"/>
      <c r="J25" s="42"/>
    </row>
    <row r="26" spans="2:10">
      <c r="I26" s="42"/>
      <c r="J26" s="42"/>
    </row>
    <row r="27" spans="2:10">
      <c r="I27" s="42"/>
      <c r="J27" s="42"/>
    </row>
    <row r="28" spans="2:10">
      <c r="I28" s="42"/>
      <c r="J28" s="42"/>
    </row>
    <row r="29" spans="2:10">
      <c r="I29" s="42"/>
      <c r="J29" s="42"/>
    </row>
    <row r="31" spans="2:10" ht="13">
      <c r="B31" s="81" t="s">
        <v>173</v>
      </c>
      <c r="C31" s="82"/>
      <c r="D31" s="83"/>
      <c r="E31" s="83"/>
      <c r="F31" s="83"/>
      <c r="G31" s="83"/>
      <c r="H31" s="83"/>
      <c r="I31" s="55"/>
      <c r="J31" s="55"/>
    </row>
    <row r="32" spans="2:10" ht="13">
      <c r="B32" s="84" t="s">
        <v>174</v>
      </c>
      <c r="C32" s="83"/>
      <c r="D32" s="81" t="s">
        <v>175</v>
      </c>
      <c r="E32" s="82"/>
      <c r="F32" s="82"/>
      <c r="G32" s="82"/>
      <c r="H32" s="82"/>
      <c r="I32" s="55"/>
      <c r="J32" s="55"/>
    </row>
    <row r="33" spans="2:10" ht="13">
      <c r="B33" s="45">
        <v>9001</v>
      </c>
      <c r="C33" s="46"/>
      <c r="D33" s="61" t="s">
        <v>236</v>
      </c>
      <c r="E33" s="62"/>
      <c r="F33" s="62"/>
      <c r="G33" s="62"/>
      <c r="H33" s="63"/>
      <c r="I33" s="55"/>
      <c r="J33" s="55"/>
    </row>
    <row r="34" spans="2:10" ht="20.5">
      <c r="B34" s="49" t="s">
        <v>240</v>
      </c>
      <c r="C34" s="48"/>
      <c r="D34" s="70"/>
      <c r="E34" s="80"/>
      <c r="F34" s="80"/>
      <c r="G34" s="80"/>
      <c r="H34" s="72"/>
      <c r="I34" s="56"/>
      <c r="J34" s="57"/>
    </row>
    <row r="35" spans="2:10" ht="0.75" customHeight="1">
      <c r="B35" s="78"/>
      <c r="C35" s="79"/>
      <c r="D35" s="73"/>
      <c r="E35" s="74"/>
      <c r="F35" s="74"/>
      <c r="G35" s="74"/>
      <c r="H35" s="75"/>
      <c r="I35" s="58"/>
      <c r="J35" s="55"/>
    </row>
    <row r="36" spans="2:10" ht="13">
      <c r="B36" s="47">
        <v>9002</v>
      </c>
      <c r="C36" s="48"/>
      <c r="D36" s="61" t="s">
        <v>237</v>
      </c>
      <c r="E36" s="62"/>
      <c r="F36" s="62"/>
      <c r="G36" s="62"/>
      <c r="H36" s="63"/>
      <c r="I36" s="55"/>
      <c r="J36" s="55"/>
    </row>
    <row r="37" spans="2:10" ht="70.5" customHeight="1">
      <c r="B37" s="59" t="s">
        <v>241</v>
      </c>
      <c r="C37" s="48"/>
      <c r="D37" s="73"/>
      <c r="E37" s="74"/>
      <c r="F37" s="74"/>
      <c r="G37" s="74"/>
      <c r="H37" s="75"/>
      <c r="I37" s="55"/>
      <c r="J37" s="55"/>
    </row>
    <row r="38" spans="2:10" ht="13">
      <c r="B38" s="45">
        <v>9003</v>
      </c>
      <c r="C38" s="46"/>
      <c r="D38" s="76" t="s">
        <v>238</v>
      </c>
      <c r="E38" s="77"/>
      <c r="F38" s="77"/>
      <c r="G38" s="77"/>
      <c r="H38" s="77"/>
      <c r="I38" s="55"/>
      <c r="J38" s="55"/>
    </row>
    <row r="39" spans="2:10">
      <c r="B39" s="50" t="s">
        <v>176</v>
      </c>
      <c r="D39" s="77"/>
      <c r="E39" s="77"/>
      <c r="F39" s="77"/>
      <c r="G39" s="77"/>
      <c r="H39" s="77"/>
      <c r="I39" s="56"/>
      <c r="J39" s="57"/>
    </row>
    <row r="40" spans="2:10" ht="18.75" customHeight="1">
      <c r="B40" s="78"/>
      <c r="C40" s="79"/>
      <c r="D40" s="77"/>
      <c r="E40" s="77"/>
      <c r="F40" s="77"/>
      <c r="G40" s="77"/>
      <c r="H40" s="77"/>
      <c r="I40" s="58"/>
      <c r="J40" s="55"/>
    </row>
    <row r="41" spans="2:10" ht="13">
      <c r="B41" s="47">
        <v>9004</v>
      </c>
      <c r="C41" s="51"/>
      <c r="D41" s="61" t="s">
        <v>239</v>
      </c>
      <c r="E41" s="62"/>
      <c r="F41" s="62"/>
      <c r="G41" s="62"/>
      <c r="H41" s="63"/>
      <c r="I41" s="55"/>
      <c r="J41" s="55"/>
    </row>
    <row r="42" spans="2:10">
      <c r="B42" s="49" t="s">
        <v>176</v>
      </c>
      <c r="C42" s="51"/>
      <c r="D42" s="70"/>
      <c r="E42" s="80"/>
      <c r="F42" s="80"/>
      <c r="G42" s="80"/>
      <c r="H42" s="72"/>
      <c r="I42" s="55"/>
      <c r="J42" s="55"/>
    </row>
    <row r="43" spans="2:10" ht="47.25" customHeight="1">
      <c r="B43" s="78"/>
      <c r="C43" s="79"/>
      <c r="D43" s="73"/>
      <c r="E43" s="74"/>
      <c r="F43" s="74"/>
      <c r="G43" s="74"/>
      <c r="H43" s="75"/>
      <c r="I43" s="55"/>
      <c r="J43" s="55"/>
    </row>
    <row r="44" spans="2:10" ht="13">
      <c r="B44" s="45">
        <v>9005</v>
      </c>
      <c r="C44" s="46"/>
      <c r="D44" s="61" t="s">
        <v>261</v>
      </c>
      <c r="E44" s="62"/>
      <c r="F44" s="62"/>
      <c r="G44" s="62"/>
      <c r="H44" s="63"/>
    </row>
    <row r="45" spans="2:10">
      <c r="B45" s="50" t="s">
        <v>177</v>
      </c>
      <c r="D45" s="70"/>
      <c r="E45" s="71"/>
      <c r="F45" s="71"/>
      <c r="G45" s="71"/>
      <c r="H45" s="72"/>
    </row>
    <row r="46" spans="2:10">
      <c r="B46" s="52" t="s">
        <v>178</v>
      </c>
      <c r="C46" s="53"/>
      <c r="D46" s="73"/>
      <c r="E46" s="74"/>
      <c r="F46" s="74"/>
      <c r="G46" s="74"/>
      <c r="H46" s="75"/>
    </row>
    <row r="47" spans="2:10" ht="13">
      <c r="B47" s="45">
        <v>9007</v>
      </c>
      <c r="C47" s="46"/>
      <c r="D47" s="61" t="s">
        <v>242</v>
      </c>
      <c r="E47" s="62"/>
      <c r="F47" s="62"/>
      <c r="G47" s="62"/>
      <c r="H47" s="63"/>
    </row>
    <row r="48" spans="2:10">
      <c r="B48" s="52" t="s">
        <v>73</v>
      </c>
      <c r="C48" s="53"/>
      <c r="D48" s="73"/>
      <c r="E48" s="74"/>
      <c r="F48" s="74"/>
      <c r="G48" s="74"/>
      <c r="H48" s="75"/>
    </row>
    <row r="49" spans="2:8" ht="13">
      <c r="B49" s="45">
        <v>9008</v>
      </c>
      <c r="C49" s="46"/>
      <c r="D49" s="61" t="s">
        <v>243</v>
      </c>
      <c r="E49" s="62"/>
      <c r="F49" s="62"/>
      <c r="G49" s="62"/>
      <c r="H49" s="63"/>
    </row>
    <row r="50" spans="2:8" ht="17.25" customHeight="1">
      <c r="B50" s="52" t="s">
        <v>74</v>
      </c>
      <c r="C50" s="53"/>
      <c r="D50" s="73"/>
      <c r="E50" s="74"/>
      <c r="F50" s="74"/>
      <c r="G50" s="74"/>
      <c r="H50" s="75"/>
    </row>
    <row r="51" spans="2:8" ht="13">
      <c r="B51" s="45">
        <v>9010</v>
      </c>
      <c r="C51" s="46"/>
      <c r="D51" s="61" t="s">
        <v>179</v>
      </c>
      <c r="E51" s="62"/>
      <c r="F51" s="62"/>
      <c r="G51" s="62"/>
      <c r="H51" s="63"/>
    </row>
    <row r="52" spans="2:8">
      <c r="B52" s="52" t="s">
        <v>75</v>
      </c>
      <c r="C52" s="53"/>
      <c r="D52" s="73"/>
      <c r="E52" s="74"/>
      <c r="F52" s="74"/>
      <c r="G52" s="74"/>
      <c r="H52" s="75"/>
    </row>
    <row r="53" spans="2:8" ht="13">
      <c r="B53" s="45">
        <v>9013</v>
      </c>
      <c r="C53" s="46"/>
      <c r="D53" s="61" t="s">
        <v>180</v>
      </c>
      <c r="E53" s="62"/>
      <c r="F53" s="62"/>
      <c r="G53" s="62"/>
      <c r="H53" s="63"/>
    </row>
    <row r="54" spans="2:8">
      <c r="B54" s="52" t="s">
        <v>76</v>
      </c>
      <c r="C54" s="53"/>
      <c r="D54" s="73"/>
      <c r="E54" s="74"/>
      <c r="F54" s="74"/>
      <c r="G54" s="74"/>
      <c r="H54" s="75"/>
    </row>
    <row r="55" spans="2:8" ht="13">
      <c r="B55" s="45">
        <v>9014</v>
      </c>
      <c r="C55" s="46"/>
      <c r="D55" s="61" t="s">
        <v>77</v>
      </c>
      <c r="E55" s="62"/>
      <c r="F55" s="62"/>
      <c r="G55" s="62"/>
      <c r="H55" s="63"/>
    </row>
    <row r="56" spans="2:8">
      <c r="B56" s="54" t="s">
        <v>77</v>
      </c>
      <c r="C56" s="53"/>
      <c r="D56" s="64"/>
      <c r="E56" s="65"/>
      <c r="F56" s="65"/>
      <c r="G56" s="65"/>
      <c r="H56" s="66"/>
    </row>
    <row r="57" spans="2:8" ht="13">
      <c r="B57" s="45">
        <v>9015</v>
      </c>
      <c r="C57" s="46"/>
      <c r="D57" s="61" t="s">
        <v>181</v>
      </c>
      <c r="E57" s="62"/>
      <c r="F57" s="62"/>
      <c r="G57" s="62"/>
      <c r="H57" s="63"/>
    </row>
    <row r="58" spans="2:8">
      <c r="B58" s="54" t="s">
        <v>78</v>
      </c>
      <c r="C58" s="53"/>
      <c r="D58" s="67"/>
      <c r="E58" s="68"/>
      <c r="F58" s="68"/>
      <c r="G58" s="68"/>
      <c r="H58" s="69"/>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2"/>
  <sheetViews>
    <sheetView showGridLines="0" topLeftCell="D1" zoomScale="70" zoomScaleNormal="70" workbookViewId="0">
      <selection activeCell="L32" sqref="L32"/>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27" t="s">
        <v>14</v>
      </c>
      <c r="E1" s="128"/>
      <c r="F1" s="128"/>
      <c r="G1" s="128"/>
      <c r="H1" s="128"/>
      <c r="I1" s="128"/>
      <c r="J1" s="128"/>
      <c r="K1" s="128"/>
      <c r="L1" s="129"/>
    </row>
    <row r="2" spans="1:15" ht="13.5" customHeight="1">
      <c r="D2" s="30"/>
      <c r="E2" s="30"/>
      <c r="F2" s="30"/>
      <c r="G2" s="30"/>
      <c r="H2" s="30"/>
      <c r="I2" s="30"/>
      <c r="J2" s="30"/>
      <c r="K2" s="30"/>
      <c r="L2" s="2"/>
    </row>
    <row r="3" spans="1:15" ht="19.5" customHeight="1">
      <c r="D3" s="22" t="s">
        <v>0</v>
      </c>
      <c r="E3" s="23"/>
      <c r="F3" s="31" t="str">
        <f>'Information-General Settings'!D4</f>
        <v>Piangpin</v>
      </c>
      <c r="G3" s="28"/>
      <c r="I3" s="3"/>
      <c r="J3" s="32"/>
      <c r="K3" s="32"/>
      <c r="L3" s="32"/>
    </row>
    <row r="4" spans="1:15" ht="19.5" customHeight="1">
      <c r="D4" s="3" t="s">
        <v>68</v>
      </c>
      <c r="E4" s="24"/>
      <c r="F4" s="31" t="str">
        <f>'Information-General Settings'!D5</f>
        <v>Payungpon</v>
      </c>
      <c r="G4" s="28"/>
      <c r="I4" s="3"/>
      <c r="J4" s="32"/>
      <c r="K4" s="32"/>
      <c r="L4" s="32"/>
    </row>
    <row r="5" spans="1:15" ht="19.5" customHeight="1">
      <c r="D5" s="130" t="s">
        <v>67</v>
      </c>
      <c r="E5" s="131"/>
      <c r="F5" s="31">
        <f>'Information-General Settings'!D6</f>
        <v>94</v>
      </c>
      <c r="G5" s="28"/>
      <c r="I5" s="3"/>
      <c r="J5" s="32"/>
      <c r="K5" s="32"/>
      <c r="L5" s="32"/>
    </row>
    <row r="6" spans="1:15" ht="19.5" customHeight="1" thickBot="1">
      <c r="E6" s="3"/>
      <c r="F6" s="3"/>
      <c r="G6" s="3"/>
      <c r="H6" s="4"/>
      <c r="J6" s="117"/>
      <c r="K6" s="117"/>
      <c r="L6" s="117"/>
    </row>
    <row r="7" spans="1:15" ht="12.75" customHeight="1">
      <c r="B7" s="1">
        <f>MONTH(E9)</f>
        <v>12</v>
      </c>
      <c r="C7" s="105"/>
      <c r="D7" s="107">
        <v>44166</v>
      </c>
      <c r="E7" s="108"/>
      <c r="F7" s="111" t="s">
        <v>6</v>
      </c>
      <c r="G7" s="111" t="s">
        <v>15</v>
      </c>
      <c r="H7" s="123" t="s">
        <v>5</v>
      </c>
      <c r="I7" s="124"/>
      <c r="J7" s="119" t="s">
        <v>3</v>
      </c>
      <c r="K7" s="121" t="s">
        <v>10</v>
      </c>
      <c r="L7" s="119" t="s">
        <v>4</v>
      </c>
    </row>
    <row r="8" spans="1:15" ht="23.25" customHeight="1" thickBot="1">
      <c r="C8" s="106"/>
      <c r="D8" s="109"/>
      <c r="E8" s="110"/>
      <c r="F8" s="112"/>
      <c r="G8" s="113"/>
      <c r="H8" s="125"/>
      <c r="I8" s="126"/>
      <c r="J8" s="120"/>
      <c r="K8" s="122"/>
      <c r="L8" s="120"/>
    </row>
    <row r="9" spans="1:15" ht="29.15" customHeight="1" thickBot="1">
      <c r="A9" s="5">
        <f t="shared" ref="A9:A39" si="0">IF(OR(C9="f",C9="u",C9="F",C9="U"),"",IF(OR(B9=1,B9=2,B9=3,B9=4,B9=5),1,""))</f>
        <v>1</v>
      </c>
      <c r="B9" s="6">
        <f t="shared" ref="B9:B37" si="1">WEEKDAY(E9,2)</f>
        <v>2</v>
      </c>
      <c r="C9" s="7"/>
      <c r="D9" s="8" t="str">
        <f>IF(B9=1,"Mo",IF(B9=2,"Tue",IF(B9=3,"Wed",IF(B9=4,"Thu",IF(B9=5,"Fri",IF(B9=6,"Sat",IF(B9=7,"Sun","")))))))</f>
        <v>Tue</v>
      </c>
      <c r="E9" s="9">
        <f>+D7</f>
        <v>44166</v>
      </c>
      <c r="F9" s="10" t="s">
        <v>17</v>
      </c>
      <c r="G9" s="13">
        <v>9001</v>
      </c>
      <c r="H9" s="118" t="s">
        <v>314</v>
      </c>
      <c r="I9" s="118"/>
      <c r="J9" s="13" t="s">
        <v>69</v>
      </c>
      <c r="K9" s="10"/>
      <c r="L9" s="14">
        <v>8</v>
      </c>
    </row>
    <row r="10" spans="1:15" ht="29.15" customHeight="1" thickBot="1">
      <c r="A10" s="5">
        <f t="shared" si="0"/>
        <v>1</v>
      </c>
      <c r="B10" s="6">
        <f t="shared" si="1"/>
        <v>3</v>
      </c>
      <c r="C10" s="11"/>
      <c r="D10" s="8" t="str">
        <f>IF(B10=1,"Mo",IF(B10=2,"Tue",IF(B10=3,"Wed",IF(B10=4,"Thu",IF(B10=5,"Fri",IF(B10=6,"Sat",IF(B10=7,"Sun","")))))))</f>
        <v>Wed</v>
      </c>
      <c r="E10" s="12">
        <f>+E9+1</f>
        <v>44167</v>
      </c>
      <c r="F10" s="10" t="s">
        <v>17</v>
      </c>
      <c r="G10" s="13">
        <v>9001</v>
      </c>
      <c r="H10" s="118" t="s">
        <v>314</v>
      </c>
      <c r="I10" s="118"/>
      <c r="J10" s="13" t="s">
        <v>69</v>
      </c>
      <c r="K10" s="13"/>
      <c r="L10" s="14">
        <v>8</v>
      </c>
      <c r="N10" s="6" t="s">
        <v>70</v>
      </c>
      <c r="O10" s="2">
        <f>COUNTIF($G$9:$G$40, 9001)</f>
        <v>24</v>
      </c>
    </row>
    <row r="11" spans="1:15" ht="29.15" customHeight="1" thickBot="1">
      <c r="A11" s="5">
        <f t="shared" si="0"/>
        <v>1</v>
      </c>
      <c r="B11" s="6">
        <f t="shared" si="1"/>
        <v>4</v>
      </c>
      <c r="C11" s="11"/>
      <c r="D11" s="8" t="str">
        <f>IF(B11=1,"Mo",IF(B11=2,"Tue",IF(B11=3,"Wed",IF(B11=4,"Thu",IF(B11=5,"Fri",IF(B11=6,"Sat",IF(B11=7,"Sun","")))))))</f>
        <v>Thu</v>
      </c>
      <c r="E11" s="12">
        <f>+E10+1</f>
        <v>44168</v>
      </c>
      <c r="F11" s="10" t="s">
        <v>17</v>
      </c>
      <c r="G11" s="13">
        <v>9001</v>
      </c>
      <c r="H11" s="118" t="s">
        <v>314</v>
      </c>
      <c r="I11" s="118"/>
      <c r="J11" s="13" t="s">
        <v>69</v>
      </c>
      <c r="K11" s="13"/>
      <c r="L11" s="14">
        <v>8</v>
      </c>
      <c r="N11" s="6" t="s">
        <v>12</v>
      </c>
      <c r="O11" s="2">
        <f>COUNTIF($G$9:$G$40,9003)+COUNTIF($G$9:$G$40,9004)</f>
        <v>0</v>
      </c>
    </row>
    <row r="12" spans="1:15" ht="29.15" customHeight="1" thickBot="1">
      <c r="A12" s="5">
        <f t="shared" si="0"/>
        <v>1</v>
      </c>
      <c r="B12" s="6">
        <f t="shared" si="1"/>
        <v>5</v>
      </c>
      <c r="C12" s="11"/>
      <c r="D12" s="8" t="str">
        <f t="shared" ref="D12:D39" si="2">IF(B12=1,"Mo",IF(B12=2,"Tue",IF(B12=3,"Wed",IF(B12=4,"Thu",IF(B12=5,"Fri",IF(B12=6,"Sat",IF(B12=7,"Sun","")))))))</f>
        <v>Fri</v>
      </c>
      <c r="E12" s="12">
        <f t="shared" ref="E12:E37" si="3">+E11+1</f>
        <v>44169</v>
      </c>
      <c r="F12" s="10" t="s">
        <v>17</v>
      </c>
      <c r="G12" s="13">
        <v>9001</v>
      </c>
      <c r="H12" s="118" t="s">
        <v>314</v>
      </c>
      <c r="I12" s="118"/>
      <c r="J12" s="13" t="s">
        <v>69</v>
      </c>
      <c r="K12" s="13"/>
      <c r="L12" s="14">
        <v>8</v>
      </c>
      <c r="N12" s="1" t="s">
        <v>13</v>
      </c>
      <c r="O12" s="2">
        <f>COUNTIF($G$9:$G$40, 9005)</f>
        <v>0</v>
      </c>
    </row>
    <row r="13" spans="1:15" ht="29.15" customHeight="1" thickBot="1">
      <c r="A13" s="5" t="str">
        <f t="shared" si="0"/>
        <v/>
      </c>
      <c r="B13" s="6">
        <f t="shared" si="1"/>
        <v>6</v>
      </c>
      <c r="C13" s="11"/>
      <c r="D13" s="8" t="str">
        <f t="shared" si="2"/>
        <v>Sat</v>
      </c>
      <c r="E13" s="12">
        <f t="shared" si="3"/>
        <v>44170</v>
      </c>
      <c r="F13" s="10"/>
      <c r="G13" s="13"/>
      <c r="H13" s="116"/>
      <c r="I13" s="116"/>
      <c r="J13" s="13"/>
      <c r="K13" s="13"/>
      <c r="L13" s="14"/>
    </row>
    <row r="14" spans="1:15" ht="29.15" customHeight="1" thickBot="1">
      <c r="A14" s="5" t="str">
        <f t="shared" si="0"/>
        <v/>
      </c>
      <c r="B14" s="6">
        <f t="shared" si="1"/>
        <v>7</v>
      </c>
      <c r="C14" s="11"/>
      <c r="D14" s="8" t="str">
        <f t="shared" si="2"/>
        <v>Sun</v>
      </c>
      <c r="E14" s="12">
        <f t="shared" si="3"/>
        <v>44171</v>
      </c>
      <c r="F14" s="10"/>
      <c r="G14" s="13"/>
      <c r="H14" s="115"/>
      <c r="I14" s="115"/>
      <c r="J14" s="13"/>
      <c r="K14" s="13"/>
      <c r="L14" s="14"/>
    </row>
    <row r="15" spans="1:15" ht="29.15" customHeight="1" thickBot="1">
      <c r="A15" s="5">
        <f t="shared" si="0"/>
        <v>1</v>
      </c>
      <c r="B15" s="6">
        <f t="shared" si="1"/>
        <v>1</v>
      </c>
      <c r="C15" s="11"/>
      <c r="D15" s="8" t="str">
        <f t="shared" si="2"/>
        <v>Mo</v>
      </c>
      <c r="E15" s="12">
        <f t="shared" si="3"/>
        <v>44172</v>
      </c>
      <c r="F15" s="10" t="s">
        <v>17</v>
      </c>
      <c r="G15" s="13">
        <v>9001</v>
      </c>
      <c r="H15" s="118" t="s">
        <v>314</v>
      </c>
      <c r="I15" s="118"/>
      <c r="J15" s="13" t="s">
        <v>69</v>
      </c>
      <c r="K15" s="13"/>
      <c r="L15" s="14">
        <v>8</v>
      </c>
    </row>
    <row r="16" spans="1:15" ht="29.15" customHeight="1" thickBot="1">
      <c r="A16" s="5">
        <f t="shared" si="0"/>
        <v>1</v>
      </c>
      <c r="B16" s="6">
        <f t="shared" si="1"/>
        <v>2</v>
      </c>
      <c r="C16" s="11"/>
      <c r="D16" s="8" t="str">
        <f>IF(B16=1,"Mo",IF(B16=2,"Tue",IF(B16=3,"Wed",IF(B16=4,"Thu",IF(B16=5,"Fri",IF(B16=6,"Sat",IF(B16=7,"Sun","")))))))</f>
        <v>Tue</v>
      </c>
      <c r="E16" s="12">
        <f t="shared" si="3"/>
        <v>44173</v>
      </c>
      <c r="F16" s="10" t="s">
        <v>17</v>
      </c>
      <c r="G16" s="13">
        <v>9001</v>
      </c>
      <c r="H16" s="118" t="s">
        <v>320</v>
      </c>
      <c r="I16" s="118"/>
      <c r="J16" s="13" t="s">
        <v>69</v>
      </c>
      <c r="K16" s="13"/>
      <c r="L16" s="14">
        <v>8</v>
      </c>
    </row>
    <row r="17" spans="1:12" ht="29.15" customHeight="1" thickBot="1">
      <c r="A17" s="5">
        <f t="shared" si="0"/>
        <v>1</v>
      </c>
      <c r="B17" s="6">
        <f t="shared" si="1"/>
        <v>3</v>
      </c>
      <c r="C17" s="11"/>
      <c r="D17" s="8" t="str">
        <f>IF(B17=1,"Mo",IF(B17=2,"Tue",IF(B17=3,"Wed",IF(B17=4,"Thu",IF(B17=5,"Fri",IF(B17=6,"Sat",IF(B17=7,"Sun","")))))))</f>
        <v>Wed</v>
      </c>
      <c r="E17" s="12">
        <f t="shared" si="3"/>
        <v>44174</v>
      </c>
      <c r="F17" s="10" t="s">
        <v>17</v>
      </c>
      <c r="G17" s="13">
        <v>9001</v>
      </c>
      <c r="H17" s="118" t="s">
        <v>314</v>
      </c>
      <c r="I17" s="118"/>
      <c r="J17" s="13" t="s">
        <v>69</v>
      </c>
      <c r="K17" s="13"/>
      <c r="L17" s="14">
        <v>8</v>
      </c>
    </row>
    <row r="18" spans="1:12" ht="29.15" customHeight="1" thickBot="1">
      <c r="A18" s="5">
        <f t="shared" si="0"/>
        <v>1</v>
      </c>
      <c r="B18" s="6">
        <f t="shared" si="1"/>
        <v>4</v>
      </c>
      <c r="C18" s="11"/>
      <c r="D18" s="8" t="str">
        <f>IF(B18=1,"Mo",IF(B18=2,"Tue",IF(B18=3,"Wed",IF(B18=4,"Thu",IF(B18=5,"Fri",IF(B18=6,"Sat",IF(B18=7,"Sun","")))))))</f>
        <v>Thu</v>
      </c>
      <c r="E18" s="12">
        <f t="shared" si="3"/>
        <v>44175</v>
      </c>
      <c r="F18" s="10" t="s">
        <v>17</v>
      </c>
      <c r="G18" s="13">
        <v>9001</v>
      </c>
      <c r="H18" s="132" t="s">
        <v>280</v>
      </c>
      <c r="I18" s="133"/>
      <c r="J18" s="13"/>
      <c r="K18" s="13"/>
      <c r="L18" s="14"/>
    </row>
    <row r="19" spans="1:12" ht="29.15" customHeight="1" thickBot="1">
      <c r="A19" s="5">
        <f t="shared" si="0"/>
        <v>1</v>
      </c>
      <c r="B19" s="6">
        <f t="shared" si="1"/>
        <v>5</v>
      </c>
      <c r="C19" s="11"/>
      <c r="D19" s="8" t="str">
        <f t="shared" si="2"/>
        <v>Fri</v>
      </c>
      <c r="E19" s="12">
        <f t="shared" si="3"/>
        <v>44176</v>
      </c>
      <c r="F19" s="10" t="s">
        <v>17</v>
      </c>
      <c r="G19" s="13">
        <v>9001</v>
      </c>
      <c r="H19" s="118" t="s">
        <v>314</v>
      </c>
      <c r="I19" s="118"/>
      <c r="J19" s="13" t="s">
        <v>69</v>
      </c>
      <c r="K19" s="13"/>
      <c r="L19" s="14">
        <v>8</v>
      </c>
    </row>
    <row r="20" spans="1:12" ht="29.15" customHeight="1" thickBot="1">
      <c r="A20" s="5" t="str">
        <f t="shared" si="0"/>
        <v/>
      </c>
      <c r="B20" s="6">
        <f t="shared" si="1"/>
        <v>6</v>
      </c>
      <c r="C20" s="11"/>
      <c r="D20" s="8" t="str">
        <f t="shared" si="2"/>
        <v>Sat</v>
      </c>
      <c r="E20" s="12">
        <f t="shared" si="3"/>
        <v>44177</v>
      </c>
      <c r="F20" s="10"/>
      <c r="G20" s="13"/>
      <c r="H20" s="115"/>
      <c r="I20" s="115"/>
      <c r="J20" s="13"/>
      <c r="K20" s="13"/>
      <c r="L20" s="14"/>
    </row>
    <row r="21" spans="1:12" ht="29.15" customHeight="1" thickBot="1">
      <c r="A21" s="5" t="str">
        <f t="shared" si="0"/>
        <v/>
      </c>
      <c r="B21" s="6">
        <f t="shared" si="1"/>
        <v>7</v>
      </c>
      <c r="C21" s="11"/>
      <c r="D21" s="8" t="str">
        <f t="shared" si="2"/>
        <v>Sun</v>
      </c>
      <c r="E21" s="12">
        <f t="shared" si="3"/>
        <v>44178</v>
      </c>
      <c r="F21" s="10"/>
      <c r="G21" s="13"/>
      <c r="H21" s="114"/>
      <c r="I21" s="114"/>
      <c r="J21" s="13"/>
      <c r="K21" s="13"/>
      <c r="L21" s="14"/>
    </row>
    <row r="22" spans="1:12" ht="29.15" customHeight="1" thickBot="1">
      <c r="A22" s="5">
        <f t="shared" si="0"/>
        <v>1</v>
      </c>
      <c r="B22" s="6">
        <f t="shared" si="1"/>
        <v>1</v>
      </c>
      <c r="C22" s="11"/>
      <c r="D22" s="8" t="str">
        <f t="shared" si="2"/>
        <v>Mo</v>
      </c>
      <c r="E22" s="12">
        <f t="shared" si="3"/>
        <v>44179</v>
      </c>
      <c r="F22" s="10" t="s">
        <v>17</v>
      </c>
      <c r="G22" s="13">
        <v>9001</v>
      </c>
      <c r="H22" s="118" t="s">
        <v>314</v>
      </c>
      <c r="I22" s="118"/>
      <c r="J22" s="13" t="s">
        <v>69</v>
      </c>
      <c r="K22" s="13"/>
      <c r="L22" s="14">
        <v>8</v>
      </c>
    </row>
    <row r="23" spans="1:12" ht="29.15" customHeight="1" thickBot="1">
      <c r="A23" s="5">
        <f t="shared" si="0"/>
        <v>1</v>
      </c>
      <c r="B23" s="6">
        <f t="shared" si="1"/>
        <v>2</v>
      </c>
      <c r="C23" s="11"/>
      <c r="D23" s="8" t="str">
        <f t="shared" si="2"/>
        <v>Tue</v>
      </c>
      <c r="E23" s="12">
        <f t="shared" si="3"/>
        <v>44180</v>
      </c>
      <c r="F23" s="10" t="s">
        <v>17</v>
      </c>
      <c r="G23" s="13">
        <v>9001</v>
      </c>
      <c r="H23" s="118" t="s">
        <v>314</v>
      </c>
      <c r="I23" s="118"/>
      <c r="J23" s="13" t="s">
        <v>69</v>
      </c>
      <c r="K23" s="13"/>
      <c r="L23" s="14">
        <v>8</v>
      </c>
    </row>
    <row r="24" spans="1:12" ht="29.15" customHeight="1" thickBot="1">
      <c r="A24" s="5">
        <f t="shared" si="0"/>
        <v>1</v>
      </c>
      <c r="B24" s="6">
        <f t="shared" si="1"/>
        <v>3</v>
      </c>
      <c r="C24" s="11"/>
      <c r="D24" s="8" t="str">
        <f t="shared" si="2"/>
        <v>Wed</v>
      </c>
      <c r="E24" s="12">
        <f t="shared" si="3"/>
        <v>44181</v>
      </c>
      <c r="F24" s="10" t="s">
        <v>17</v>
      </c>
      <c r="G24" s="13">
        <v>9001</v>
      </c>
      <c r="H24" s="118" t="s">
        <v>314</v>
      </c>
      <c r="I24" s="118"/>
      <c r="J24" s="13" t="s">
        <v>69</v>
      </c>
      <c r="K24" s="13"/>
      <c r="L24" s="14">
        <v>8</v>
      </c>
    </row>
    <row r="25" spans="1:12" ht="29.15" customHeight="1" thickBot="1">
      <c r="A25" s="5">
        <f t="shared" si="0"/>
        <v>1</v>
      </c>
      <c r="B25" s="6">
        <f t="shared" si="1"/>
        <v>4</v>
      </c>
      <c r="C25" s="11"/>
      <c r="D25" s="8" t="str">
        <f t="shared" si="2"/>
        <v>Thu</v>
      </c>
      <c r="E25" s="12">
        <f t="shared" si="3"/>
        <v>44182</v>
      </c>
      <c r="F25" s="10" t="s">
        <v>17</v>
      </c>
      <c r="G25" s="13">
        <v>9001</v>
      </c>
      <c r="H25" s="118" t="s">
        <v>314</v>
      </c>
      <c r="I25" s="118"/>
      <c r="J25" s="13" t="s">
        <v>69</v>
      </c>
      <c r="K25" s="13"/>
      <c r="L25" s="14">
        <v>8</v>
      </c>
    </row>
    <row r="26" spans="1:12" ht="29.15" customHeight="1" thickBot="1">
      <c r="A26" s="5">
        <f t="shared" si="0"/>
        <v>1</v>
      </c>
      <c r="B26" s="6">
        <f t="shared" si="1"/>
        <v>5</v>
      </c>
      <c r="C26" s="11"/>
      <c r="D26" s="8" t="str">
        <f t="shared" si="2"/>
        <v>Fri</v>
      </c>
      <c r="E26" s="12">
        <f t="shared" si="3"/>
        <v>44183</v>
      </c>
      <c r="F26" s="10" t="s">
        <v>17</v>
      </c>
      <c r="G26" s="13">
        <v>9001</v>
      </c>
      <c r="H26" s="118" t="s">
        <v>314</v>
      </c>
      <c r="I26" s="118"/>
      <c r="J26" s="13" t="s">
        <v>69</v>
      </c>
      <c r="K26" s="13"/>
      <c r="L26" s="14">
        <v>8</v>
      </c>
    </row>
    <row r="27" spans="1:12" ht="29.15" customHeight="1" thickBot="1">
      <c r="A27" s="5" t="str">
        <f t="shared" si="0"/>
        <v/>
      </c>
      <c r="B27" s="6">
        <f t="shared" si="1"/>
        <v>6</v>
      </c>
      <c r="C27" s="11"/>
      <c r="D27" s="8" t="str">
        <f t="shared" si="2"/>
        <v>Sat</v>
      </c>
      <c r="E27" s="12">
        <f t="shared" si="3"/>
        <v>44184</v>
      </c>
      <c r="F27" s="10"/>
      <c r="G27" s="13"/>
      <c r="H27" s="116"/>
      <c r="I27" s="116"/>
      <c r="J27" s="13"/>
      <c r="K27" s="13"/>
      <c r="L27" s="14"/>
    </row>
    <row r="28" spans="1:12" ht="29.15" customHeight="1" thickBot="1">
      <c r="A28" s="5" t="str">
        <f t="shared" si="0"/>
        <v/>
      </c>
      <c r="B28" s="6">
        <f t="shared" si="1"/>
        <v>7</v>
      </c>
      <c r="C28" s="11"/>
      <c r="D28" s="8" t="str">
        <f t="shared" si="2"/>
        <v>Sun</v>
      </c>
      <c r="E28" s="12">
        <f t="shared" si="3"/>
        <v>44185</v>
      </c>
      <c r="F28" s="10"/>
      <c r="G28" s="13"/>
      <c r="H28" s="116"/>
      <c r="I28" s="116"/>
      <c r="J28" s="13"/>
      <c r="K28" s="13"/>
      <c r="L28" s="14"/>
    </row>
    <row r="29" spans="1:12" ht="29.15" customHeight="1" thickBot="1">
      <c r="A29" s="5">
        <f t="shared" si="0"/>
        <v>1</v>
      </c>
      <c r="B29" s="6">
        <f t="shared" si="1"/>
        <v>1</v>
      </c>
      <c r="C29" s="11"/>
      <c r="D29" s="8" t="str">
        <f t="shared" si="2"/>
        <v>Mo</v>
      </c>
      <c r="E29" s="12">
        <f t="shared" si="3"/>
        <v>44186</v>
      </c>
      <c r="F29" s="10" t="s">
        <v>17</v>
      </c>
      <c r="G29" s="13">
        <v>9001</v>
      </c>
      <c r="H29" s="118" t="s">
        <v>314</v>
      </c>
      <c r="I29" s="118"/>
      <c r="J29" s="13" t="s">
        <v>69</v>
      </c>
      <c r="K29" s="13"/>
      <c r="L29" s="14">
        <v>8</v>
      </c>
    </row>
    <row r="30" spans="1:12" ht="29.15" customHeight="1" thickBot="1">
      <c r="A30" s="5">
        <f t="shared" si="0"/>
        <v>1</v>
      </c>
      <c r="B30" s="6">
        <f t="shared" si="1"/>
        <v>2</v>
      </c>
      <c r="C30" s="11"/>
      <c r="D30" s="8" t="str">
        <f t="shared" si="2"/>
        <v>Tue</v>
      </c>
      <c r="E30" s="12">
        <f t="shared" si="3"/>
        <v>44187</v>
      </c>
      <c r="F30" s="10" t="s">
        <v>17</v>
      </c>
      <c r="G30" s="13">
        <v>9001</v>
      </c>
      <c r="H30" s="118" t="s">
        <v>314</v>
      </c>
      <c r="I30" s="118"/>
      <c r="J30" s="13" t="s">
        <v>69</v>
      </c>
      <c r="K30" s="13"/>
      <c r="L30" s="14">
        <v>8</v>
      </c>
    </row>
    <row r="31" spans="1:12" ht="29.15" customHeight="1" thickBot="1">
      <c r="A31" s="5"/>
      <c r="B31" s="6"/>
      <c r="C31" s="134"/>
      <c r="D31" s="8" t="s">
        <v>315</v>
      </c>
      <c r="E31" s="9">
        <v>44188</v>
      </c>
      <c r="F31" s="10" t="s">
        <v>35</v>
      </c>
      <c r="G31" s="13">
        <v>9001</v>
      </c>
      <c r="H31" s="60" t="s">
        <v>317</v>
      </c>
      <c r="I31" s="60"/>
      <c r="J31" s="13" t="s">
        <v>316</v>
      </c>
      <c r="K31" s="135"/>
      <c r="L31" s="14">
        <v>2</v>
      </c>
    </row>
    <row r="32" spans="1:12" ht="29.15" customHeight="1" thickBot="1">
      <c r="A32" s="5">
        <f t="shared" si="0"/>
        <v>1</v>
      </c>
      <c r="B32" s="6">
        <f t="shared" si="1"/>
        <v>3</v>
      </c>
      <c r="C32" s="11"/>
      <c r="D32" s="8" t="str">
        <f t="shared" si="2"/>
        <v>Wed</v>
      </c>
      <c r="E32" s="12">
        <f>+E30+1</f>
        <v>44188</v>
      </c>
      <c r="F32" s="10" t="s">
        <v>17</v>
      </c>
      <c r="G32" s="13">
        <v>9001</v>
      </c>
      <c r="H32" s="118" t="s">
        <v>314</v>
      </c>
      <c r="I32" s="118"/>
      <c r="J32" s="13" t="s">
        <v>69</v>
      </c>
      <c r="K32" s="13"/>
      <c r="L32" s="14">
        <v>6</v>
      </c>
    </row>
    <row r="33" spans="1:12" ht="29.15" customHeight="1" thickBot="1">
      <c r="A33" s="5">
        <f t="shared" si="0"/>
        <v>1</v>
      </c>
      <c r="B33" s="6">
        <f t="shared" si="1"/>
        <v>4</v>
      </c>
      <c r="C33" s="11"/>
      <c r="D33" s="8" t="str">
        <f t="shared" si="2"/>
        <v>Thu</v>
      </c>
      <c r="E33" s="12">
        <f t="shared" si="3"/>
        <v>44189</v>
      </c>
      <c r="F33" s="10" t="s">
        <v>17</v>
      </c>
      <c r="G33" s="13">
        <v>9001</v>
      </c>
      <c r="H33" s="118" t="s">
        <v>318</v>
      </c>
      <c r="I33" s="118"/>
      <c r="J33" s="13" t="s">
        <v>319</v>
      </c>
      <c r="K33" s="13"/>
      <c r="L33" s="14">
        <v>8</v>
      </c>
    </row>
    <row r="34" spans="1:12" ht="29.15" customHeight="1" thickBot="1">
      <c r="A34" s="5">
        <f t="shared" si="0"/>
        <v>1</v>
      </c>
      <c r="B34" s="6">
        <f t="shared" si="1"/>
        <v>5</v>
      </c>
      <c r="C34" s="11"/>
      <c r="D34" s="8" t="str">
        <f t="shared" si="2"/>
        <v>Fri</v>
      </c>
      <c r="E34" s="12">
        <f t="shared" si="3"/>
        <v>44190</v>
      </c>
      <c r="F34" s="10" t="s">
        <v>17</v>
      </c>
      <c r="G34" s="13">
        <v>9001</v>
      </c>
      <c r="H34" s="118" t="s">
        <v>314</v>
      </c>
      <c r="I34" s="118"/>
      <c r="J34" s="13" t="s">
        <v>69</v>
      </c>
      <c r="K34" s="13"/>
      <c r="L34" s="14">
        <v>8</v>
      </c>
    </row>
    <row r="35" spans="1:12" ht="29.15" customHeight="1" thickBot="1">
      <c r="A35" s="5" t="str">
        <f t="shared" si="0"/>
        <v/>
      </c>
      <c r="B35" s="6">
        <f t="shared" si="1"/>
        <v>6</v>
      </c>
      <c r="C35" s="11"/>
      <c r="D35" s="8" t="str">
        <f t="shared" si="2"/>
        <v>Sat</v>
      </c>
      <c r="E35" s="12">
        <f t="shared" si="3"/>
        <v>44191</v>
      </c>
      <c r="F35" s="10"/>
      <c r="G35" s="13"/>
      <c r="H35" s="116"/>
      <c r="I35" s="116"/>
      <c r="J35" s="13"/>
      <c r="K35" s="13"/>
      <c r="L35" s="14"/>
    </row>
    <row r="36" spans="1:12" ht="29.15" customHeight="1" thickBot="1">
      <c r="A36" s="5" t="str">
        <f t="shared" si="0"/>
        <v/>
      </c>
      <c r="B36" s="6">
        <f t="shared" si="1"/>
        <v>7</v>
      </c>
      <c r="C36" s="11"/>
      <c r="D36" s="8" t="str">
        <f t="shared" si="2"/>
        <v>Sun</v>
      </c>
      <c r="E36" s="12">
        <f t="shared" si="3"/>
        <v>44192</v>
      </c>
      <c r="F36" s="10"/>
      <c r="G36" s="13"/>
      <c r="H36" s="116"/>
      <c r="I36" s="116"/>
      <c r="J36" s="13"/>
      <c r="K36" s="13"/>
      <c r="L36" s="14"/>
    </row>
    <row r="37" spans="1:12" ht="29.15" customHeight="1" thickBot="1">
      <c r="A37" s="5">
        <f t="shared" si="0"/>
        <v>1</v>
      </c>
      <c r="B37" s="6">
        <f t="shared" si="1"/>
        <v>1</v>
      </c>
      <c r="C37" s="11"/>
      <c r="D37" s="8" t="str">
        <f t="shared" si="2"/>
        <v>Mo</v>
      </c>
      <c r="E37" s="12">
        <f t="shared" si="3"/>
        <v>44193</v>
      </c>
      <c r="F37" s="10" t="s">
        <v>17</v>
      </c>
      <c r="G37" s="13">
        <v>9001</v>
      </c>
      <c r="H37" s="118" t="s">
        <v>314</v>
      </c>
      <c r="I37" s="118"/>
      <c r="J37" s="13" t="s">
        <v>69</v>
      </c>
      <c r="K37" s="13"/>
      <c r="L37" s="14">
        <v>8</v>
      </c>
    </row>
    <row r="38" spans="1:12" ht="29.15" customHeight="1" thickBot="1">
      <c r="A38" s="5">
        <f t="shared" si="0"/>
        <v>1</v>
      </c>
      <c r="B38" s="6">
        <f>WEEKDAY(E37+1,2)</f>
        <v>2</v>
      </c>
      <c r="C38" s="11"/>
      <c r="D38" s="8" t="str">
        <f t="shared" si="2"/>
        <v>Tue</v>
      </c>
      <c r="E38" s="15">
        <f>IF(MONTH(E37+1)&gt;MONTH(E37),"",E37+1)</f>
        <v>44194</v>
      </c>
      <c r="F38" s="10" t="s">
        <v>17</v>
      </c>
      <c r="G38" s="13">
        <v>9001</v>
      </c>
      <c r="H38" s="118" t="s">
        <v>314</v>
      </c>
      <c r="I38" s="118"/>
      <c r="J38" s="13" t="s">
        <v>69</v>
      </c>
      <c r="K38" s="13"/>
      <c r="L38" s="14">
        <v>8</v>
      </c>
    </row>
    <row r="39" spans="1:12" ht="29.15" customHeight="1" thickBot="1">
      <c r="A39" s="5">
        <f t="shared" si="0"/>
        <v>1</v>
      </c>
      <c r="B39" s="6">
        <f>WEEKDAY(E37+1,2)</f>
        <v>2</v>
      </c>
      <c r="C39" s="11"/>
      <c r="D39" s="8" t="str">
        <f t="shared" si="2"/>
        <v>Tue</v>
      </c>
      <c r="E39" s="15">
        <f>IF(MONTH(E38+1)&gt;MONTH(E38),"",E38+1)</f>
        <v>44195</v>
      </c>
      <c r="F39" s="10" t="s">
        <v>17</v>
      </c>
      <c r="G39" s="13">
        <v>9001</v>
      </c>
      <c r="H39" s="118" t="s">
        <v>314</v>
      </c>
      <c r="I39" s="118"/>
      <c r="J39" s="13" t="s">
        <v>69</v>
      </c>
      <c r="K39" s="13"/>
      <c r="L39" s="14">
        <v>8</v>
      </c>
    </row>
    <row r="40" spans="1:12" ht="29.15" customHeight="1" thickBot="1">
      <c r="A40" s="5">
        <f t="shared" ref="A40" si="4">IF(OR(C40="f",C40="u",C40="F",C40="U"),"",IF(OR(B40=1,B40=2,B40=3,B40=4,B40=5),1,""))</f>
        <v>1</v>
      </c>
      <c r="B40" s="6">
        <f>WEEKDAY(E38+1,2)</f>
        <v>3</v>
      </c>
      <c r="C40" s="11"/>
      <c r="D40" s="8" t="str">
        <f t="shared" ref="D40" si="5">IF(B40=1,"Mo",IF(B40=2,"Tue",IF(B40=3,"Wed",IF(B40=4,"Thu",IF(B40=5,"Fri",IF(B40=6,"Sat",IF(B40=7,"Sun","")))))))</f>
        <v>Wed</v>
      </c>
      <c r="E40" s="15">
        <f>IF(MONTH(E39+1)&gt;MONTH(E39),"",E39+1)</f>
        <v>44196</v>
      </c>
      <c r="F40" s="10" t="s">
        <v>17</v>
      </c>
      <c r="G40" s="13">
        <v>9001</v>
      </c>
      <c r="H40" s="103" t="s">
        <v>281</v>
      </c>
      <c r="I40" s="104"/>
      <c r="J40" s="13"/>
      <c r="K40" s="13"/>
      <c r="L40" s="14"/>
    </row>
    <row r="41" spans="1:12" ht="30" customHeight="1" thickBot="1">
      <c r="D41" s="16"/>
      <c r="E41" s="18"/>
      <c r="F41" s="37"/>
      <c r="G41" s="38"/>
      <c r="H41" s="39"/>
      <c r="I41" s="36" t="s">
        <v>1</v>
      </c>
      <c r="J41" s="20"/>
      <c r="K41" s="17"/>
      <c r="L41" s="21">
        <f>SUM(L9:L40)</f>
        <v>168</v>
      </c>
    </row>
    <row r="42" spans="1:12" ht="30" customHeight="1" thickBot="1">
      <c r="D42" s="16"/>
      <c r="E42" s="17"/>
      <c r="F42" s="29"/>
      <c r="G42" s="29"/>
      <c r="H42" s="29"/>
      <c r="I42" s="19" t="s">
        <v>2</v>
      </c>
      <c r="J42" s="20"/>
      <c r="K42" s="17"/>
      <c r="L42" s="21">
        <f>SUM(L41/8)</f>
        <v>21</v>
      </c>
    </row>
  </sheetData>
  <mergeCells count="42">
    <mergeCell ref="D1:L1"/>
    <mergeCell ref="H35:I35"/>
    <mergeCell ref="H36:I36"/>
    <mergeCell ref="H37:I37"/>
    <mergeCell ref="H38:I38"/>
    <mergeCell ref="H20:I20"/>
    <mergeCell ref="H12:I12"/>
    <mergeCell ref="H30:I30"/>
    <mergeCell ref="H32:I32"/>
    <mergeCell ref="H22:I22"/>
    <mergeCell ref="H23:I23"/>
    <mergeCell ref="H10:I10"/>
    <mergeCell ref="H34:I34"/>
    <mergeCell ref="H24:I24"/>
    <mergeCell ref="H25:I25"/>
    <mergeCell ref="D5:E5"/>
    <mergeCell ref="J6:L6"/>
    <mergeCell ref="H17:I17"/>
    <mergeCell ref="H18:I18"/>
    <mergeCell ref="J7:J8"/>
    <mergeCell ref="K7:K8"/>
    <mergeCell ref="H7:I8"/>
    <mergeCell ref="H13:I13"/>
    <mergeCell ref="L7:L8"/>
    <mergeCell ref="H11:I11"/>
    <mergeCell ref="H9:I9"/>
    <mergeCell ref="H40:I40"/>
    <mergeCell ref="C7:C8"/>
    <mergeCell ref="D7:E8"/>
    <mergeCell ref="F7:F8"/>
    <mergeCell ref="G7:G8"/>
    <mergeCell ref="H21:I21"/>
    <mergeCell ref="H19:I19"/>
    <mergeCell ref="H14:I14"/>
    <mergeCell ref="H15:I15"/>
    <mergeCell ref="H16:I16"/>
    <mergeCell ref="H26:I26"/>
    <mergeCell ref="H33:I33"/>
    <mergeCell ref="H27:I27"/>
    <mergeCell ref="H29:I29"/>
    <mergeCell ref="H28:I28"/>
    <mergeCell ref="H39:I39"/>
  </mergeCells>
  <phoneticPr fontId="0" type="noConversion"/>
  <conditionalFormatting sqref="C9:C38">
    <cfRule type="expression" dxfId="68" priority="2141" stopIfTrue="1">
      <formula>IF($A9=1,B9,)</formula>
    </cfRule>
    <cfRule type="expression" dxfId="67" priority="2142" stopIfTrue="1">
      <formula>IF($A9="",B9,)</formula>
    </cfRule>
  </conditionalFormatting>
  <conditionalFormatting sqref="E9 E31">
    <cfRule type="expression" dxfId="66" priority="2143" stopIfTrue="1">
      <formula>IF($A9="",B9,"")</formula>
    </cfRule>
  </conditionalFormatting>
  <conditionalFormatting sqref="E10:E30 E32:E38">
    <cfRule type="expression" dxfId="65" priority="2144" stopIfTrue="1">
      <formula>IF($A10&lt;&gt;1,B10,"")</formula>
    </cfRule>
  </conditionalFormatting>
  <conditionalFormatting sqref="D9:D38">
    <cfRule type="expression" dxfId="64" priority="2145" stopIfTrue="1">
      <formula>IF($A9="",B9,)</formula>
    </cfRule>
  </conditionalFormatting>
  <conditionalFormatting sqref="G14 G20:G21 G27:G28 G35:G36">
    <cfRule type="expression" dxfId="63" priority="2146" stopIfTrue="1">
      <formula>#REF!="Freelancer"</formula>
    </cfRule>
    <cfRule type="expression" dxfId="62" priority="2147" stopIfTrue="1">
      <formula>#REF!="DTC Int. Staff"</formula>
    </cfRule>
  </conditionalFormatting>
  <conditionalFormatting sqref="G9:G13 G31">
    <cfRule type="expression" dxfId="61" priority="2119" stopIfTrue="1">
      <formula>$F$5="Freelancer"</formula>
    </cfRule>
    <cfRule type="expression" dxfId="60" priority="2120" stopIfTrue="1">
      <formula>$F$5="DTC Int. Staff"</formula>
    </cfRule>
  </conditionalFormatting>
  <conditionalFormatting sqref="G29 G34">
    <cfRule type="expression" dxfId="59" priority="21" stopIfTrue="1">
      <formula>$F$5="Freelancer"</formula>
    </cfRule>
    <cfRule type="expression" dxfId="58" priority="22" stopIfTrue="1">
      <formula>$F$5="DTC Int. Staff"</formula>
    </cfRule>
  </conditionalFormatting>
  <conditionalFormatting sqref="G38:G40">
    <cfRule type="expression" dxfId="57" priority="15" stopIfTrue="1">
      <formula>$F$5="Freelancer"</formula>
    </cfRule>
    <cfRule type="expression" dxfId="56" priority="16" stopIfTrue="1">
      <formula>$F$5="DTC Int. Staff"</formula>
    </cfRule>
  </conditionalFormatting>
  <conditionalFormatting sqref="C40">
    <cfRule type="expression" dxfId="55" priority="79" stopIfTrue="1">
      <formula>IF($A40=1,B40,)</formula>
    </cfRule>
    <cfRule type="expression" dxfId="54" priority="80" stopIfTrue="1">
      <formula>IF($A40="",B40,)</formula>
    </cfRule>
  </conditionalFormatting>
  <conditionalFormatting sqref="D40">
    <cfRule type="expression" dxfId="53" priority="82" stopIfTrue="1">
      <formula>IF($A40="",B40,)</formula>
    </cfRule>
  </conditionalFormatting>
  <conditionalFormatting sqref="C39">
    <cfRule type="expression" dxfId="52" priority="71" stopIfTrue="1">
      <formula>IF($A39=1,B39,)</formula>
    </cfRule>
    <cfRule type="expression" dxfId="51" priority="72" stopIfTrue="1">
      <formula>IF($A39="",B39,)</formula>
    </cfRule>
  </conditionalFormatting>
  <conditionalFormatting sqref="D39">
    <cfRule type="expression" dxfId="50" priority="74" stopIfTrue="1">
      <formula>IF($A39="",B39,)</formula>
    </cfRule>
  </conditionalFormatting>
  <conditionalFormatting sqref="E39">
    <cfRule type="expression" dxfId="49" priority="70" stopIfTrue="1">
      <formula>IF($A39&lt;&gt;1,B39,"")</formula>
    </cfRule>
  </conditionalFormatting>
  <conditionalFormatting sqref="E40">
    <cfRule type="expression" dxfId="48" priority="69" stopIfTrue="1">
      <formula>IF($A40&lt;&gt;1,B40,"")</formula>
    </cfRule>
  </conditionalFormatting>
  <conditionalFormatting sqref="G9:G13 G31">
    <cfRule type="expression" dxfId="47" priority="67" stopIfTrue="1">
      <formula>#REF!="Freelancer"</formula>
    </cfRule>
    <cfRule type="expression" dxfId="46" priority="68" stopIfTrue="1">
      <formula>#REF!="DTC Int. Staff"</formula>
    </cfRule>
  </conditionalFormatting>
  <conditionalFormatting sqref="G9:G13 G31">
    <cfRule type="expression" dxfId="45" priority="65" stopIfTrue="1">
      <formula>#REF!="Freelancer"</formula>
    </cfRule>
    <cfRule type="expression" dxfId="44" priority="66" stopIfTrue="1">
      <formula>#REF!="DTC Int. Staff"</formula>
    </cfRule>
  </conditionalFormatting>
  <conditionalFormatting sqref="G16:G18">
    <cfRule type="expression" dxfId="43" priority="55" stopIfTrue="1">
      <formula>#REF!="Freelancer"</formula>
    </cfRule>
    <cfRule type="expression" dxfId="42" priority="56" stopIfTrue="1">
      <formula>#REF!="DTC Int. Staff"</formula>
    </cfRule>
  </conditionalFormatting>
  <conditionalFormatting sqref="G16:G18">
    <cfRule type="expression" dxfId="41" priority="53" stopIfTrue="1">
      <formula>#REF!="Freelancer"</formula>
    </cfRule>
    <cfRule type="expression" dxfId="40" priority="54" stopIfTrue="1">
      <formula>#REF!="DTC Int. Staff"</formula>
    </cfRule>
  </conditionalFormatting>
  <conditionalFormatting sqref="G16:G18">
    <cfRule type="expression" dxfId="39" priority="51" stopIfTrue="1">
      <formula>$F$5="Freelancer"</formula>
    </cfRule>
    <cfRule type="expression" dxfId="38" priority="52" stopIfTrue="1">
      <formula>$F$5="DTC Int. Staff"</formula>
    </cfRule>
  </conditionalFormatting>
  <conditionalFormatting sqref="G15 G19">
    <cfRule type="expression" dxfId="37" priority="49" stopIfTrue="1">
      <formula>#REF!="Freelancer"</formula>
    </cfRule>
    <cfRule type="expression" dxfId="36" priority="50" stopIfTrue="1">
      <formula>#REF!="DTC Int. Staff"</formula>
    </cfRule>
  </conditionalFormatting>
  <conditionalFormatting sqref="G15 G19">
    <cfRule type="expression" dxfId="35" priority="47" stopIfTrue="1">
      <formula>#REF!="Freelancer"</formula>
    </cfRule>
    <cfRule type="expression" dxfId="34" priority="48" stopIfTrue="1">
      <formula>#REF!="DTC Int. Staff"</formula>
    </cfRule>
  </conditionalFormatting>
  <conditionalFormatting sqref="G15 G19">
    <cfRule type="expression" dxfId="33" priority="45" stopIfTrue="1">
      <formula>$F$5="Freelancer"</formula>
    </cfRule>
    <cfRule type="expression" dxfId="32" priority="46" stopIfTrue="1">
      <formula>$F$5="DTC Int. Staff"</formula>
    </cfRule>
  </conditionalFormatting>
  <conditionalFormatting sqref="G23:G25">
    <cfRule type="expression" dxfId="31" priority="43" stopIfTrue="1">
      <formula>#REF!="Freelancer"</formula>
    </cfRule>
    <cfRule type="expression" dxfId="30" priority="44" stopIfTrue="1">
      <formula>#REF!="DTC Int. Staff"</formula>
    </cfRule>
  </conditionalFormatting>
  <conditionalFormatting sqref="G23:G25">
    <cfRule type="expression" dxfId="29" priority="41" stopIfTrue="1">
      <formula>#REF!="Freelancer"</formula>
    </cfRule>
    <cfRule type="expression" dxfId="28" priority="42" stopIfTrue="1">
      <formula>#REF!="DTC Int. Staff"</formula>
    </cfRule>
  </conditionalFormatting>
  <conditionalFormatting sqref="G23:G25">
    <cfRule type="expression" dxfId="27" priority="39" stopIfTrue="1">
      <formula>$F$5="Freelancer"</formula>
    </cfRule>
    <cfRule type="expression" dxfId="26" priority="40" stopIfTrue="1">
      <formula>$F$5="DTC Int. Staff"</formula>
    </cfRule>
  </conditionalFormatting>
  <conditionalFormatting sqref="G22 G26">
    <cfRule type="expression" dxfId="25" priority="37" stopIfTrue="1">
      <formula>#REF!="Freelancer"</formula>
    </cfRule>
    <cfRule type="expression" dxfId="24" priority="38" stopIfTrue="1">
      <formula>#REF!="DTC Int. Staff"</formula>
    </cfRule>
  </conditionalFormatting>
  <conditionalFormatting sqref="G22 G26">
    <cfRule type="expression" dxfId="23" priority="35" stopIfTrue="1">
      <formula>#REF!="Freelancer"</formula>
    </cfRule>
    <cfRule type="expression" dxfId="22" priority="36" stopIfTrue="1">
      <formula>#REF!="DTC Int. Staff"</formula>
    </cfRule>
  </conditionalFormatting>
  <conditionalFormatting sqref="G22 G26">
    <cfRule type="expression" dxfId="21" priority="33" stopIfTrue="1">
      <formula>$F$5="Freelancer"</formula>
    </cfRule>
    <cfRule type="expression" dxfId="20" priority="34" stopIfTrue="1">
      <formula>$F$5="DTC Int. Staff"</formula>
    </cfRule>
  </conditionalFormatting>
  <conditionalFormatting sqref="G30:G33">
    <cfRule type="expression" dxfId="19" priority="31" stopIfTrue="1">
      <formula>#REF!="Freelancer"</formula>
    </cfRule>
    <cfRule type="expression" dxfId="18" priority="32" stopIfTrue="1">
      <formula>#REF!="DTC Int. Staff"</formula>
    </cfRule>
  </conditionalFormatting>
  <conditionalFormatting sqref="G30:G33">
    <cfRule type="expression" dxfId="17" priority="29" stopIfTrue="1">
      <formula>#REF!="Freelancer"</formula>
    </cfRule>
    <cfRule type="expression" dxfId="16" priority="30" stopIfTrue="1">
      <formula>#REF!="DTC Int. Staff"</formula>
    </cfRule>
  </conditionalFormatting>
  <conditionalFormatting sqref="G30:G33">
    <cfRule type="expression" dxfId="15" priority="27" stopIfTrue="1">
      <formula>$F$5="Freelancer"</formula>
    </cfRule>
    <cfRule type="expression" dxfId="14" priority="28" stopIfTrue="1">
      <formula>$F$5="DTC Int. Staff"</formula>
    </cfRule>
  </conditionalFormatting>
  <conditionalFormatting sqref="G29 G34">
    <cfRule type="expression" dxfId="13" priority="25" stopIfTrue="1">
      <formula>#REF!="Freelancer"</formula>
    </cfRule>
    <cfRule type="expression" dxfId="12" priority="26" stopIfTrue="1">
      <formula>#REF!="DTC Int. Staff"</formula>
    </cfRule>
  </conditionalFormatting>
  <conditionalFormatting sqref="G29 G34">
    <cfRule type="expression" dxfId="11" priority="23" stopIfTrue="1">
      <formula>#REF!="Freelancer"</formula>
    </cfRule>
    <cfRule type="expression" dxfId="10" priority="24" stopIfTrue="1">
      <formula>#REF!="DTC Int. Staff"</formula>
    </cfRule>
  </conditionalFormatting>
  <conditionalFormatting sqref="G38:G40">
    <cfRule type="expression" dxfId="9" priority="19" stopIfTrue="1">
      <formula>#REF!="Freelancer"</formula>
    </cfRule>
    <cfRule type="expression" dxfId="8" priority="20" stopIfTrue="1">
      <formula>#REF!="DTC Int. Staff"</formula>
    </cfRule>
  </conditionalFormatting>
  <conditionalFormatting sqref="G38:G40">
    <cfRule type="expression" dxfId="7" priority="17" stopIfTrue="1">
      <formula>#REF!="Freelancer"</formula>
    </cfRule>
    <cfRule type="expression" dxfId="6" priority="18" stopIfTrue="1">
      <formula>#REF!="DTC Int. Staff"</formula>
    </cfRule>
  </conditionalFormatting>
  <conditionalFormatting sqref="G37">
    <cfRule type="expression" dxfId="5" priority="13" stopIfTrue="1">
      <formula>#REF!="Freelancer"</formula>
    </cfRule>
    <cfRule type="expression" dxfId="4" priority="14" stopIfTrue="1">
      <formula>#REF!="DTC Int. Staff"</formula>
    </cfRule>
  </conditionalFormatting>
  <conditionalFormatting sqref="G37">
    <cfRule type="expression" dxfId="3" priority="11" stopIfTrue="1">
      <formula>#REF!="Freelancer"</formula>
    </cfRule>
    <cfRule type="expression" dxfId="2" priority="12" stopIfTrue="1">
      <formula>#REF!="DTC Int. Staff"</formula>
    </cfRule>
  </conditionalFormatting>
  <conditionalFormatting sqref="G37">
    <cfRule type="expression" dxfId="1" priority="9" stopIfTrue="1">
      <formula>$F$5="Freelancer"</formula>
    </cfRule>
    <cfRule type="expression" dxfId="0" priority="10" stopIfTrue="1">
      <formula>$F$5="DTC Int. Staff"</formula>
    </cfRule>
  </conditionalFormatting>
  <dataValidations count="1">
    <dataValidation type="list" allowBlank="1" showInputMessage="1" showErrorMessage="1" sqref="G9:G10 G11:G40"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F35:F36 F20:F21 F27:F28 F13:F14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32"/>
  <sheetViews>
    <sheetView workbookViewId="0">
      <selection activeCell="E19" sqref="E19"/>
    </sheetView>
  </sheetViews>
  <sheetFormatPr defaultColWidth="11.453125" defaultRowHeight="12.5"/>
  <cols>
    <col min="1" max="1" width="13.453125" style="25" bestFit="1" customWidth="1"/>
    <col min="2" max="2" width="29.1796875" style="25" bestFit="1" customWidth="1"/>
    <col min="3" max="3" width="3.453125" style="35" customWidth="1"/>
    <col min="4" max="4" width="13.54296875" bestFit="1" customWidth="1"/>
    <col min="5" max="5" width="30.54296875" bestFit="1" customWidth="1"/>
  </cols>
  <sheetData>
    <row r="1" spans="1:14">
      <c r="A1" s="27" t="s">
        <v>6</v>
      </c>
      <c r="B1" s="27" t="s">
        <v>7</v>
      </c>
      <c r="C1" s="34"/>
      <c r="D1" s="27" t="s">
        <v>15</v>
      </c>
      <c r="E1" s="27" t="s">
        <v>8</v>
      </c>
    </row>
    <row r="2" spans="1:14">
      <c r="A2" s="44" t="s">
        <v>293</v>
      </c>
      <c r="B2" s="25" t="s">
        <v>313</v>
      </c>
      <c r="D2" s="26">
        <v>9001</v>
      </c>
      <c r="E2" s="25" t="s">
        <v>71</v>
      </c>
    </row>
    <row r="3" spans="1:14">
      <c r="A3" s="44" t="s">
        <v>294</v>
      </c>
      <c r="B3" s="25" t="s">
        <v>312</v>
      </c>
      <c r="D3" s="26">
        <v>9002</v>
      </c>
      <c r="E3" s="25" t="s">
        <v>134</v>
      </c>
    </row>
    <row r="4" spans="1:14">
      <c r="A4" s="44" t="s">
        <v>295</v>
      </c>
      <c r="B4" s="25" t="s">
        <v>311</v>
      </c>
      <c r="D4" s="26">
        <v>9003</v>
      </c>
      <c r="E4" s="25" t="s">
        <v>135</v>
      </c>
    </row>
    <row r="5" spans="1:14">
      <c r="A5" s="44" t="s">
        <v>296</v>
      </c>
      <c r="B5" s="25" t="s">
        <v>310</v>
      </c>
      <c r="D5" s="26">
        <v>9004</v>
      </c>
      <c r="E5" s="25" t="s">
        <v>136</v>
      </c>
    </row>
    <row r="6" spans="1:14">
      <c r="A6" s="44" t="s">
        <v>297</v>
      </c>
      <c r="B6" s="25" t="s">
        <v>309</v>
      </c>
      <c r="D6" s="26">
        <v>9005</v>
      </c>
      <c r="E6" s="25" t="s">
        <v>72</v>
      </c>
    </row>
    <row r="7" spans="1:14">
      <c r="A7" s="44" t="s">
        <v>292</v>
      </c>
      <c r="B7" s="25" t="s">
        <v>308</v>
      </c>
      <c r="D7" s="26">
        <v>9007</v>
      </c>
      <c r="E7" s="25" t="s">
        <v>73</v>
      </c>
    </row>
    <row r="8" spans="1:14">
      <c r="A8" s="44" t="s">
        <v>291</v>
      </c>
      <c r="B8" s="25" t="s">
        <v>307</v>
      </c>
      <c r="D8" s="26">
        <v>9008</v>
      </c>
      <c r="E8" s="25" t="s">
        <v>74</v>
      </c>
    </row>
    <row r="9" spans="1:14">
      <c r="A9" s="44" t="s">
        <v>290</v>
      </c>
      <c r="B9" s="25" t="s">
        <v>306</v>
      </c>
      <c r="D9" s="26">
        <v>9010</v>
      </c>
      <c r="E9" s="25" t="s">
        <v>75</v>
      </c>
    </row>
    <row r="10" spans="1:14">
      <c r="A10" s="44" t="s">
        <v>289</v>
      </c>
      <c r="B10" s="25" t="s">
        <v>305</v>
      </c>
      <c r="D10" s="26">
        <v>9013</v>
      </c>
      <c r="E10" s="25" t="s">
        <v>76</v>
      </c>
    </row>
    <row r="11" spans="1:14">
      <c r="A11" s="44" t="s">
        <v>288</v>
      </c>
      <c r="B11" s="25" t="s">
        <v>304</v>
      </c>
      <c r="D11" s="26">
        <v>9014</v>
      </c>
      <c r="E11" s="25" t="s">
        <v>77</v>
      </c>
    </row>
    <row r="12" spans="1:14">
      <c r="A12" s="44" t="s">
        <v>287</v>
      </c>
      <c r="B12" s="25" t="s">
        <v>303</v>
      </c>
      <c r="D12" s="26">
        <v>9015</v>
      </c>
      <c r="E12" s="25" t="s">
        <v>78</v>
      </c>
    </row>
    <row r="13" spans="1:14">
      <c r="A13" s="44" t="s">
        <v>286</v>
      </c>
      <c r="B13" s="25" t="s">
        <v>302</v>
      </c>
    </row>
    <row r="14" spans="1:14">
      <c r="A14" s="44" t="s">
        <v>285</v>
      </c>
      <c r="B14" s="25" t="s">
        <v>301</v>
      </c>
      <c r="N14" s="33"/>
    </row>
    <row r="15" spans="1:14">
      <c r="A15" s="44" t="s">
        <v>284</v>
      </c>
      <c r="B15" s="25" t="s">
        <v>300</v>
      </c>
    </row>
    <row r="16" spans="1:14">
      <c r="A16" s="44" t="s">
        <v>283</v>
      </c>
      <c r="B16" s="25" t="s">
        <v>299</v>
      </c>
    </row>
    <row r="17" spans="1:14">
      <c r="A17" s="44" t="s">
        <v>282</v>
      </c>
      <c r="B17" s="25" t="s">
        <v>298</v>
      </c>
      <c r="D17" s="26"/>
    </row>
    <row r="18" spans="1:14">
      <c r="A18" s="44" t="s">
        <v>278</v>
      </c>
      <c r="B18" s="25" t="s">
        <v>279</v>
      </c>
      <c r="D18" s="26"/>
    </row>
    <row r="19" spans="1:14">
      <c r="A19" s="44" t="s">
        <v>269</v>
      </c>
      <c r="B19" s="25" t="s">
        <v>277</v>
      </c>
      <c r="D19" s="26"/>
    </row>
    <row r="20" spans="1:14">
      <c r="A20" s="44" t="s">
        <v>268</v>
      </c>
      <c r="B20" s="25" t="s">
        <v>276</v>
      </c>
      <c r="D20" s="26"/>
    </row>
    <row r="21" spans="1:14">
      <c r="A21" s="44" t="s">
        <v>267</v>
      </c>
      <c r="B21" s="25" t="s">
        <v>275</v>
      </c>
      <c r="D21" s="26"/>
    </row>
    <row r="22" spans="1:14">
      <c r="A22" s="44" t="s">
        <v>266</v>
      </c>
      <c r="B22" s="25" t="s">
        <v>274</v>
      </c>
      <c r="D22" s="26"/>
    </row>
    <row r="23" spans="1:14">
      <c r="A23" s="44" t="s">
        <v>265</v>
      </c>
      <c r="B23" s="25" t="s">
        <v>273</v>
      </c>
      <c r="D23" s="26"/>
    </row>
    <row r="24" spans="1:14">
      <c r="A24" s="44" t="s">
        <v>264</v>
      </c>
      <c r="B24" s="25" t="s">
        <v>272</v>
      </c>
      <c r="D24" s="26"/>
    </row>
    <row r="25" spans="1:14">
      <c r="A25" s="44" t="s">
        <v>263</v>
      </c>
      <c r="B25" s="25" t="s">
        <v>271</v>
      </c>
      <c r="D25" s="26"/>
    </row>
    <row r="26" spans="1:14">
      <c r="A26" s="44" t="s">
        <v>262</v>
      </c>
      <c r="B26" s="25" t="s">
        <v>270</v>
      </c>
      <c r="D26" s="26"/>
    </row>
    <row r="27" spans="1:14">
      <c r="A27" s="44" t="s">
        <v>252</v>
      </c>
      <c r="B27" s="25" t="s">
        <v>260</v>
      </c>
    </row>
    <row r="28" spans="1:14">
      <c r="A28" s="44" t="s">
        <v>251</v>
      </c>
      <c r="B28" s="25" t="s">
        <v>259</v>
      </c>
    </row>
    <row r="29" spans="1:14">
      <c r="A29" s="44" t="s">
        <v>250</v>
      </c>
      <c r="B29" s="25" t="s">
        <v>258</v>
      </c>
    </row>
    <row r="30" spans="1:14">
      <c r="A30" s="44" t="s">
        <v>249</v>
      </c>
      <c r="B30" s="25" t="s">
        <v>257</v>
      </c>
    </row>
    <row r="31" spans="1:14">
      <c r="A31" s="44" t="s">
        <v>248</v>
      </c>
      <c r="B31" s="25" t="s">
        <v>256</v>
      </c>
    </row>
    <row r="32" spans="1:14">
      <c r="A32" s="44" t="s">
        <v>247</v>
      </c>
      <c r="B32" s="25" t="s">
        <v>255</v>
      </c>
      <c r="N32" s="33"/>
    </row>
    <row r="33" spans="1:2">
      <c r="A33" s="44" t="s">
        <v>246</v>
      </c>
      <c r="B33" s="25" t="s">
        <v>254</v>
      </c>
    </row>
    <row r="34" spans="1:2">
      <c r="A34" s="44" t="s">
        <v>245</v>
      </c>
      <c r="B34" s="25" t="s">
        <v>253</v>
      </c>
    </row>
    <row r="35" spans="1:2">
      <c r="A35" s="44" t="s">
        <v>244</v>
      </c>
      <c r="B35" s="25" t="s">
        <v>234</v>
      </c>
    </row>
    <row r="36" spans="1:2">
      <c r="A36" s="44" t="s">
        <v>220</v>
      </c>
      <c r="B36" s="25" t="s">
        <v>234</v>
      </c>
    </row>
    <row r="37" spans="1:2">
      <c r="A37" s="44" t="s">
        <v>219</v>
      </c>
      <c r="B37" s="25" t="s">
        <v>233</v>
      </c>
    </row>
    <row r="38" spans="1:2">
      <c r="A38" s="44" t="s">
        <v>218</v>
      </c>
      <c r="B38" s="25" t="s">
        <v>232</v>
      </c>
    </row>
    <row r="39" spans="1:2">
      <c r="A39" s="44" t="s">
        <v>217</v>
      </c>
      <c r="B39" s="25" t="s">
        <v>231</v>
      </c>
    </row>
    <row r="40" spans="1:2">
      <c r="A40" s="44" t="s">
        <v>216</v>
      </c>
      <c r="B40" s="25" t="s">
        <v>230</v>
      </c>
    </row>
    <row r="41" spans="1:2">
      <c r="A41" s="44" t="s">
        <v>215</v>
      </c>
      <c r="B41" s="25" t="s">
        <v>229</v>
      </c>
    </row>
    <row r="42" spans="1:2">
      <c r="A42" s="44" t="s">
        <v>214</v>
      </c>
      <c r="B42" s="25" t="s">
        <v>227</v>
      </c>
    </row>
    <row r="43" spans="1:2">
      <c r="A43" s="44" t="s">
        <v>213</v>
      </c>
      <c r="B43" s="25" t="s">
        <v>226</v>
      </c>
    </row>
    <row r="44" spans="1:2">
      <c r="A44" s="44" t="s">
        <v>212</v>
      </c>
      <c r="B44" s="25" t="s">
        <v>225</v>
      </c>
    </row>
    <row r="45" spans="1:2">
      <c r="A45" s="44" t="s">
        <v>211</v>
      </c>
      <c r="B45" s="25" t="s">
        <v>224</v>
      </c>
    </row>
    <row r="46" spans="1:2">
      <c r="A46" s="44" t="s">
        <v>210</v>
      </c>
      <c r="B46" s="25" t="s">
        <v>235</v>
      </c>
    </row>
    <row r="47" spans="1:2">
      <c r="A47" s="44" t="s">
        <v>209</v>
      </c>
      <c r="B47" s="25" t="s">
        <v>228</v>
      </c>
    </row>
    <row r="48" spans="1:2">
      <c r="A48" s="44" t="s">
        <v>208</v>
      </c>
      <c r="B48" s="25" t="s">
        <v>223</v>
      </c>
    </row>
    <row r="49" spans="1:2">
      <c r="A49" s="44" t="s">
        <v>207</v>
      </c>
      <c r="B49" s="25" t="s">
        <v>222</v>
      </c>
    </row>
    <row r="50" spans="1:2">
      <c r="A50" s="44" t="s">
        <v>206</v>
      </c>
      <c r="B50" s="25" t="s">
        <v>221</v>
      </c>
    </row>
    <row r="51" spans="1:2">
      <c r="A51" s="44" t="s">
        <v>182</v>
      </c>
      <c r="B51" s="25" t="s">
        <v>183</v>
      </c>
    </row>
    <row r="52" spans="1:2">
      <c r="A52" s="44" t="s">
        <v>184</v>
      </c>
      <c r="B52" s="25" t="s">
        <v>185</v>
      </c>
    </row>
    <row r="53" spans="1:2">
      <c r="A53" s="44" t="s">
        <v>186</v>
      </c>
      <c r="B53" s="25" t="s">
        <v>187</v>
      </c>
    </row>
    <row r="54" spans="1:2">
      <c r="A54" s="44" t="s">
        <v>188</v>
      </c>
      <c r="B54" s="25" t="s">
        <v>189</v>
      </c>
    </row>
    <row r="55" spans="1:2">
      <c r="A55" s="44" t="s">
        <v>190</v>
      </c>
      <c r="B55" s="25" t="s">
        <v>191</v>
      </c>
    </row>
    <row r="56" spans="1:2">
      <c r="A56" s="44" t="s">
        <v>192</v>
      </c>
      <c r="B56" s="25" t="s">
        <v>193</v>
      </c>
    </row>
    <row r="57" spans="1:2">
      <c r="A57" s="44" t="s">
        <v>194</v>
      </c>
      <c r="B57" s="25" t="s">
        <v>195</v>
      </c>
    </row>
    <row r="58" spans="1:2">
      <c r="A58" s="44" t="s">
        <v>196</v>
      </c>
      <c r="B58" s="25" t="s">
        <v>197</v>
      </c>
    </row>
    <row r="59" spans="1:2">
      <c r="A59" s="44" t="s">
        <v>198</v>
      </c>
      <c r="B59" s="25" t="s">
        <v>199</v>
      </c>
    </row>
    <row r="60" spans="1:2">
      <c r="A60" s="44" t="s">
        <v>200</v>
      </c>
      <c r="B60" s="25" t="s">
        <v>201</v>
      </c>
    </row>
    <row r="61" spans="1:2">
      <c r="A61" s="44" t="s">
        <v>202</v>
      </c>
      <c r="B61" s="25" t="s">
        <v>203</v>
      </c>
    </row>
    <row r="62" spans="1:2">
      <c r="A62" s="44" t="s">
        <v>204</v>
      </c>
      <c r="B62" s="25" t="s">
        <v>205</v>
      </c>
    </row>
    <row r="63" spans="1:2">
      <c r="A63" s="44" t="s">
        <v>137</v>
      </c>
      <c r="B63" s="25" t="s">
        <v>138</v>
      </c>
    </row>
    <row r="64" spans="1:2">
      <c r="A64" s="44" t="s">
        <v>139</v>
      </c>
      <c r="B64" s="25" t="s">
        <v>140</v>
      </c>
    </row>
    <row r="65" spans="1:2">
      <c r="A65" s="44" t="s">
        <v>141</v>
      </c>
      <c r="B65" s="25" t="s">
        <v>142</v>
      </c>
    </row>
    <row r="66" spans="1:2">
      <c r="A66" s="44" t="s">
        <v>143</v>
      </c>
      <c r="B66" s="25" t="s">
        <v>144</v>
      </c>
    </row>
    <row r="67" spans="1:2">
      <c r="A67" s="44" t="s">
        <v>145</v>
      </c>
      <c r="B67" s="25" t="s">
        <v>146</v>
      </c>
    </row>
    <row r="68" spans="1:2">
      <c r="A68" s="44" t="s">
        <v>147</v>
      </c>
      <c r="B68" s="25" t="s">
        <v>148</v>
      </c>
    </row>
    <row r="69" spans="1:2">
      <c r="A69" s="44" t="s">
        <v>149</v>
      </c>
      <c r="B69" s="25" t="s">
        <v>150</v>
      </c>
    </row>
    <row r="70" spans="1:2">
      <c r="A70" s="44" t="s">
        <v>151</v>
      </c>
      <c r="B70" s="25" t="s">
        <v>152</v>
      </c>
    </row>
    <row r="71" spans="1:2">
      <c r="A71" s="44" t="s">
        <v>153</v>
      </c>
      <c r="B71" s="25" t="s">
        <v>154</v>
      </c>
    </row>
    <row r="72" spans="1:2">
      <c r="A72" s="44" t="s">
        <v>155</v>
      </c>
      <c r="B72" s="25" t="s">
        <v>156</v>
      </c>
    </row>
    <row r="73" spans="1:2">
      <c r="A73" s="44" t="s">
        <v>157</v>
      </c>
      <c r="B73" s="25" t="s">
        <v>158</v>
      </c>
    </row>
    <row r="74" spans="1:2">
      <c r="A74" s="44" t="s">
        <v>159</v>
      </c>
      <c r="B74" s="25" t="s">
        <v>160</v>
      </c>
    </row>
    <row r="75" spans="1:2">
      <c r="A75" s="44" t="s">
        <v>161</v>
      </c>
      <c r="B75" s="25" t="s">
        <v>162</v>
      </c>
    </row>
    <row r="76" spans="1:2">
      <c r="A76" s="44" t="s">
        <v>163</v>
      </c>
      <c r="B76" s="25" t="s">
        <v>164</v>
      </c>
    </row>
    <row r="77" spans="1:2">
      <c r="A77" s="44" t="s">
        <v>165</v>
      </c>
      <c r="B77" s="25" t="s">
        <v>166</v>
      </c>
    </row>
    <row r="78" spans="1:2">
      <c r="A78" s="44" t="s">
        <v>167</v>
      </c>
      <c r="B78" s="25" t="s">
        <v>168</v>
      </c>
    </row>
    <row r="79" spans="1:2">
      <c r="A79" s="44" t="s">
        <v>169</v>
      </c>
      <c r="B79" s="25" t="s">
        <v>170</v>
      </c>
    </row>
    <row r="80" spans="1:2">
      <c r="A80" s="44" t="s">
        <v>121</v>
      </c>
      <c r="B80" s="25" t="s">
        <v>122</v>
      </c>
    </row>
    <row r="81" spans="1:2">
      <c r="A81" s="44" t="s">
        <v>119</v>
      </c>
      <c r="B81" s="25" t="s">
        <v>120</v>
      </c>
    </row>
    <row r="82" spans="1:2">
      <c r="A82" s="44" t="s">
        <v>117</v>
      </c>
      <c r="B82" s="25" t="s">
        <v>118</v>
      </c>
    </row>
    <row r="83" spans="1:2">
      <c r="A83" s="44" t="s">
        <v>115</v>
      </c>
      <c r="B83" s="25" t="s">
        <v>116</v>
      </c>
    </row>
    <row r="84" spans="1:2">
      <c r="A84" s="44" t="s">
        <v>113</v>
      </c>
      <c r="B84" s="25" t="s">
        <v>114</v>
      </c>
    </row>
    <row r="85" spans="1:2">
      <c r="A85" s="44" t="s">
        <v>111</v>
      </c>
      <c r="B85" s="25" t="s">
        <v>112</v>
      </c>
    </row>
    <row r="86" spans="1:2">
      <c r="A86" s="44" t="s">
        <v>109</v>
      </c>
      <c r="B86" s="25" t="s">
        <v>110</v>
      </c>
    </row>
    <row r="87" spans="1:2">
      <c r="A87" s="44" t="s">
        <v>107</v>
      </c>
      <c r="B87" s="25" t="s">
        <v>108</v>
      </c>
    </row>
    <row r="88" spans="1:2">
      <c r="A88" s="44" t="s">
        <v>105</v>
      </c>
      <c r="B88" s="25" t="s">
        <v>106</v>
      </c>
    </row>
    <row r="89" spans="1:2">
      <c r="A89" s="44" t="s">
        <v>103</v>
      </c>
      <c r="B89" s="25" t="s">
        <v>104</v>
      </c>
    </row>
    <row r="90" spans="1:2">
      <c r="A90" s="44" t="s">
        <v>101</v>
      </c>
      <c r="B90" s="25" t="s">
        <v>102</v>
      </c>
    </row>
    <row r="91" spans="1:2">
      <c r="A91" s="44" t="s">
        <v>99</v>
      </c>
      <c r="B91" s="25" t="s">
        <v>100</v>
      </c>
    </row>
    <row r="92" spans="1:2">
      <c r="A92" s="44" t="s">
        <v>97</v>
      </c>
      <c r="B92" s="25" t="s">
        <v>98</v>
      </c>
    </row>
    <row r="93" spans="1:2">
      <c r="A93" s="44" t="s">
        <v>95</v>
      </c>
      <c r="B93" s="25" t="s">
        <v>96</v>
      </c>
    </row>
    <row r="94" spans="1:2">
      <c r="A94" s="44" t="s">
        <v>93</v>
      </c>
      <c r="B94" s="25" t="s">
        <v>94</v>
      </c>
    </row>
    <row r="95" spans="1:2">
      <c r="A95" s="44" t="s">
        <v>91</v>
      </c>
      <c r="B95" s="25" t="s">
        <v>92</v>
      </c>
    </row>
    <row r="96" spans="1:2">
      <c r="A96" s="44" t="s">
        <v>89</v>
      </c>
      <c r="B96" s="25" t="s">
        <v>90</v>
      </c>
    </row>
    <row r="97" spans="1:2">
      <c r="A97" s="44" t="s">
        <v>87</v>
      </c>
      <c r="B97" s="25" t="s">
        <v>88</v>
      </c>
    </row>
    <row r="98" spans="1:2">
      <c r="A98" s="44" t="s">
        <v>85</v>
      </c>
      <c r="B98" s="25" t="s">
        <v>86</v>
      </c>
    </row>
    <row r="99" spans="1:2">
      <c r="A99" s="44" t="s">
        <v>123</v>
      </c>
      <c r="B99" s="25" t="s">
        <v>124</v>
      </c>
    </row>
    <row r="100" spans="1:2">
      <c r="A100" s="44" t="s">
        <v>17</v>
      </c>
      <c r="B100" s="25" t="s">
        <v>18</v>
      </c>
    </row>
    <row r="101" spans="1:2">
      <c r="A101" s="44" t="s">
        <v>19</v>
      </c>
      <c r="B101" s="25" t="s">
        <v>20</v>
      </c>
    </row>
    <row r="102" spans="1:2">
      <c r="A102" s="44" t="s">
        <v>171</v>
      </c>
      <c r="B102" s="25" t="s">
        <v>172</v>
      </c>
    </row>
    <row r="103" spans="1:2">
      <c r="A103" s="44" t="s">
        <v>125</v>
      </c>
      <c r="B103" s="25" t="s">
        <v>126</v>
      </c>
    </row>
    <row r="104" spans="1:2">
      <c r="A104" s="44" t="s">
        <v>21</v>
      </c>
      <c r="B104" s="25" t="s">
        <v>22</v>
      </c>
    </row>
    <row r="105" spans="1:2">
      <c r="A105" s="44" t="s">
        <v>23</v>
      </c>
      <c r="B105" s="25" t="s">
        <v>24</v>
      </c>
    </row>
    <row r="106" spans="1:2">
      <c r="A106" s="44" t="s">
        <v>25</v>
      </c>
      <c r="B106" s="25" t="s">
        <v>26</v>
      </c>
    </row>
    <row r="107" spans="1:2">
      <c r="A107" s="44" t="s">
        <v>27</v>
      </c>
      <c r="B107" s="25" t="s">
        <v>28</v>
      </c>
    </row>
    <row r="108" spans="1:2">
      <c r="A108" s="44" t="s">
        <v>29</v>
      </c>
      <c r="B108" s="25" t="s">
        <v>30</v>
      </c>
    </row>
    <row r="109" spans="1:2">
      <c r="A109" s="44" t="s">
        <v>31</v>
      </c>
      <c r="B109" s="25" t="s">
        <v>32</v>
      </c>
    </row>
    <row r="110" spans="1:2">
      <c r="A110" s="44" t="s">
        <v>33</v>
      </c>
      <c r="B110" s="25" t="s">
        <v>34</v>
      </c>
    </row>
    <row r="111" spans="1:2">
      <c r="A111" s="44" t="s">
        <v>35</v>
      </c>
      <c r="B111" s="25" t="s">
        <v>36</v>
      </c>
    </row>
    <row r="112" spans="1:2">
      <c r="A112" s="44" t="s">
        <v>127</v>
      </c>
      <c r="B112" s="25" t="s">
        <v>128</v>
      </c>
    </row>
    <row r="113" spans="1:2">
      <c r="A113" s="44" t="s">
        <v>37</v>
      </c>
      <c r="B113" s="25" t="s">
        <v>38</v>
      </c>
    </row>
    <row r="114" spans="1:2">
      <c r="A114" s="44" t="s">
        <v>39</v>
      </c>
      <c r="B114" s="25" t="s">
        <v>40</v>
      </c>
    </row>
    <row r="115" spans="1:2">
      <c r="A115" s="44" t="s">
        <v>41</v>
      </c>
      <c r="B115" s="25" t="s">
        <v>42</v>
      </c>
    </row>
    <row r="116" spans="1:2">
      <c r="A116" s="44" t="s">
        <v>43</v>
      </c>
      <c r="B116" s="25" t="s">
        <v>44</v>
      </c>
    </row>
    <row r="117" spans="1:2">
      <c r="A117" s="44" t="s">
        <v>45</v>
      </c>
      <c r="B117" s="25" t="s">
        <v>46</v>
      </c>
    </row>
    <row r="118" spans="1:2">
      <c r="A118" s="44" t="s">
        <v>129</v>
      </c>
      <c r="B118" s="25" t="s">
        <v>130</v>
      </c>
    </row>
    <row r="119" spans="1:2">
      <c r="A119" s="44" t="s">
        <v>47</v>
      </c>
      <c r="B119" s="25" t="s">
        <v>48</v>
      </c>
    </row>
    <row r="120" spans="1:2">
      <c r="A120" s="44" t="s">
        <v>49</v>
      </c>
      <c r="B120" s="25" t="s">
        <v>50</v>
      </c>
    </row>
    <row r="121" spans="1:2">
      <c r="A121" s="44" t="s">
        <v>131</v>
      </c>
      <c r="B121" s="25" t="s">
        <v>16</v>
      </c>
    </row>
    <row r="122" spans="1:2">
      <c r="A122" s="44" t="s">
        <v>51</v>
      </c>
      <c r="B122" s="25" t="s">
        <v>52</v>
      </c>
    </row>
    <row r="123" spans="1:2">
      <c r="A123" s="44" t="s">
        <v>53</v>
      </c>
      <c r="B123" s="25" t="s">
        <v>54</v>
      </c>
    </row>
    <row r="124" spans="1:2">
      <c r="A124" s="44" t="s">
        <v>132</v>
      </c>
      <c r="B124" s="25" t="s">
        <v>133</v>
      </c>
    </row>
    <row r="125" spans="1:2">
      <c r="A125" s="44" t="s">
        <v>55</v>
      </c>
      <c r="B125" s="25" t="s">
        <v>56</v>
      </c>
    </row>
    <row r="126" spans="1:2">
      <c r="A126" s="44" t="s">
        <v>83</v>
      </c>
      <c r="B126" s="25" t="s">
        <v>84</v>
      </c>
    </row>
    <row r="127" spans="1:2">
      <c r="A127" s="44" t="s">
        <v>57</v>
      </c>
      <c r="B127" s="25" t="s">
        <v>58</v>
      </c>
    </row>
    <row r="128" spans="1:2">
      <c r="A128" s="44" t="s">
        <v>59</v>
      </c>
      <c r="B128" s="25" t="s">
        <v>60</v>
      </c>
    </row>
    <row r="129" spans="1:2">
      <c r="A129" s="44" t="s">
        <v>61</v>
      </c>
      <c r="B129" s="25" t="s">
        <v>62</v>
      </c>
    </row>
    <row r="130" spans="1:2">
      <c r="A130" s="44" t="s">
        <v>81</v>
      </c>
      <c r="B130" s="25" t="s">
        <v>82</v>
      </c>
    </row>
    <row r="131" spans="1:2">
      <c r="A131" s="44" t="s">
        <v>79</v>
      </c>
      <c r="B131" s="25" t="s">
        <v>80</v>
      </c>
    </row>
    <row r="132" spans="1:2">
      <c r="A132" s="44" t="s">
        <v>63</v>
      </c>
      <c r="B132" s="25" t="s">
        <v>64</v>
      </c>
    </row>
  </sheetData>
  <phoneticPr fontId="8" type="noConversion"/>
  <hyperlinks>
    <hyperlink ref="B62" r:id="rId1" display="https://bo.timeconsulting.co.th/?mod=project-edit&amp;id=80" xr:uid="{B19CD911-A64D-418B-9542-F72757C1D4C2}"/>
    <hyperlink ref="B61" r:id="rId2" display="https://bo.timeconsulting.co.th/?mod=project-edit&amp;id=81" xr:uid="{03871A6E-E23E-4E1C-A7CF-437AA29D42A5}"/>
    <hyperlink ref="B60" r:id="rId3" display="https://bo.timeconsulting.co.th/?mod=project-edit&amp;id=82" xr:uid="{6E1B02C3-E4BB-480E-96C0-1597137DC51C}"/>
    <hyperlink ref="B59" r:id="rId4" display="https://bo.timeconsulting.co.th/?mod=project-edit&amp;id=83" xr:uid="{04069247-E993-495A-B4A2-9F47DDD90081}"/>
    <hyperlink ref="B58" r:id="rId5" display="https://bo.timeconsulting.co.th/?mod=project-edit&amp;id=84" xr:uid="{5C180E4B-4440-43B5-8BC0-8E120762B4C6}"/>
    <hyperlink ref="B57" r:id="rId6" display="https://bo.timeconsulting.co.th/?mod=project-edit&amp;id=85" xr:uid="{A835C3BE-6D80-4EB6-B1BB-4523E63FBABD}"/>
    <hyperlink ref="B56" r:id="rId7" display="https://bo.timeconsulting.co.th/?mod=project-edit&amp;id=86" xr:uid="{C835BC00-53D2-4FEF-8B98-05D1BB96C955}"/>
    <hyperlink ref="B55" r:id="rId8" display="https://bo.timeconsulting.co.th/?mod=project-edit&amp;id=87" xr:uid="{19FFC04B-5B13-4302-81DA-F1FCD3AE8151}"/>
    <hyperlink ref="B54" r:id="rId9" display="https://bo.timeconsulting.co.th/?mod=project-edit&amp;id=88" xr:uid="{63D6E09C-3BD4-4C08-AD10-9432A62CBFD5}"/>
    <hyperlink ref="B53" r:id="rId10" display="https://bo.timeconsulting.co.th/?mod=project-edit&amp;id=89" xr:uid="{F1CB629D-F387-4B30-9977-D2E53F300739}"/>
    <hyperlink ref="B52" r:id="rId11" display="https://bo.timeconsulting.co.th/?mod=project-edit&amp;id=90" xr:uid="{25DEB364-5295-4389-87CE-B758033D5EEF}"/>
    <hyperlink ref="B51" r:id="rId12" display="https://bo.timeconsulting.co.th/?mod=project-edit&amp;id=91" xr:uid="{077DA813-256E-4257-B6B2-92F2D057DA23}"/>
    <hyperlink ref="B18" r:id="rId13" display="https://bo.timeconsulting.co.th/?mod=project-edit&amp;id=126" xr:uid="{B63D7500-056F-4CF1-AA8D-63398F59813C}"/>
    <hyperlink ref="B17" r:id="rId14" display="https://bo.timeconsulting.co.th/?mod=project-edit&amp;id=127" xr:uid="{8EF9D43F-5BA6-4D84-B58F-038C440ADD07}"/>
    <hyperlink ref="B16" r:id="rId15" display="https://bo.timeconsulting.co.th/?mod=project-edit&amp;id=128" xr:uid="{A002B32E-1839-4F6A-871A-E330FB661480}"/>
    <hyperlink ref="B15" r:id="rId16" display="https://bo.timeconsulting.co.th/?mod=project-edit&amp;id=129" xr:uid="{9F8999E3-345A-4AC1-88EF-7EE03C8A947F}"/>
    <hyperlink ref="B14" r:id="rId17" display="https://bo.timeconsulting.co.th/?mod=project-edit&amp;id=130" xr:uid="{C5D663BF-EA98-485A-B5C0-5D0F5B8B8C3E}"/>
    <hyperlink ref="B13" r:id="rId18" display="https://bo.timeconsulting.co.th/?mod=project-edit&amp;id=131" xr:uid="{93AAF9D1-6DF8-40EF-958C-8CAEAB623107}"/>
    <hyperlink ref="B12" r:id="rId19" display="https://bo.timeconsulting.co.th/?mod=project-edit&amp;id=132" xr:uid="{143C464E-7727-4EEF-8740-161666EB5E94}"/>
    <hyperlink ref="B11" r:id="rId20" display="https://bo.timeconsulting.co.th/?mod=project-edit&amp;id=133" xr:uid="{28812239-8F3D-43D6-A0FB-A93E4AFA8936}"/>
    <hyperlink ref="B10" r:id="rId21" display="https://bo.timeconsulting.co.th/?mod=project-edit&amp;id=134" xr:uid="{90A0A879-F7A8-41A3-978B-D6AE75F69657}"/>
    <hyperlink ref="B9" r:id="rId22" display="https://bo.timeconsulting.co.th/?mod=project-edit&amp;id=135" xr:uid="{9BFDE58B-F915-409B-915E-45C2F2AE39C9}"/>
    <hyperlink ref="B8" r:id="rId23" display="https://bo.timeconsulting.co.th/?mod=project-edit&amp;id=136" xr:uid="{42AFEF2C-C7EB-454D-A7EA-C4FCF8719F84}"/>
    <hyperlink ref="B7" r:id="rId24" display="https://bo.timeconsulting.co.th/?mod=project-edit&amp;id=137" xr:uid="{14FDA104-3B50-420E-870B-A939F0328272}"/>
    <hyperlink ref="B6" r:id="rId25" display="https://bo.timeconsulting.co.th/?mod=project-edit&amp;id=138" xr:uid="{35FF140E-2CCB-4947-A5F4-EE193E9DEFDD}"/>
    <hyperlink ref="B5" r:id="rId26" display="https://bo.timeconsulting.co.th/?mod=project-edit&amp;id=139" xr:uid="{F56373AB-BE01-462B-914F-7B969E3DB00A}"/>
    <hyperlink ref="B4" r:id="rId27" display="https://bo.timeconsulting.co.th/?mod=project-edit&amp;id=140" xr:uid="{212AA86C-41D9-4F83-8640-291717CDD4A5}"/>
    <hyperlink ref="B3" r:id="rId28" display="https://bo.timeconsulting.co.th/?mod=project-edit&amp;id=141" xr:uid="{DD5EED20-68A0-4D8F-833E-5EAC392AFC25}"/>
    <hyperlink ref="B2" r:id="rId29" display="https://bo.timeconsulting.co.th/?mod=project-edit&amp;id=142" xr:uid="{2602C877-3ADB-4147-BFA4-C325F5F42AE3}"/>
  </hyperlinks>
  <pageMargins left="0.75" right="0.75" top="1" bottom="1" header="0.4921259845" footer="0.4921259845"/>
  <pageSetup paperSize="9" orientation="portrait" r:id="rId3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2021-01-21T04:59:50Z</dcterms:modified>
</cp:coreProperties>
</file>