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13_ncr:1_{C3E0EC4E-44BB-4E68-8315-8F7FC844FF13}"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8" i="34" s="1"/>
  <c r="E20" i="34" s="1"/>
  <c r="E21" i="34" s="1"/>
  <c r="E22" i="34" s="1"/>
  <c r="E23" i="34" s="1"/>
  <c r="B7" i="34" l="1"/>
  <c r="B9" i="34"/>
  <c r="D9" i="34" s="1"/>
  <c r="L43" i="34"/>
  <c r="A9" i="34" l="1"/>
  <c r="B10" i="34"/>
  <c r="D10" i="34" l="1"/>
  <c r="A10" i="34"/>
  <c r="B11" i="34"/>
  <c r="E24" i="34"/>
  <c r="E25" i="34" s="1"/>
  <c r="E26" i="34" s="1"/>
  <c r="E27" i="34" s="1"/>
  <c r="E28" i="34" s="1"/>
  <c r="E29" i="34" s="1"/>
  <c r="E30" i="34" s="1"/>
  <c r="E31" i="34" s="1"/>
  <c r="E32"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6" i="34"/>
  <c r="D16" i="34" s="1"/>
  <c r="A16" i="34" l="1"/>
  <c r="B18" i="34"/>
  <c r="D18" i="34" s="1"/>
  <c r="A18"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<sst xmlns="http://schemas.openxmlformats.org/spreadsheetml/2006/main" count="387" uniqueCount="334">
  <si>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</si>
  <si>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</si>
  <si>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</si>
  <si>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</si>
  <si>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</si>
  <si>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</si>
  <si>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</si>
  <si>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</si>
  <si>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</si>
  <si>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</si>
  <si>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</si>
  <si>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</si>
  <si>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</si>
  <si>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</si>
  <si>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</si>
  <si>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</si>
  <si>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</si>
  <si>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</si>
  <si>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</si>
  <si>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</si>
  <si>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</si>
  <si>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</si>
  <si>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</si>
  <si>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</si>
  <si>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</si>
  <si>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</si>
  <si>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</si>
  <si>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</si>
  <si>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</si>
  <si>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</si>
  <si>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</si>
  <si>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</si>
  <si>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</si>
  <si>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</si>
  <si>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</si>
  <si>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</si>
  <si>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</si>
  <si>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</si>
  <si>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</si>
  <si>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</si>
  <si>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</si>
  <si>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</si>
  <si>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</si>
  <si>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</si>
  <si>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</si>
  <si>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</si>
  <si>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</si>
  <si>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</si>
  <si>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</si>
  <si>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</si>
  <si>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</si>
  <si>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</si>
  <si>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</si>
  <si>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</si>
  <si>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</si>
  <si>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</si>
  <si>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</si>
  <si>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</si>
  <si>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</si>
  <si>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</si>
  <si>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</si>
  <si>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</si>
  <si>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</si>
  <si>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</si>
  <si>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</si>
  <si>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</si>
  <si>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</si>
  <si>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</si>
  <si>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</si>
  <si>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</si>
  <si>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</si>
  <si>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</si>
  <si>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</si>
  <si>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</si>
  <si>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</si>
  <si>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</si>
  <si>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</si>
  <si>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</si>
  <si>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</si>
  <si>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</si>
  <si>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</si>
  <si>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</si>
  <si>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</si>
  <si>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</si>
  <si>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</si>
  <si>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</si>
  <si>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</si>
  <si>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</si>
  <si>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</si>
  <si>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</si>
  <si>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</si>
  <si>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</si>
  <si>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</si>
  <si>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</si>
  <si>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</si>
  <si>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</si>
  <si>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</si>
  <si>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</si>
  <si>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</si>
  <si>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</si>
  <si>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</si>
  <si>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</si>
  <si>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</si>
  <si>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</si>
  <si>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</si>
  <si>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</si>
  <si>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</si>
  <si>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</si>
  <si>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</si>
  <si>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</si>
  <si>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</si>
  <si>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</si>
  <si>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</si>
  <si>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</si>
  <si>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</si>
  <si>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</si>
  <si>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</si>
  <si>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</si>
  <si>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</si>
  <si>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</si>
  <si>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</si>
  <si>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</si>
  <si>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</si>
  <si>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</si>
  <si>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</si>
  <si>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</si>
  <si>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</si>
  <si>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</si>
  <si>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</si>
  <si>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</si>
  <si>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</si>
  <si>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</si>
  <si>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</si>
  <si>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</si>
  <si>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</si>
  <si>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</si>
  <si>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</si>
  <si>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</si>
  <si>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</si>
  <si>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</si>
  <si>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</si>
  <si>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</si>
  <si>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</si>
  <si>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</si>
  <si>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</si>
  <si>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</si>
  <si>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</si>
  <si>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</si>
  <si>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</si>
  <si>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</si>
  <si>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</si>
  <si>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</si>
  <si>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</si>
  <si>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</si>
  <si>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</si>
  <si>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</si>
  <si>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</si>
  <si>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</si>
  <si>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</si>
  <si>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</si>
  <si>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</si>
  <si>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</si>
  <si>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</si>
  <si>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</si>
  <si>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</si>
  <si>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</si>
  <si>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</si>
  <si>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</si>
  <si>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</si>
  <si>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</si>
  <si>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</si>
  <si>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</si>
  <si>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</si>
  <si>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</si>
  <si>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</si>
  <si>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</si>
  <si>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</si>
  <si>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</si>
  <si>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</si>
  <si>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</si>
  <si>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</si>
  <si>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</si>
  <si>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</si>
  <si>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</si>
  <si>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</si>
  <si>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</si>
  <si>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</si>
  <si>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</si>
  <si>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</si>
  <si>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</si>
  <si>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</si>
  <si>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</si>
  <si>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</si>
  <si>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</si>
  <si>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</si>
  <si>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</si>
  <si>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</si>
  <si>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</si>
  <si>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</si>
  <si>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</si>
  <si>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</si>
  <si>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</si>
  <si>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</si>
  <si>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</si>
  <si>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</si>
  <si>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</si>
  <si>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</si>
  <si>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</si>
  <si>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</si>
  <si>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</si>
  <si>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</si>
  <si>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</si>
  <si>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</si>
  <si>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</si>
  <si>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</si>
  <si>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</si>
  <si>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</si>
  <si>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</si>
  <si>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</si>
  <si>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</si>
  <si>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</si>
  <si>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</si>
  <si>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</si>
  <si>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</si>
  <si>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</si>
  <si>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</si>
  <si>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</si>
  <si>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</si>
  <si>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</si>
  <si>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</si>
  <si>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</si>
  <si>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</si>
  <si>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</si>
  <si>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</si>
  <si>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</si>
  <si>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</si>
  <si>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</si>
  <si>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</si>
  <si>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</si>
  <si>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</si>
  <si>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</si>
  <si>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</si>
  <si>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</si>
  <si>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</si>
  <si>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</si>
  <si>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</si>
  <si>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</si>
  <si>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</si>
  <si>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</si>
  <si>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</si>
  <si>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</si>
  <si>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</si>
  <si>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</si>
  <si>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</si>
  <si>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</si>
  <si>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</si>
  <si>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</si>
  <si>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</si>
  <si>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</si>
  <si>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</si>
  <si>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</si>
  <si>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</si>
  <si>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</si>
  <si>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</si>
  <si>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</si>
  <si>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</si>
  <si>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</si>
  <si>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</si>
  <si>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</si>
  <si>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</si>
  <si>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</si>
  <si>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</si>
  <si>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</si>
  <si>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</si>
  <si>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</si>
  <si>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</si>
  <si>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</si>
  <si>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</si>
  <si>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</si>
  <si>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</si>
  <si>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</si>
  <si>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</si>
  <si>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</si>
  <si>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</si>
  <si>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</si>
  <si>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</si>
  <si>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</si>
  <si>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</si>
  <si>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</si>
  <si>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</si>
  <si>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</si>
  <si>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</si>
  <si>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</si>
  <si>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</si>
  <si>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</si>
  <si>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</si>
  <si>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</si>
  <si>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</si>
  <si>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</si>
  <si>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</si>
  <si>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</si>
  <si>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</si>
  <si>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</si>
  <si>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</si>
  <si>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</si>
  <si>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</si>
  <si>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</si>
  <si>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</si>
  <si>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</si>
  <si>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</si>
  <si>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</si>
  <si>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</si>
  <si>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</si>
  <si>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</si>
  <si>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</si>
  <si>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Chayanit</t>
  </si>
  <si>
    <t>Tirasetpakdee</t>
  </si>
  <si>
    <t>TIME110</t>
  </si>
  <si>
    <t xml:space="preserve">P'Dome Homework as a training </t>
  </si>
  <si>
    <t>TDGA Workshop @the Berkeley Hotel All Day + OTT regulation analysis</t>
  </si>
  <si>
    <t>OTT Event slide and report</t>
  </si>
  <si>
    <t>OTT Event report</t>
  </si>
  <si>
    <t>Tue</t>
  </si>
  <si>
    <t xml:space="preserve">Edited OTT Event report and submit </t>
  </si>
  <si>
    <t>TIME-202103</t>
  </si>
  <si>
    <t>ONDE TU Digital trainning proposal</t>
  </si>
  <si>
    <t xml:space="preserve">Edited OTT Event report </t>
  </si>
  <si>
    <t>Wed</t>
  </si>
  <si>
    <t>Vacation Leave</t>
  </si>
  <si>
    <t xml:space="preserve">Create training course and detail formula </t>
  </si>
  <si>
    <t xml:space="preserve">OIC Digital Transformation training </t>
  </si>
  <si>
    <t>TIME-202118</t>
  </si>
  <si>
    <t>DPT EA and digital master plan proposal</t>
  </si>
  <si>
    <t xml:space="preserve">OIC Digital Transformation Training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</si>
</sst>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0">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theme="3"/>
      </left>
      <right/>
      <top/>
      <bottom style="thin">
        <color theme="3"/>
      </bottom>
      <diagonal/>
    </border>
    <border>
      <left/>
      <right style="thin">
        <color theme="3"/>
      </right>
      <top/>
      <bottom style="thin">
        <color theme="3"/>
      </bottom>
      <diagonal/>
    </border>
    <border>
      <left style="medium">
        <color indexed="64"/>
      </left>
      <right/>
      <top/>
      <bottom/>
      <diagonal/>
    </border>
  </borders>
  <cellStyleXfs count="1">
    <xf numFmtId="0" fontId="0" fillId="0" borderId="0"/>
  </cellStyleXfs>
  <cellXfs count="15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1" fillId="0" borderId="0" xfId="0" applyFont="1" applyAlignment="1" applyProtection="1">
      <alignment vertical="center"/>
      <protection locked="0"/>
    </xf>
    <xf numFmtId="0" fontId="21" fillId="0" borderId="10" xfId="0" applyFont="1" applyBorder="1" applyAlignment="1" applyProtection="1">
      <alignment vertical="center" wrapText="1"/>
      <protection locked="0"/>
    </xf>
    <xf numFmtId="0" fontId="22" fillId="0" borderId="10" xfId="0" applyFont="1" applyBorder="1" applyAlignment="1" applyProtection="1">
      <alignment horizontal="left" vertical="center" wrapText="1"/>
      <protection locked="0"/>
    </xf>
    <xf numFmtId="0" fontId="7" fillId="0" borderId="13" xfId="0" applyFont="1" applyFill="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4" fillId="0" borderId="47" xfId="0" applyFont="1" applyBorder="1" applyAlignment="1" applyProtection="1">
      <alignment vertical="center" wrapText="1"/>
      <protection locked="0"/>
    </xf>
    <xf numFmtId="0" fontId="4" fillId="0" borderId="48" xfId="0" applyFont="1" applyBorder="1" applyAlignment="1" applyProtection="1">
      <alignment vertical="center" wrapText="1"/>
      <protection locked="0"/>
    </xf>
    <xf numFmtId="0" fontId="7" fillId="0" borderId="18" xfId="0" applyFont="1" applyBorder="1" applyAlignment="1" applyProtection="1">
      <alignment vertical="center" wrapText="1"/>
      <protection locked="0"/>
    </xf>
    <xf numFmtId="0" fontId="7" fillId="0" borderId="26" xfId="0" applyFont="1" applyBorder="1" applyAlignment="1" applyProtection="1">
      <alignment vertical="center" wrapText="1"/>
      <protection locked="0"/>
    </xf>
    <xf numFmtId="14" fontId="6" fillId="0" borderId="18" xfId="0" applyNumberFormat="1" applyFont="1" applyFill="1" applyBorder="1" applyAlignment="1" applyProtection="1">
      <alignment horizontal="center" vertical="center"/>
    </xf>
    <xf numFmtId="0" fontId="7" fillId="0" borderId="49" xfId="0" applyFont="1" applyFill="1" applyBorder="1" applyAlignment="1" applyProtection="1">
      <alignment horizontal="center" vertical="center"/>
      <protection locked="0"/>
    </xf>
    <xf numFmtId="0" fontId="7" fillId="0" borderId="23" xfId="0" applyFont="1" applyBorder="1" applyAlignment="1" applyProtection="1">
      <alignment horizontal="center" vertical="center"/>
      <protection locked="0"/>
    </xf>
    <xf numFmtId="0" fontId="21" fillId="0" borderId="32" xfId="0" applyFont="1" applyBorder="1" applyAlignment="1" applyProtection="1">
      <alignment vertical="center" wrapText="1"/>
      <protection locked="0"/>
    </xf>
    <xf numFmtId="0" fontId="21" fillId="0" borderId="34" xfId="0" applyFont="1" applyBorder="1" applyAlignment="1" applyProtection="1">
      <alignment vertical="center" wrapText="1"/>
      <protection locked="0"/>
    </xf>
    <xf numFmtId="0" fontId="21" fillId="0" borderId="35" xfId="0" applyFont="1" applyBorder="1" applyAlignment="1" applyProtection="1">
      <alignment vertical="center" wrapText="1"/>
      <protection locked="0"/>
    </xf>
  </cellXfs>
  <cellStyles count="1">
    <cellStyle name="Normal" xfId="0" builtinId="0"/>
  </cellStyles>
  <dxfs count="4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7" workbookViewId="0">
      <selection activeCell="B43" sqref="B43:C43"/>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6" t="s">
        <v>9</v>
      </c>
      <c r="C2" s="97"/>
      <c r="D2" s="97"/>
      <c r="E2" s="97"/>
      <c r="F2" s="97"/>
      <c r="G2" s="97"/>
      <c r="H2" s="98"/>
      <c r="I2" s="42"/>
      <c r="J2" s="42"/>
    </row>
    <row r="3" spans="2:10" ht="13.5" thickBot="1">
      <c r="B3" s="99"/>
      <c r="C3" s="100"/>
      <c r="D3" s="100"/>
      <c r="E3" s="100"/>
      <c r="F3" s="100"/>
      <c r="G3" s="100"/>
      <c r="H3" s="101"/>
      <c r="I3" s="43"/>
      <c r="J3" s="43"/>
    </row>
    <row r="4" spans="2:10">
      <c r="B4" s="102" t="s">
        <v>11</v>
      </c>
      <c r="C4" s="103"/>
      <c r="D4" s="102" t="s">
        <v>315</v>
      </c>
      <c r="E4" s="104"/>
      <c r="F4" s="104"/>
      <c r="G4" s="104"/>
      <c r="H4" s="103"/>
      <c r="I4" s="44"/>
      <c r="J4" s="44"/>
    </row>
    <row r="5" spans="2:10">
      <c r="B5" s="87" t="s">
        <v>65</v>
      </c>
      <c r="C5" s="89"/>
      <c r="D5" s="87" t="s">
        <v>316</v>
      </c>
      <c r="E5" s="88"/>
      <c r="F5" s="88"/>
      <c r="G5" s="88"/>
      <c r="H5" s="89"/>
      <c r="I5" s="44"/>
      <c r="J5" s="44"/>
    </row>
    <row r="6" spans="2:10">
      <c r="B6" s="87" t="s">
        <v>66</v>
      </c>
      <c r="C6" s="89"/>
      <c r="D6" s="87" t="s">
        <v>317</v>
      </c>
      <c r="E6" s="88"/>
      <c r="F6" s="88"/>
      <c r="G6" s="88"/>
      <c r="H6" s="89"/>
      <c r="I6" s="44"/>
      <c r="J6" s="44"/>
    </row>
    <row r="7" spans="2:10" ht="13.5"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3" t="s">
        <v>173</v>
      </c>
      <c r="C31" s="84"/>
      <c r="D31" s="85"/>
      <c r="E31" s="85"/>
      <c r="F31" s="85"/>
      <c r="G31" s="85"/>
      <c r="H31" s="85"/>
      <c r="I31" s="57"/>
      <c r="J31" s="57"/>
    </row>
    <row r="32" spans="2:10">
      <c r="B32" s="86" t="s">
        <v>174</v>
      </c>
      <c r="C32" s="85"/>
      <c r="D32" s="83" t="s">
        <v>175</v>
      </c>
      <c r="E32" s="84"/>
      <c r="F32" s="84"/>
      <c r="G32" s="84"/>
      <c r="H32" s="84"/>
      <c r="I32" s="57"/>
      <c r="J32" s="57"/>
    </row>
    <row r="33" spans="2:10">
      <c r="B33" s="47">
        <v>9001</v>
      </c>
      <c r="C33" s="48"/>
      <c r="D33" s="63" t="s">
        <v>236</v>
      </c>
      <c r="E33" s="64"/>
      <c r="F33" s="64"/>
      <c r="G33" s="64"/>
      <c r="H33" s="65"/>
      <c r="I33" s="57"/>
      <c r="J33" s="57"/>
    </row>
    <row r="34" spans="2:10" ht="21">
      <c r="B34" s="51" t="s">
        <v>240</v>
      </c>
      <c r="C34" s="50"/>
      <c r="D34" s="72"/>
      <c r="E34" s="82"/>
      <c r="F34" s="82"/>
      <c r="G34" s="82"/>
      <c r="H34" s="74"/>
      <c r="I34" s="58"/>
      <c r="J34" s="59"/>
    </row>
    <row r="35" spans="2:10" ht="0.75" customHeight="1">
      <c r="B35" s="80"/>
      <c r="C35" s="81"/>
      <c r="D35" s="75"/>
      <c r="E35" s="76"/>
      <c r="F35" s="76"/>
      <c r="G35" s="76"/>
      <c r="H35" s="77"/>
      <c r="I35" s="60"/>
      <c r="J35" s="57"/>
    </row>
    <row r="36" spans="2:10">
      <c r="B36" s="49">
        <v>9002</v>
      </c>
      <c r="C36" s="50"/>
      <c r="D36" s="63" t="s">
        <v>237</v>
      </c>
      <c r="E36" s="64"/>
      <c r="F36" s="64"/>
      <c r="G36" s="64"/>
      <c r="H36" s="65"/>
      <c r="I36" s="57"/>
      <c r="J36" s="57"/>
    </row>
    <row r="37" spans="2:10" ht="70.5" customHeight="1">
      <c r="B37" s="61" t="s">
        <v>241</v>
      </c>
      <c r="C37" s="50"/>
      <c r="D37" s="75"/>
      <c r="E37" s="76"/>
      <c r="F37" s="76"/>
      <c r="G37" s="76"/>
      <c r="H37" s="77"/>
      <c r="I37" s="57"/>
      <c r="J37" s="57"/>
    </row>
    <row r="38" spans="2:10">
      <c r="B38" s="47">
        <v>9003</v>
      </c>
      <c r="C38" s="48"/>
      <c r="D38" s="78" t="s">
        <v>238</v>
      </c>
      <c r="E38" s="79"/>
      <c r="F38" s="79"/>
      <c r="G38" s="79"/>
      <c r="H38" s="79"/>
      <c r="I38" s="57"/>
      <c r="J38" s="57"/>
    </row>
    <row r="39" spans="2:10">
      <c r="B39" s="52" t="s">
        <v>176</v>
      </c>
      <c r="D39" s="79"/>
      <c r="E39" s="79"/>
      <c r="F39" s="79"/>
      <c r="G39" s="79"/>
      <c r="H39" s="79"/>
      <c r="I39" s="58"/>
      <c r="J39" s="59"/>
    </row>
    <row r="40" spans="2:10" ht="18.75" customHeight="1">
      <c r="B40" s="80"/>
      <c r="C40" s="81"/>
      <c r="D40" s="79"/>
      <c r="E40" s="79"/>
      <c r="F40" s="79"/>
      <c r="G40" s="79"/>
      <c r="H40" s="79"/>
      <c r="I40" s="60"/>
      <c r="J40" s="57"/>
    </row>
    <row r="41" spans="2:10">
      <c r="B41" s="49">
        <v>9004</v>
      </c>
      <c r="C41" s="53"/>
      <c r="D41" s="63" t="s">
        <v>239</v>
      </c>
      <c r="E41" s="64"/>
      <c r="F41" s="64"/>
      <c r="G41" s="64"/>
      <c r="H41" s="65"/>
      <c r="I41" s="57"/>
      <c r="J41" s="57"/>
    </row>
    <row r="42" spans="2:10">
      <c r="B42" s="51" t="s">
        <v>176</v>
      </c>
      <c r="C42" s="53"/>
      <c r="D42" s="72"/>
      <c r="E42" s="82"/>
      <c r="F42" s="82"/>
      <c r="G42" s="82"/>
      <c r="H42" s="74"/>
      <c r="I42" s="57"/>
      <c r="J42" s="57"/>
    </row>
    <row r="43" spans="2:10" ht="47.25" customHeight="1">
      <c r="B43" s="80"/>
      <c r="C43" s="81"/>
      <c r="D43" s="75"/>
      <c r="E43" s="76"/>
      <c r="F43" s="76"/>
      <c r="G43" s="76"/>
      <c r="H43" s="77"/>
      <c r="I43" s="57"/>
      <c r="J43" s="57"/>
    </row>
    <row r="44" spans="2:10">
      <c r="B44" s="47">
        <v>9005</v>
      </c>
      <c r="C44" s="48"/>
      <c r="D44" s="63" t="s">
        <v>261</v>
      </c>
      <c r="E44" s="64"/>
      <c r="F44" s="64"/>
      <c r="G44" s="64"/>
      <c r="H44" s="65"/>
    </row>
    <row r="45" spans="2:10">
      <c r="B45" s="52" t="s">
        <v>177</v>
      </c>
      <c r="D45" s="72"/>
      <c r="E45" s="73"/>
      <c r="F45" s="73"/>
      <c r="G45" s="73"/>
      <c r="H45" s="74"/>
    </row>
    <row r="46" spans="2:10">
      <c r="B46" s="54" t="s">
        <v>178</v>
      </c>
      <c r="C46" s="55"/>
      <c r="D46" s="75"/>
      <c r="E46" s="76"/>
      <c r="F46" s="76"/>
      <c r="G46" s="76"/>
      <c r="H46" s="77"/>
    </row>
    <row r="47" spans="2:10">
      <c r="B47" s="47">
        <v>9007</v>
      </c>
      <c r="C47" s="48"/>
      <c r="D47" s="63" t="s">
        <v>242</v>
      </c>
      <c r="E47" s="64"/>
      <c r="F47" s="64"/>
      <c r="G47" s="64"/>
      <c r="H47" s="65"/>
    </row>
    <row r="48" spans="2:10">
      <c r="B48" s="54" t="s">
        <v>73</v>
      </c>
      <c r="C48" s="55"/>
      <c r="D48" s="75"/>
      <c r="E48" s="76"/>
      <c r="F48" s="76"/>
      <c r="G48" s="76"/>
      <c r="H48" s="77"/>
    </row>
    <row r="49" spans="2:8">
      <c r="B49" s="47">
        <v>9008</v>
      </c>
      <c r="C49" s="48"/>
      <c r="D49" s="63" t="s">
        <v>243</v>
      </c>
      <c r="E49" s="64"/>
      <c r="F49" s="64"/>
      <c r="G49" s="64"/>
      <c r="H49" s="65"/>
    </row>
    <row r="50" spans="2:8" ht="17.25" customHeight="1">
      <c r="B50" s="54" t="s">
        <v>74</v>
      </c>
      <c r="C50" s="55"/>
      <c r="D50" s="75"/>
      <c r="E50" s="76"/>
      <c r="F50" s="76"/>
      <c r="G50" s="76"/>
      <c r="H50" s="77"/>
    </row>
    <row r="51" spans="2:8">
      <c r="B51" s="47">
        <v>9010</v>
      </c>
      <c r="C51" s="48"/>
      <c r="D51" s="63" t="s">
        <v>179</v>
      </c>
      <c r="E51" s="64"/>
      <c r="F51" s="64"/>
      <c r="G51" s="64"/>
      <c r="H51" s="65"/>
    </row>
    <row r="52" spans="2:8">
      <c r="B52" s="54" t="s">
        <v>75</v>
      </c>
      <c r="C52" s="55"/>
      <c r="D52" s="75"/>
      <c r="E52" s="76"/>
      <c r="F52" s="76"/>
      <c r="G52" s="76"/>
      <c r="H52" s="77"/>
    </row>
    <row r="53" spans="2:8">
      <c r="B53" s="47">
        <v>9013</v>
      </c>
      <c r="C53" s="48"/>
      <c r="D53" s="63" t="s">
        <v>180</v>
      </c>
      <c r="E53" s="64"/>
      <c r="F53" s="64"/>
      <c r="G53" s="64"/>
      <c r="H53" s="65"/>
    </row>
    <row r="54" spans="2:8">
      <c r="B54" s="54" t="s">
        <v>76</v>
      </c>
      <c r="C54" s="55"/>
      <c r="D54" s="75"/>
      <c r="E54" s="76"/>
      <c r="F54" s="76"/>
      <c r="G54" s="76"/>
      <c r="H54" s="77"/>
    </row>
    <row r="55" spans="2:8">
      <c r="B55" s="47">
        <v>9014</v>
      </c>
      <c r="C55" s="48"/>
      <c r="D55" s="63" t="s">
        <v>77</v>
      </c>
      <c r="E55" s="64"/>
      <c r="F55" s="64"/>
      <c r="G55" s="64"/>
      <c r="H55" s="65"/>
    </row>
    <row r="56" spans="2:8">
      <c r="B56" s="56" t="s">
        <v>77</v>
      </c>
      <c r="C56" s="55"/>
      <c r="D56" s="66"/>
      <c r="E56" s="67"/>
      <c r="F56" s="67"/>
      <c r="G56" s="67"/>
      <c r="H56" s="68"/>
    </row>
    <row r="57" spans="2:8">
      <c r="B57" s="47">
        <v>9015</v>
      </c>
      <c r="C57" s="48"/>
      <c r="D57" s="63" t="s">
        <v>181</v>
      </c>
      <c r="E57" s="64"/>
      <c r="F57" s="64"/>
      <c r="G57" s="64"/>
      <c r="H57" s="65"/>
    </row>
    <row r="58" spans="2:8">
      <c r="B58" s="56" t="s">
        <v>78</v>
      </c>
      <c r="C58" s="55"/>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zoomScale="70" zoomScaleNormal="70" workbookViewId="0">
      <selection activeCell="N37" sqref="N37"/>
    </sheetView>
  </sheetViews>
  <sheetFormatPr defaultColWidth="11.42578125" defaultRowHeight="12.75"/>
  <cols>
    <col min="1" max="1" width="7" style="1" customWidth="1"/>
    <col min="2" max="2" width="8.42578125" style="1" customWidth="1"/>
    <col min="3" max="3" width="7.140625" style="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Chayanit</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34" t="s">
        <v>67</v>
      </c>
      <c r="E5" s="135"/>
      <c r="F5" s="32" t="str">
        <f>'Information-General Settings'!D6</f>
        <v>TIME110</v>
      </c>
      <c r="G5" s="29"/>
      <c r="I5" s="3"/>
      <c r="J5" s="33"/>
      <c r="K5" s="33"/>
      <c r="L5" s="33"/>
    </row>
    <row r="6" spans="1:15" ht="19.5" customHeight="1" thickBot="1">
      <c r="E6" s="3"/>
      <c r="F6" s="3"/>
      <c r="G6" s="3"/>
      <c r="H6" s="4"/>
      <c r="J6" s="121"/>
      <c r="K6" s="121"/>
      <c r="L6" s="121"/>
    </row>
    <row r="7" spans="1:15" ht="12.75" customHeight="1">
      <c r="B7" s="1">
        <f>MONTH(E9)</f>
        <v>12</v>
      </c>
      <c r="C7" s="107"/>
      <c r="D7" s="109">
        <v>44166</v>
      </c>
      <c r="E7" s="110"/>
      <c r="F7" s="113" t="s">
        <v>6</v>
      </c>
      <c r="G7" s="113" t="s">
        <v>15</v>
      </c>
      <c r="H7" s="127" t="s">
        <v>5</v>
      </c>
      <c r="I7" s="128"/>
      <c r="J7" s="123" t="s">
        <v>3</v>
      </c>
      <c r="K7" s="125" t="s">
        <v>10</v>
      </c>
      <c r="L7" s="123" t="s">
        <v>4</v>
      </c>
    </row>
    <row r="8" spans="1:15" ht="23.25" customHeight="1" thickBot="1">
      <c r="C8" s="108"/>
      <c r="D8" s="111"/>
      <c r="E8" s="112"/>
      <c r="F8" s="114"/>
      <c r="G8" s="115"/>
      <c r="H8" s="129"/>
      <c r="I8" s="130"/>
      <c r="J8" s="124"/>
      <c r="K8" s="126"/>
      <c r="L8" s="124"/>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c r="G9" s="14">
        <v>9007</v>
      </c>
      <c r="H9" s="136" t="s">
        <v>318</v>
      </c>
      <c r="J9" s="10" t="s">
        <v>69</v>
      </c>
      <c r="K9" s="10"/>
      <c r="L9" s="11">
        <v>8</v>
      </c>
    </row>
    <row r="10" spans="1:15" ht="29.1" customHeight="1" thickBot="1">
      <c r="A10" s="5">
        <f t="shared" si="0"/>
        <v>1</v>
      </c>
      <c r="B10" s="6">
        <f t="shared" si="1"/>
        <v>3</v>
      </c>
      <c r="C10" s="12"/>
      <c r="D10" s="8" t="str">
        <f>IF(B10=1,"Mo",IF(B10=2,"Tue",IF(B10=3,"Wed",IF(B10=4,"Thu",IF(B10=5,"Fri",IF(B10=6,"Sat",IF(B10=7,"Sun","")))))))</f>
        <v>Wed</v>
      </c>
      <c r="E10" s="13">
        <f>+E9+1</f>
        <v>44167</v>
      </c>
      <c r="F10" s="10"/>
      <c r="G10" s="14">
        <v>9007</v>
      </c>
      <c r="H10" s="120" t="s">
        <v>318</v>
      </c>
      <c r="I10" s="120"/>
      <c r="J10" s="14" t="s">
        <v>69</v>
      </c>
      <c r="K10" s="14"/>
      <c r="L10" s="15">
        <v>8</v>
      </c>
      <c r="N10" s="6" t="s">
        <v>70</v>
      </c>
      <c r="O10" s="2">
        <f>COUNTIF($G$9:$G$41, 9001)</f>
        <v>7</v>
      </c>
    </row>
    <row r="11" spans="1:15" ht="29.1" customHeight="1" thickBot="1">
      <c r="A11" s="5">
        <f t="shared" si="0"/>
        <v>1</v>
      </c>
      <c r="B11" s="6">
        <f t="shared" si="1"/>
        <v>4</v>
      </c>
      <c r="C11" s="12"/>
      <c r="D11" s="8" t="str">
        <f>IF(B11=1,"Mo",IF(B11=2,"Tue",IF(B11=3,"Wed",IF(B11=4,"Thu",IF(B11=5,"Fri",IF(B11=6,"Sat",IF(B11=7,"Sun","")))))))</f>
        <v>Thu</v>
      </c>
      <c r="E11" s="13">
        <f t="shared" ref="E11:E38" si="2">+E10+1</f>
        <v>44168</v>
      </c>
      <c r="F11" s="10" t="s">
        <v>171</v>
      </c>
      <c r="G11" s="14">
        <v>9001</v>
      </c>
      <c r="H11" s="137" t="s">
        <v>319</v>
      </c>
      <c r="I11" s="137"/>
      <c r="J11" s="14" t="s">
        <v>69</v>
      </c>
      <c r="K11" s="14"/>
      <c r="L11" s="15">
        <v>10</v>
      </c>
      <c r="N11" s="6" t="s">
        <v>12</v>
      </c>
      <c r="O11" s="2">
        <f>COUNTIF($G$9:$G$41,9003)+COUNTIF($G$9:$G$41,9004)</f>
        <v>10</v>
      </c>
    </row>
    <row r="12" spans="1:15" ht="29.1" customHeight="1" thickBot="1">
      <c r="A12" s="5">
        <f t="shared" si="0"/>
        <v>1</v>
      </c>
      <c r="B12" s="6">
        <f t="shared" si="1"/>
        <v>5</v>
      </c>
      <c r="C12" s="12"/>
      <c r="D12" s="8" t="str">
        <f t="shared" ref="D12:D40" si="3">IF(B12=1,"Mo",IF(B12=2,"Tue",IF(B12=3,"Wed",IF(B12=4,"Thu",IF(B12=5,"Fri",IF(B12=6,"Sat",IF(B12=7,"Sun","")))))))</f>
        <v>Fri</v>
      </c>
      <c r="E12" s="13">
        <f t="shared" si="2"/>
        <v>44169</v>
      </c>
      <c r="F12" s="10" t="s">
        <v>214</v>
      </c>
      <c r="G12" s="14">
        <v>9001</v>
      </c>
      <c r="H12" s="137" t="s">
        <v>320</v>
      </c>
      <c r="I12" s="137"/>
      <c r="J12" s="14" t="s">
        <v>69</v>
      </c>
      <c r="K12" s="14"/>
      <c r="L12" s="15">
        <v>9</v>
      </c>
      <c r="N12" s="1" t="s">
        <v>13</v>
      </c>
      <c r="O12" s="2">
        <f>COUNTIF($G$9:$G$41, 9005)</f>
        <v>0</v>
      </c>
    </row>
    <row r="13" spans="1:15" ht="29.1" customHeight="1" thickBot="1">
      <c r="A13" s="5" t="str">
        <f t="shared" si="0"/>
        <v/>
      </c>
      <c r="B13" s="6">
        <f t="shared" si="1"/>
        <v>6</v>
      </c>
      <c r="C13" s="12"/>
      <c r="D13" s="8" t="str">
        <f t="shared" si="3"/>
        <v>Sat</v>
      </c>
      <c r="E13" s="13">
        <f t="shared" si="2"/>
        <v>44170</v>
      </c>
      <c r="F13" s="10"/>
      <c r="G13" s="14"/>
      <c r="H13" s="120"/>
      <c r="I13" s="120"/>
      <c r="J13" s="14"/>
      <c r="K13" s="14"/>
      <c r="L13" s="15"/>
    </row>
    <row r="14" spans="1:15" ht="29.1" customHeight="1" thickBot="1">
      <c r="A14" s="5" t="str">
        <f t="shared" si="0"/>
        <v/>
      </c>
      <c r="B14" s="6">
        <f t="shared" si="1"/>
        <v>7</v>
      </c>
      <c r="C14" s="12"/>
      <c r="D14" s="8" t="str">
        <f t="shared" si="3"/>
        <v>Sun</v>
      </c>
      <c r="E14" s="13">
        <f t="shared" si="2"/>
        <v>44171</v>
      </c>
      <c r="F14" s="10" t="s">
        <v>214</v>
      </c>
      <c r="G14" s="14">
        <v>9001</v>
      </c>
      <c r="H14" s="138" t="s">
        <v>321</v>
      </c>
      <c r="I14" s="138"/>
      <c r="J14" s="14" t="s">
        <v>69</v>
      </c>
      <c r="K14" s="14"/>
      <c r="L14" s="15">
        <v>6</v>
      </c>
    </row>
    <row r="15" spans="1:15" ht="29.1" customHeight="1" thickBot="1">
      <c r="A15" s="5">
        <f t="shared" si="0"/>
        <v>1</v>
      </c>
      <c r="B15" s="6">
        <f t="shared" si="1"/>
        <v>1</v>
      </c>
      <c r="C15" s="12"/>
      <c r="D15" s="8" t="str">
        <f t="shared" si="3"/>
        <v>Mo</v>
      </c>
      <c r="E15" s="13">
        <f t="shared" si="2"/>
        <v>44172</v>
      </c>
      <c r="F15" s="10"/>
      <c r="G15" s="14"/>
      <c r="H15" s="119" t="s">
        <v>281</v>
      </c>
      <c r="I15" s="119"/>
      <c r="J15" s="14"/>
      <c r="K15" s="14"/>
      <c r="L15" s="15"/>
    </row>
    <row r="16" spans="1:15" ht="29.1" customHeight="1" thickBot="1">
      <c r="A16" s="5">
        <f t="shared" si="0"/>
        <v>1</v>
      </c>
      <c r="B16" s="6">
        <f t="shared" si="1"/>
        <v>2</v>
      </c>
      <c r="C16" s="12"/>
      <c r="D16" s="8" t="str">
        <f>IF(B16=1,"Mo",IF(B16=2,"Tue",IF(B16=3,"Wed",IF(B16=4,"Thu",IF(B16=5,"Fri",IF(B16=6,"Sat",IF(B16=7,"Sun","")))))))</f>
        <v>Tue</v>
      </c>
      <c r="E16" s="13">
        <f t="shared" si="2"/>
        <v>44173</v>
      </c>
      <c r="F16" s="10" t="s">
        <v>214</v>
      </c>
      <c r="G16" s="14">
        <v>9001</v>
      </c>
      <c r="H16" s="120" t="s">
        <v>326</v>
      </c>
      <c r="I16" s="120"/>
      <c r="J16" s="14" t="s">
        <v>69</v>
      </c>
      <c r="K16" s="14"/>
      <c r="L16" s="15">
        <v>4</v>
      </c>
    </row>
    <row r="17" spans="1:12" ht="29.1" customHeight="1" thickBot="1">
      <c r="A17" s="5">
        <v>1</v>
      </c>
      <c r="B17" s="6">
        <v>2</v>
      </c>
      <c r="C17" s="12"/>
      <c r="D17" s="8" t="s">
        <v>322</v>
      </c>
      <c r="E17" s="13">
        <v>44173</v>
      </c>
      <c r="F17" s="139" t="s">
        <v>324</v>
      </c>
      <c r="G17" s="14">
        <v>9003</v>
      </c>
      <c r="H17" s="62" t="s">
        <v>325</v>
      </c>
      <c r="I17" s="62"/>
      <c r="J17" s="14" t="s">
        <v>69</v>
      </c>
      <c r="K17" s="14"/>
      <c r="L17" s="15">
        <v>5</v>
      </c>
    </row>
    <row r="18" spans="1:12" ht="29.1" customHeight="1" thickBot="1">
      <c r="A18" s="5">
        <f t="shared" si="0"/>
        <v>1</v>
      </c>
      <c r="B18" s="6">
        <f t="shared" si="1"/>
        <v>3</v>
      </c>
      <c r="C18" s="12"/>
      <c r="D18" s="8" t="str">
        <f>IF(B18=1,"Mo",IF(B18=2,"Tue",IF(B18=3,"Wed",IF(B18=4,"Thu",IF(B18=5,"Fri",IF(B18=6,"Sat",IF(B18=7,"Sun","")))))))</f>
        <v>Wed</v>
      </c>
      <c r="E18" s="13">
        <f>+E16+1</f>
        <v>44174</v>
      </c>
      <c r="F18" s="10" t="s">
        <v>214</v>
      </c>
      <c r="G18" s="14">
        <v>9001</v>
      </c>
      <c r="H18" s="122" t="s">
        <v>323</v>
      </c>
      <c r="I18" s="122"/>
      <c r="J18" s="14" t="s">
        <v>69</v>
      </c>
      <c r="K18" s="14"/>
      <c r="L18" s="15">
        <v>4</v>
      </c>
    </row>
    <row r="19" spans="1:12" ht="29.1" customHeight="1" thickBot="1">
      <c r="A19" s="5">
        <v>1</v>
      </c>
      <c r="B19" s="6">
        <v>3</v>
      </c>
      <c r="C19" s="12"/>
      <c r="D19" s="8" t="s">
        <v>327</v>
      </c>
      <c r="E19" s="13">
        <v>44174</v>
      </c>
      <c r="F19" s="139" t="s">
        <v>324</v>
      </c>
      <c r="G19" s="140">
        <v>9003</v>
      </c>
      <c r="H19" s="144" t="s">
        <v>325</v>
      </c>
      <c r="I19" s="145"/>
      <c r="J19" s="141" t="s">
        <v>69</v>
      </c>
      <c r="K19" s="14"/>
      <c r="L19" s="15">
        <v>9</v>
      </c>
    </row>
    <row r="20" spans="1:12" ht="29.1" customHeight="1" thickBot="1">
      <c r="A20" s="5">
        <f t="shared" si="0"/>
        <v>1</v>
      </c>
      <c r="B20" s="6">
        <f t="shared" si="1"/>
        <v>4</v>
      </c>
      <c r="C20" s="12"/>
      <c r="D20" s="8" t="str">
        <f>IF(B20=1,"Mo",IF(B20=2,"Tue",IF(B20=3,"Wed",IF(B20=4,"Thu",IF(B20=5,"Fri",IF(B20=6,"Sat",IF(B20=7,"Sun","")))))))</f>
        <v>Thu</v>
      </c>
      <c r="E20" s="13">
        <f>+E18+1</f>
        <v>44175</v>
      </c>
      <c r="F20" s="10"/>
      <c r="G20" s="14"/>
      <c r="H20" s="142" t="s">
        <v>280</v>
      </c>
      <c r="I20" s="143"/>
      <c r="J20" s="14"/>
      <c r="K20" s="14"/>
      <c r="L20" s="15"/>
    </row>
    <row r="21" spans="1:12" ht="29.1" customHeight="1" thickBot="1">
      <c r="A21" s="5">
        <f t="shared" si="0"/>
        <v>1</v>
      </c>
      <c r="B21" s="6">
        <f t="shared" si="1"/>
        <v>5</v>
      </c>
      <c r="C21" s="12"/>
      <c r="D21" s="8" t="str">
        <f t="shared" si="3"/>
        <v>Fri</v>
      </c>
      <c r="E21" s="13">
        <f t="shared" si="2"/>
        <v>44176</v>
      </c>
      <c r="F21" s="147"/>
      <c r="G21" s="148">
        <v>9010</v>
      </c>
      <c r="H21" s="117" t="s">
        <v>328</v>
      </c>
      <c r="I21" s="117"/>
      <c r="J21" s="14"/>
      <c r="K21" s="14"/>
      <c r="L21" s="15"/>
    </row>
    <row r="22" spans="1:12" ht="29.1" customHeight="1" thickBot="1">
      <c r="A22" s="5" t="str">
        <f t="shared" si="0"/>
        <v/>
      </c>
      <c r="B22" s="6">
        <f t="shared" si="1"/>
        <v>6</v>
      </c>
      <c r="C22" s="12"/>
      <c r="D22" s="8" t="str">
        <f t="shared" si="3"/>
        <v>Sat</v>
      </c>
      <c r="E22" s="13">
        <f t="shared" si="2"/>
        <v>44177</v>
      </c>
      <c r="F22" s="10"/>
      <c r="G22" s="14"/>
      <c r="H22" s="118"/>
      <c r="I22" s="118"/>
      <c r="J22" s="14"/>
      <c r="K22" s="14"/>
      <c r="L22" s="15"/>
    </row>
    <row r="23" spans="1:12" ht="29.1" customHeight="1" thickBot="1">
      <c r="A23" s="5" t="str">
        <f t="shared" si="0"/>
        <v/>
      </c>
      <c r="B23" s="6">
        <f t="shared" si="1"/>
        <v>7</v>
      </c>
      <c r="C23" s="12"/>
      <c r="D23" s="8" t="str">
        <f t="shared" si="3"/>
        <v>Sun</v>
      </c>
      <c r="E23" s="13">
        <f t="shared" si="2"/>
        <v>44178</v>
      </c>
      <c r="F23" s="10"/>
      <c r="G23" s="14"/>
      <c r="H23" s="116"/>
      <c r="I23" s="116"/>
      <c r="J23" s="14"/>
      <c r="K23" s="14"/>
      <c r="L23" s="15"/>
    </row>
    <row r="24" spans="1:12" ht="29.1" customHeight="1" thickBot="1">
      <c r="A24" s="5">
        <f t="shared" si="0"/>
        <v>1</v>
      </c>
      <c r="B24" s="6">
        <f t="shared" si="1"/>
        <v>1</v>
      </c>
      <c r="C24" s="12"/>
      <c r="D24" s="8" t="str">
        <f t="shared" si="3"/>
        <v>Mo</v>
      </c>
      <c r="E24" s="146">
        <f t="shared" si="2"/>
        <v>44179</v>
      </c>
      <c r="F24" s="147" t="s">
        <v>324</v>
      </c>
      <c r="G24" s="148">
        <v>9003</v>
      </c>
      <c r="H24" s="117" t="s">
        <v>325</v>
      </c>
      <c r="I24" s="117"/>
      <c r="J24" s="14" t="s">
        <v>69</v>
      </c>
      <c r="K24" s="14"/>
      <c r="L24" s="15">
        <v>8</v>
      </c>
    </row>
    <row r="25" spans="1:12" ht="29.1" customHeight="1" thickBot="1">
      <c r="A25" s="5">
        <f t="shared" si="0"/>
        <v>1</v>
      </c>
      <c r="B25" s="6">
        <f t="shared" si="1"/>
        <v>2</v>
      </c>
      <c r="C25" s="12"/>
      <c r="D25" s="8" t="str">
        <f t="shared" si="3"/>
        <v>Tue</v>
      </c>
      <c r="E25" s="146">
        <f t="shared" si="2"/>
        <v>44180</v>
      </c>
      <c r="F25" s="147" t="s">
        <v>324</v>
      </c>
      <c r="G25" s="148">
        <v>9003</v>
      </c>
      <c r="H25" s="117" t="s">
        <v>325</v>
      </c>
      <c r="I25" s="117"/>
      <c r="J25" s="14" t="s">
        <v>69</v>
      </c>
      <c r="K25" s="14"/>
      <c r="L25" s="15">
        <v>8</v>
      </c>
    </row>
    <row r="26" spans="1:12" ht="29.1" customHeight="1" thickBot="1">
      <c r="A26" s="5">
        <f t="shared" si="0"/>
        <v>1</v>
      </c>
      <c r="B26" s="6">
        <f t="shared" si="1"/>
        <v>3</v>
      </c>
      <c r="C26" s="12"/>
      <c r="D26" s="8" t="str">
        <f t="shared" si="3"/>
        <v>Wed</v>
      </c>
      <c r="E26" s="13">
        <f t="shared" si="2"/>
        <v>44181</v>
      </c>
      <c r="F26" s="147" t="s">
        <v>324</v>
      </c>
      <c r="G26" s="148">
        <v>9003</v>
      </c>
      <c r="H26" s="117" t="s">
        <v>325</v>
      </c>
      <c r="I26" s="117"/>
      <c r="J26" s="14" t="s">
        <v>69</v>
      </c>
      <c r="K26" s="14"/>
      <c r="L26" s="15">
        <v>12</v>
      </c>
    </row>
    <row r="27" spans="1:12" ht="29.1" customHeight="1" thickBot="1">
      <c r="A27" s="5">
        <f t="shared" si="0"/>
        <v>1</v>
      </c>
      <c r="B27" s="6">
        <f t="shared" si="1"/>
        <v>4</v>
      </c>
      <c r="C27" s="12"/>
      <c r="D27" s="8" t="str">
        <f t="shared" si="3"/>
        <v>Thu</v>
      </c>
      <c r="E27" s="13">
        <f t="shared" si="2"/>
        <v>44182</v>
      </c>
      <c r="F27" s="147" t="s">
        <v>324</v>
      </c>
      <c r="G27" s="148">
        <v>9003</v>
      </c>
      <c r="H27" s="117" t="s">
        <v>325</v>
      </c>
      <c r="I27" s="117"/>
      <c r="J27" s="14" t="s">
        <v>69</v>
      </c>
      <c r="K27" s="14"/>
      <c r="L27" s="15">
        <v>8</v>
      </c>
    </row>
    <row r="28" spans="1:12" ht="29.1" customHeight="1" thickBot="1">
      <c r="A28" s="5">
        <f t="shared" si="0"/>
        <v>1</v>
      </c>
      <c r="B28" s="6">
        <f t="shared" si="1"/>
        <v>5</v>
      </c>
      <c r="C28" s="12"/>
      <c r="D28" s="8" t="str">
        <f t="shared" si="3"/>
        <v>Fri</v>
      </c>
      <c r="E28" s="13">
        <f t="shared" si="2"/>
        <v>44183</v>
      </c>
      <c r="F28" s="10" t="s">
        <v>23</v>
      </c>
      <c r="G28" s="14">
        <v>9001</v>
      </c>
      <c r="H28" s="120" t="s">
        <v>330</v>
      </c>
      <c r="I28" s="120"/>
      <c r="J28" s="14"/>
      <c r="K28" s="14"/>
      <c r="L28" s="15"/>
    </row>
    <row r="29" spans="1:12" ht="29.1" customHeight="1" thickBot="1">
      <c r="A29" s="5" t="str">
        <f t="shared" si="0"/>
        <v/>
      </c>
      <c r="B29" s="6">
        <f t="shared" si="1"/>
        <v>6</v>
      </c>
      <c r="C29" s="12"/>
      <c r="D29" s="8" t="str">
        <f t="shared" si="3"/>
        <v>Sat</v>
      </c>
      <c r="E29" s="13">
        <f t="shared" si="2"/>
        <v>44184</v>
      </c>
      <c r="F29" s="10"/>
      <c r="G29" s="14"/>
      <c r="H29" s="120"/>
      <c r="I29" s="120"/>
      <c r="J29" s="14"/>
      <c r="K29" s="14"/>
      <c r="L29" s="15"/>
    </row>
    <row r="30" spans="1:12" ht="29.1" customHeight="1" thickBot="1">
      <c r="A30" s="5" t="str">
        <f t="shared" si="0"/>
        <v/>
      </c>
      <c r="B30" s="6">
        <f t="shared" si="1"/>
        <v>7</v>
      </c>
      <c r="C30" s="12"/>
      <c r="D30" s="8" t="str">
        <f t="shared" si="3"/>
        <v>Sun</v>
      </c>
      <c r="E30" s="13">
        <f t="shared" si="2"/>
        <v>44185</v>
      </c>
      <c r="F30" s="10"/>
      <c r="G30" s="14"/>
      <c r="H30" s="120"/>
      <c r="I30" s="120"/>
      <c r="J30" s="14"/>
      <c r="K30" s="14"/>
      <c r="L30" s="15"/>
    </row>
    <row r="31" spans="1:12" ht="29.1" customHeight="1" thickBot="1">
      <c r="A31" s="5">
        <f t="shared" si="0"/>
        <v>1</v>
      </c>
      <c r="B31" s="6">
        <f t="shared" si="1"/>
        <v>1</v>
      </c>
      <c r="C31" s="12"/>
      <c r="D31" s="8" t="str">
        <f t="shared" si="3"/>
        <v>Mo</v>
      </c>
      <c r="E31" s="13">
        <f t="shared" si="2"/>
        <v>44186</v>
      </c>
      <c r="F31" s="147" t="s">
        <v>331</v>
      </c>
      <c r="G31" s="14">
        <v>9003</v>
      </c>
      <c r="H31" s="120" t="s">
        <v>332</v>
      </c>
      <c r="I31" s="120"/>
      <c r="J31" s="14" t="s">
        <v>69</v>
      </c>
      <c r="K31" s="14"/>
      <c r="L31" s="15">
        <v>9</v>
      </c>
    </row>
    <row r="32" spans="1:12" ht="29.1" customHeight="1" thickBot="1">
      <c r="A32" s="5">
        <f t="shared" si="0"/>
        <v>1</v>
      </c>
      <c r="B32" s="6">
        <f t="shared" si="1"/>
        <v>2</v>
      </c>
      <c r="C32" s="12"/>
      <c r="D32" s="8" t="str">
        <f t="shared" si="3"/>
        <v>Tue</v>
      </c>
      <c r="E32" s="13">
        <f t="shared" si="2"/>
        <v>44187</v>
      </c>
      <c r="F32" s="10" t="s">
        <v>23</v>
      </c>
      <c r="G32" s="14">
        <v>9001</v>
      </c>
      <c r="H32" s="120" t="s">
        <v>333</v>
      </c>
      <c r="I32" s="120"/>
      <c r="J32" s="14" t="s">
        <v>69</v>
      </c>
      <c r="K32" s="14"/>
      <c r="L32" s="15">
        <v>8</v>
      </c>
    </row>
    <row r="33" spans="1:12" ht="29.1" customHeight="1" thickBot="1">
      <c r="A33" s="5">
        <f t="shared" si="0"/>
        <v>1</v>
      </c>
      <c r="B33" s="6">
        <f t="shared" si="1"/>
        <v>3</v>
      </c>
      <c r="C33" s="12"/>
      <c r="D33" s="8" t="str">
        <f t="shared" si="3"/>
        <v>Wed</v>
      </c>
      <c r="E33" s="13">
        <f t="shared" si="2"/>
        <v>44188</v>
      </c>
      <c r="F33" s="147" t="s">
        <v>331</v>
      </c>
      <c r="G33" s="14">
        <v>9003</v>
      </c>
      <c r="H33" s="120" t="s">
        <v>332</v>
      </c>
      <c r="I33" s="120"/>
      <c r="J33" s="14" t="s">
        <v>69</v>
      </c>
      <c r="K33" s="14"/>
      <c r="L33" s="15">
        <v>9</v>
      </c>
    </row>
    <row r="34" spans="1:12" ht="29.1" customHeight="1" thickBot="1">
      <c r="A34" s="5">
        <f t="shared" si="0"/>
        <v>1</v>
      </c>
      <c r="B34" s="6">
        <f t="shared" si="1"/>
        <v>4</v>
      </c>
      <c r="C34" s="12"/>
      <c r="D34" s="8" t="str">
        <f t="shared" si="3"/>
        <v>Thu</v>
      </c>
      <c r="E34" s="13">
        <f t="shared" si="2"/>
        <v>44189</v>
      </c>
      <c r="F34" s="147" t="s">
        <v>331</v>
      </c>
      <c r="G34" s="14">
        <v>9003</v>
      </c>
      <c r="H34" s="120" t="s">
        <v>332</v>
      </c>
      <c r="I34" s="120"/>
      <c r="J34" s="14" t="s">
        <v>69</v>
      </c>
      <c r="K34" s="14"/>
      <c r="L34" s="15">
        <v>8</v>
      </c>
    </row>
    <row r="35" spans="1:12" ht="29.1" customHeight="1" thickBot="1">
      <c r="A35" s="5">
        <f t="shared" si="0"/>
        <v>1</v>
      </c>
      <c r="B35" s="6">
        <f t="shared" si="1"/>
        <v>5</v>
      </c>
      <c r="C35" s="12"/>
      <c r="D35" s="8" t="str">
        <f t="shared" si="3"/>
        <v>Fri</v>
      </c>
      <c r="E35" s="13">
        <f t="shared" si="2"/>
        <v>44190</v>
      </c>
      <c r="F35" s="10"/>
      <c r="G35" s="14">
        <v>9004</v>
      </c>
      <c r="H35" s="120" t="s">
        <v>329</v>
      </c>
      <c r="I35" s="120"/>
      <c r="J35" s="14" t="s">
        <v>69</v>
      </c>
      <c r="K35" s="14"/>
      <c r="L35" s="15">
        <v>8</v>
      </c>
    </row>
    <row r="36" spans="1:12" ht="29.1" customHeight="1" thickBot="1">
      <c r="A36" s="5" t="str">
        <f t="shared" si="0"/>
        <v/>
      </c>
      <c r="B36" s="6">
        <f t="shared" si="1"/>
        <v>6</v>
      </c>
      <c r="C36" s="12"/>
      <c r="D36" s="8" t="str">
        <f t="shared" si="3"/>
        <v>Sat</v>
      </c>
      <c r="E36" s="13">
        <f t="shared" si="2"/>
        <v>44191</v>
      </c>
      <c r="F36" s="10"/>
      <c r="G36" s="14"/>
      <c r="H36" s="120"/>
      <c r="I36" s="120"/>
      <c r="J36" s="14"/>
      <c r="K36" s="14"/>
      <c r="L36" s="15"/>
    </row>
    <row r="37" spans="1:12" ht="29.1" customHeight="1" thickBot="1">
      <c r="A37" s="5" t="str">
        <f t="shared" si="0"/>
        <v/>
      </c>
      <c r="B37" s="6">
        <f t="shared" si="1"/>
        <v>7</v>
      </c>
      <c r="C37" s="12"/>
      <c r="D37" s="8" t="str">
        <f t="shared" si="3"/>
        <v>Sun</v>
      </c>
      <c r="E37" s="13">
        <f t="shared" si="2"/>
        <v>44192</v>
      </c>
      <c r="F37" s="10"/>
      <c r="G37" s="14"/>
      <c r="H37" s="120"/>
      <c r="I37" s="120"/>
      <c r="J37" s="14"/>
      <c r="K37" s="14"/>
      <c r="L37" s="15"/>
    </row>
    <row r="38" spans="1:12" ht="29.1" customHeight="1" thickBot="1">
      <c r="A38" s="5">
        <f t="shared" si="0"/>
        <v>1</v>
      </c>
      <c r="B38" s="6">
        <f t="shared" si="1"/>
        <v>1</v>
      </c>
      <c r="C38" s="12"/>
      <c r="D38" s="8" t="str">
        <f t="shared" si="3"/>
        <v>Mo</v>
      </c>
      <c r="E38" s="13">
        <f t="shared" si="2"/>
        <v>44193</v>
      </c>
      <c r="F38" s="10"/>
      <c r="G38" s="14">
        <v>9010</v>
      </c>
      <c r="H38" s="138" t="s">
        <v>328</v>
      </c>
      <c r="I38" s="138"/>
      <c r="J38" s="14"/>
      <c r="K38" s="14"/>
      <c r="L38" s="15"/>
    </row>
    <row r="39" spans="1:12" ht="29.1" customHeight="1" thickBot="1">
      <c r="A39" s="5">
        <f t="shared" si="0"/>
        <v>1</v>
      </c>
      <c r="B39" s="6">
        <f>WEEKDAY(E38+1,2)</f>
        <v>2</v>
      </c>
      <c r="C39" s="12"/>
      <c r="D39" s="8" t="str">
        <f t="shared" si="3"/>
        <v>Tue</v>
      </c>
      <c r="E39" s="16">
        <f>IF(MONTH(E38+1)&gt;MONTH(E38),"",E38+1)</f>
        <v>44194</v>
      </c>
      <c r="F39" s="10"/>
      <c r="G39" s="38">
        <v>9010</v>
      </c>
      <c r="H39" s="149" t="s">
        <v>328</v>
      </c>
      <c r="I39" s="137"/>
      <c r="J39" s="14"/>
      <c r="K39" s="14"/>
      <c r="L39" s="15"/>
    </row>
    <row r="40" spans="1:12" ht="29.1" customHeight="1" thickBot="1">
      <c r="A40" s="5">
        <f t="shared" si="0"/>
        <v>1</v>
      </c>
      <c r="B40" s="6">
        <f>WEEKDAY(E38+1,2)</f>
        <v>2</v>
      </c>
      <c r="C40" s="12"/>
      <c r="D40" s="8" t="str">
        <f t="shared" si="3"/>
        <v>Tue</v>
      </c>
      <c r="E40" s="16">
        <f>IF(MONTH(E39+1)&gt;MONTH(E39),"",E39+1)</f>
        <v>44195</v>
      </c>
      <c r="F40" s="10"/>
      <c r="G40" s="38">
        <v>9010</v>
      </c>
      <c r="H40" s="150" t="s">
        <v>328</v>
      </c>
      <c r="I40" s="151"/>
      <c r="J40" s="14"/>
      <c r="K40" s="14"/>
      <c r="L40" s="15"/>
    </row>
    <row r="41" spans="1:12" ht="29.1" customHeight="1" thickBot="1">
      <c r="A41" s="5">
        <f t="shared" ref="A41" si="4">IF(OR(C41="f",C41="u",C41="F",C41="U"),"",IF(OR(B41=1,B41=2,B41=3,B41=4,B41=5),1,""))</f>
        <v>1</v>
      </c>
      <c r="B41" s="6">
        <f>WEEKDAY(E39+1,2)</f>
        <v>3</v>
      </c>
      <c r="C41" s="12"/>
      <c r="D41" s="8" t="str">
        <f t="shared" ref="D41" si="5">IF(B41=1,"Mo",IF(B41=2,"Tue",IF(B41=3,"Wed",IF(B41=4,"Thu",IF(B41=5,"Fri",IF(B41=6,"Sat",IF(B41=7,"Sun","")))))))</f>
        <v>Wed</v>
      </c>
      <c r="E41" s="16">
        <f>IF(MONTH(E40+1)&gt;MONTH(E40),"",E40+1)</f>
        <v>44196</v>
      </c>
      <c r="F41" s="10"/>
      <c r="G41" s="38"/>
      <c r="H41" s="105" t="s">
        <v>282</v>
      </c>
      <c r="I41" s="106"/>
      <c r="J41" s="14"/>
      <c r="K41" s="14"/>
      <c r="L41" s="15"/>
    </row>
    <row r="42" spans="1:12" ht="30" customHeight="1" thickBot="1">
      <c r="D42" s="17"/>
      <c r="E42" s="19"/>
      <c r="F42" s="39"/>
      <c r="G42" s="40"/>
      <c r="H42" s="41"/>
      <c r="I42" s="37" t="s">
        <v>1</v>
      </c>
      <c r="J42" s="21"/>
      <c r="K42" s="18"/>
      <c r="L42" s="22">
        <f>SUM(L9:L41)</f>
        <v>141</v>
      </c>
    </row>
    <row r="43" spans="1:12" ht="30" customHeight="1" thickBot="1">
      <c r="D43" s="17"/>
      <c r="E43" s="18"/>
      <c r="F43" s="30"/>
      <c r="G43" s="30"/>
      <c r="H43" s="30"/>
      <c r="I43" s="20" t="s">
        <v>2</v>
      </c>
      <c r="J43" s="21"/>
      <c r="K43" s="18"/>
      <c r="L43" s="22">
        <f>SUM(L42/8)</f>
        <v>17.625</v>
      </c>
    </row>
  </sheetData>
  <mergeCells count="41">
    <mergeCell ref="D1:L1"/>
    <mergeCell ref="H36:I36"/>
    <mergeCell ref="H37:I37"/>
    <mergeCell ref="H38:I38"/>
    <mergeCell ref="H39:I39"/>
    <mergeCell ref="H22:I22"/>
    <mergeCell ref="H12:I12"/>
    <mergeCell ref="H32:I32"/>
    <mergeCell ref="H33:I33"/>
    <mergeCell ref="H24:I24"/>
    <mergeCell ref="H25:I25"/>
    <mergeCell ref="H10:I10"/>
    <mergeCell ref="H35:I35"/>
    <mergeCell ref="H26:I26"/>
    <mergeCell ref="H27:I27"/>
    <mergeCell ref="D5:E5"/>
    <mergeCell ref="J6:L6"/>
    <mergeCell ref="H18:I18"/>
    <mergeCell ref="H20:I20"/>
    <mergeCell ref="J7:J8"/>
    <mergeCell ref="K7:K8"/>
    <mergeCell ref="H7:I8"/>
    <mergeCell ref="H13:I13"/>
    <mergeCell ref="L7:L8"/>
    <mergeCell ref="H11:I11"/>
    <mergeCell ref="H41:I41"/>
    <mergeCell ref="C7:C8"/>
    <mergeCell ref="D7:E8"/>
    <mergeCell ref="F7:F8"/>
    <mergeCell ref="G7:G8"/>
    <mergeCell ref="H23:I23"/>
    <mergeCell ref="H21:I21"/>
    <mergeCell ref="H14:I14"/>
    <mergeCell ref="H15:I15"/>
    <mergeCell ref="H16:I16"/>
    <mergeCell ref="H28:I28"/>
    <mergeCell ref="H34:I34"/>
    <mergeCell ref="H29:I29"/>
    <mergeCell ref="H31:I31"/>
    <mergeCell ref="H30:I30"/>
    <mergeCell ref="H40:I40"/>
  </mergeCells>
  <phoneticPr fontId="0" type="noConversion"/>
  <conditionalFormatting sqref="C9:C39">
    <cfRule type="expression" dxfId="48" priority="2097" stopIfTrue="1">
      <formula>IF($A9=1,B9,)</formula>
    </cfRule>
    <cfRule type="expression" dxfId="47" priority="2098" stopIfTrue="1">
      <formula>IF($A9="",B9,)</formula>
    </cfRule>
  </conditionalFormatting>
  <conditionalFormatting sqref="E9">
    <cfRule type="expression" dxfId="46" priority="2099" stopIfTrue="1">
      <formula>IF($A9="",B9,"")</formula>
    </cfRule>
  </conditionalFormatting>
  <conditionalFormatting sqref="E10:E39">
    <cfRule type="expression" dxfId="45" priority="2100" stopIfTrue="1">
      <formula>IF($A10&lt;&gt;1,B10,"")</formula>
    </cfRule>
  </conditionalFormatting>
  <conditionalFormatting sqref="D9:D39">
    <cfRule type="expression" dxfId="44" priority="2101" stopIfTrue="1">
      <formula>IF($A9="",B9,)</formula>
    </cfRule>
  </conditionalFormatting>
  <conditionalFormatting sqref="G9:G10 G12:G23 G28:G32 G35:G38">
    <cfRule type="expression" dxfId="43" priority="2102" stopIfTrue="1">
      <formula>#REF!="Freelancer"</formula>
    </cfRule>
    <cfRule type="expression" dxfId="42" priority="2103" stopIfTrue="1">
      <formula>#REF!="DTC Int. Staff"</formula>
    </cfRule>
  </conditionalFormatting>
  <conditionalFormatting sqref="G38 G28 G31:G32 G12 G15:G21 G35">
    <cfRule type="expression" dxfId="41" priority="2095" stopIfTrue="1">
      <formula>$F$5="Freelancer"</formula>
    </cfRule>
    <cfRule type="expression" dxfId="40" priority="2096" stopIfTrue="1">
      <formula>$F$5="DTC Int. Staff"</formula>
    </cfRule>
  </conditionalFormatting>
  <conditionalFormatting sqref="G10">
    <cfRule type="expression" dxfId="39" priority="45" stopIfTrue="1">
      <formula>#REF!="Freelancer"</formula>
    </cfRule>
    <cfRule type="expression" dxfId="38" priority="46" stopIfTrue="1">
      <formula>#REF!="DTC Int. Staff"</formula>
    </cfRule>
  </conditionalFormatting>
  <conditionalFormatting sqref="G10">
    <cfRule type="expression" dxfId="37" priority="43" stopIfTrue="1">
      <formula>$F$5="Freelancer"</formula>
    </cfRule>
    <cfRule type="expression" dxfId="36" priority="44" stopIfTrue="1">
      <formula>$F$5="DTC Int. Staff"</formula>
    </cfRule>
  </conditionalFormatting>
  <conditionalFormatting sqref="G11">
    <cfRule type="expression" dxfId="35" priority="41" stopIfTrue="1">
      <formula>#REF!="Freelancer"</formula>
    </cfRule>
    <cfRule type="expression" dxfId="34" priority="42" stopIfTrue="1">
      <formula>#REF!="DTC Int. Staff"</formula>
    </cfRule>
  </conditionalFormatting>
  <conditionalFormatting sqref="G11">
    <cfRule type="expression" dxfId="33" priority="39" stopIfTrue="1">
      <formula>$F$5="Freelancer"</formula>
    </cfRule>
    <cfRule type="expression" dxfId="32" priority="40" stopIfTrue="1">
      <formula>$F$5="DTC Int. Staff"</formula>
    </cfRule>
  </conditionalFormatting>
  <conditionalFormatting sqref="C41">
    <cfRule type="expression" dxfId="31" priority="35" stopIfTrue="1">
      <formula>IF($A41=1,B41,)</formula>
    </cfRule>
    <cfRule type="expression" dxfId="30" priority="36" stopIfTrue="1">
      <formula>IF($A41="",B41,)</formula>
    </cfRule>
  </conditionalFormatting>
  <conditionalFormatting sqref="D41">
    <cfRule type="expression" dxfId="29" priority="38" stopIfTrue="1">
      <formula>IF($A41="",B41,)</formula>
    </cfRule>
  </conditionalFormatting>
  <conditionalFormatting sqref="C40">
    <cfRule type="expression" dxfId="28" priority="27" stopIfTrue="1">
      <formula>IF($A40=1,B40,)</formula>
    </cfRule>
    <cfRule type="expression" dxfId="27" priority="28" stopIfTrue="1">
      <formula>IF($A40="",B40,)</formula>
    </cfRule>
  </conditionalFormatting>
  <conditionalFormatting sqref="D40">
    <cfRule type="expression" dxfId="26" priority="30" stopIfTrue="1">
      <formula>IF($A40="",B40,)</formula>
    </cfRule>
  </conditionalFormatting>
  <conditionalFormatting sqref="E40">
    <cfRule type="expression" dxfId="25" priority="26" stopIfTrue="1">
      <formula>IF($A40&lt;&gt;1,B40,"")</formula>
    </cfRule>
  </conditionalFormatting>
  <conditionalFormatting sqref="E41">
    <cfRule type="expression" dxfId="24" priority="25" stopIfTrue="1">
      <formula>IF($A41&lt;&gt;1,B41,"")</formula>
    </cfRule>
  </conditionalFormatting>
  <conditionalFormatting sqref="G24">
    <cfRule type="expression" dxfId="23" priority="23" stopIfTrue="1">
      <formula>#REF!="Freelancer"</formula>
    </cfRule>
    <cfRule type="expression" dxfId="22" priority="24" stopIfTrue="1">
      <formula>#REF!="DTC Int. Staff"</formula>
    </cfRule>
  </conditionalFormatting>
  <conditionalFormatting sqref="G24">
    <cfRule type="expression" dxfId="21" priority="21" stopIfTrue="1">
      <formula>$F$5="Freelancer"</formula>
    </cfRule>
    <cfRule type="expression" dxfId="20" priority="22" stopIfTrue="1">
      <formula>$F$5="DTC Int. Staff"</formula>
    </cfRule>
  </conditionalFormatting>
  <conditionalFormatting sqref="G25">
    <cfRule type="expression" dxfId="19" priority="19" stopIfTrue="1">
      <formula>#REF!="Freelancer"</formula>
    </cfRule>
    <cfRule type="expression" dxfId="18" priority="20" stopIfTrue="1">
      <formula>#REF!="DTC Int. Staff"</formula>
    </cfRule>
  </conditionalFormatting>
  <conditionalFormatting sqref="G25">
    <cfRule type="expression" dxfId="17" priority="17" stopIfTrue="1">
      <formula>$F$5="Freelancer"</formula>
    </cfRule>
    <cfRule type="expression" dxfId="16" priority="18" stopIfTrue="1">
      <formula>$F$5="DTC Int. Staff"</formula>
    </cfRule>
  </conditionalFormatting>
  <conditionalFormatting sqref="G26">
    <cfRule type="expression" dxfId="15" priority="15" stopIfTrue="1">
      <formula>#REF!="Freelancer"</formula>
    </cfRule>
    <cfRule type="expression" dxfId="14" priority="16" stopIfTrue="1">
      <formula>#REF!="DTC Int. Staff"</formula>
    </cfRule>
  </conditionalFormatting>
  <conditionalFormatting sqref="G26">
    <cfRule type="expression" dxfId="13" priority="13" stopIfTrue="1">
      <formula>$F$5="Freelancer"</formula>
    </cfRule>
    <cfRule type="expression" dxfId="12" priority="14" stopIfTrue="1">
      <formula>$F$5="DTC Int. Staff"</formula>
    </cfRule>
  </conditionalFormatting>
  <conditionalFormatting sqref="G27">
    <cfRule type="expression" dxfId="11" priority="11" stopIfTrue="1">
      <formula>#REF!="Freelancer"</formula>
    </cfRule>
    <cfRule type="expression" dxfId="10" priority="12" stopIfTrue="1">
      <formula>#REF!="DTC Int. Staff"</formula>
    </cfRule>
  </conditionalFormatting>
  <conditionalFormatting sqref="G27">
    <cfRule type="expression" dxfId="9" priority="9" stopIfTrue="1">
      <formula>$F$5="Freelancer"</formula>
    </cfRule>
    <cfRule type="expression" dxfId="8" priority="10" stopIfTrue="1">
      <formula>$F$5="DTC Int. Staff"</formula>
    </cfRule>
  </conditionalFormatting>
  <conditionalFormatting sqref="G33">
    <cfRule type="expression" dxfId="7" priority="7" stopIfTrue="1">
      <formula>#REF!="Freelancer"</formula>
    </cfRule>
    <cfRule type="expression" dxfId="6" priority="8" stopIfTrue="1">
      <formula>#REF!="DTC Int. Staff"</formula>
    </cfRule>
  </conditionalFormatting>
  <conditionalFormatting sqref="G33">
    <cfRule type="expression" dxfId="5" priority="5" stopIfTrue="1">
      <formula>$F$5="Freelancer"</formula>
    </cfRule>
    <cfRule type="expression" dxfId="4" priority="6" stopIfTrue="1">
      <formula>$F$5="DTC Int. Staff"</formula>
    </cfRule>
  </conditionalFormatting>
  <conditionalFormatting sqref="G34">
    <cfRule type="expression" dxfId="3" priority="3" stopIfTrue="1">
      <formula>#REF!="Freelancer"</formula>
    </cfRule>
    <cfRule type="expression" dxfId="2" priority="4" stopIfTrue="1">
      <formula>#REF!="DTC Int. Staff"</formula>
    </cfRule>
  </conditionalFormatting>
  <conditionalFormatting sqref="G34">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9:G41"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F9:F16 F18 F20 F22:F23 F28:F30 F32 F35:F41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E8" sqref="E8"/>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294</v>
      </c>
      <c r="B2" s="26" t="s">
        <v>314</v>
      </c>
      <c r="D2" s="27">
        <v>9001</v>
      </c>
      <c r="E2" s="26" t="s">
        <v>71</v>
      </c>
    </row>
    <row r="3" spans="1:14">
      <c r="A3" s="46" t="s">
        <v>295</v>
      </c>
      <c r="B3" s="26" t="s">
        <v>313</v>
      </c>
      <c r="D3" s="27">
        <v>9002</v>
      </c>
      <c r="E3" s="26" t="s">
        <v>134</v>
      </c>
    </row>
    <row r="4" spans="1:14">
      <c r="A4" s="46" t="s">
        <v>296</v>
      </c>
      <c r="B4" s="26" t="s">
        <v>312</v>
      </c>
      <c r="D4" s="27">
        <v>9003</v>
      </c>
      <c r="E4" s="26" t="s">
        <v>135</v>
      </c>
    </row>
    <row r="5" spans="1:14">
      <c r="A5" s="46" t="s">
        <v>297</v>
      </c>
      <c r="B5" s="26" t="s">
        <v>311</v>
      </c>
      <c r="D5" s="27">
        <v>9004</v>
      </c>
      <c r="E5" s="26" t="s">
        <v>136</v>
      </c>
    </row>
    <row r="6" spans="1:14">
      <c r="A6" s="46" t="s">
        <v>298</v>
      </c>
      <c r="B6" s="26" t="s">
        <v>310</v>
      </c>
      <c r="D6" s="27">
        <v>9005</v>
      </c>
      <c r="E6" s="26" t="s">
        <v>72</v>
      </c>
    </row>
    <row r="7" spans="1:14">
      <c r="A7" s="46" t="s">
        <v>293</v>
      </c>
      <c r="B7" s="26" t="s">
        <v>309</v>
      </c>
      <c r="D7" s="27">
        <v>9007</v>
      </c>
      <c r="E7" s="26" t="s">
        <v>73</v>
      </c>
    </row>
    <row r="8" spans="1:14">
      <c r="A8" s="46" t="s">
        <v>292</v>
      </c>
      <c r="B8" s="26" t="s">
        <v>308</v>
      </c>
      <c r="D8" s="27">
        <v>9008</v>
      </c>
      <c r="E8" s="26" t="s">
        <v>74</v>
      </c>
    </row>
    <row r="9" spans="1:14">
      <c r="A9" s="46" t="s">
        <v>291</v>
      </c>
      <c r="B9" s="26" t="s">
        <v>307</v>
      </c>
      <c r="D9" s="27">
        <v>9010</v>
      </c>
      <c r="E9" s="26" t="s">
        <v>75</v>
      </c>
    </row>
    <row r="10" spans="1:14">
      <c r="A10" s="46" t="s">
        <v>290</v>
      </c>
      <c r="B10" s="26" t="s">
        <v>306</v>
      </c>
      <c r="D10" s="27">
        <v>9013</v>
      </c>
      <c r="E10" s="26" t="s">
        <v>76</v>
      </c>
    </row>
    <row r="11" spans="1:14">
      <c r="A11" s="46" t="s">
        <v>289</v>
      </c>
      <c r="B11" s="26" t="s">
        <v>305</v>
      </c>
      <c r="D11" s="27">
        <v>9014</v>
      </c>
      <c r="E11" s="26" t="s">
        <v>77</v>
      </c>
    </row>
    <row r="12" spans="1:14">
      <c r="A12" s="46" t="s">
        <v>288</v>
      </c>
      <c r="B12" s="26" t="s">
        <v>304</v>
      </c>
      <c r="D12" s="27">
        <v>9015</v>
      </c>
      <c r="E12" s="26" t="s">
        <v>78</v>
      </c>
    </row>
    <row r="13" spans="1:14">
      <c r="A13" s="46" t="s">
        <v>287</v>
      </c>
      <c r="B13" s="26" t="s">
        <v>303</v>
      </c>
    </row>
    <row r="14" spans="1:14">
      <c r="A14" s="46" t="s">
        <v>286</v>
      </c>
      <c r="B14" s="26" t="s">
        <v>302</v>
      </c>
      <c r="N14" s="34"/>
    </row>
    <row r="15" spans="1:14">
      <c r="A15" s="46" t="s">
        <v>285</v>
      </c>
      <c r="B15" s="26" t="s">
        <v>301</v>
      </c>
    </row>
    <row r="16" spans="1:14">
      <c r="A16" s="46" t="s">
        <v>284</v>
      </c>
      <c r="B16" s="26" t="s">
        <v>300</v>
      </c>
    </row>
    <row r="17" spans="1:14">
      <c r="A17" s="46" t="s">
        <v>283</v>
      </c>
      <c r="B17" s="26" t="s">
        <v>299</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2021-01-05T03:40:39Z</dcterms:modified>
</cp:coreProperties>
</file>