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1_BD (8)\TIME068_May\"/>
    </mc:Choice>
  </mc:AlternateContent>
  <xr:revisionPtr revIDLastSave="0" documentId="13_ncr:1_{0AE9CB85-B64C-4581-8333-7722F51A26FC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36" l="1"/>
  <c r="Q20" i="36" l="1"/>
  <c r="Q12" i="36"/>
  <c r="Q13" i="36"/>
  <c r="Q14" i="36"/>
  <c r="Q15" i="36"/>
  <c r="Q16" i="36"/>
  <c r="Q17" i="36"/>
  <c r="Q18" i="36"/>
  <c r="Q19" i="36"/>
  <c r="Q11" i="36"/>
  <c r="N11" i="36"/>
  <c r="N24" i="36" s="1"/>
  <c r="T12" i="36"/>
  <c r="T13" i="36"/>
  <c r="T14" i="36"/>
  <c r="T15" i="36"/>
  <c r="T16" i="36"/>
  <c r="T17" i="36"/>
  <c r="N23" i="36"/>
  <c r="N22" i="36"/>
  <c r="N21" i="36"/>
  <c r="N20" i="36"/>
  <c r="N19" i="36"/>
  <c r="N18" i="36"/>
  <c r="N17" i="36"/>
  <c r="N16" i="36"/>
  <c r="N15" i="36"/>
  <c r="N14" i="36"/>
  <c r="N13" i="36"/>
  <c r="N12" i="36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52" i="36"/>
  <c r="E11" i="36"/>
  <c r="E12" i="36" s="1"/>
  <c r="B12" i="36" s="1"/>
  <c r="F5" i="36"/>
  <c r="F4" i="36"/>
  <c r="F3" i="36"/>
  <c r="T18" i="36" l="1"/>
  <c r="B11" i="36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B10" i="36"/>
  <c r="D12" i="36"/>
  <c r="A12" i="36"/>
  <c r="E13" i="36"/>
  <c r="E21" i="39" l="1"/>
  <c r="E17" i="39"/>
  <c r="E18" i="39" s="1"/>
  <c r="E19" i="39" s="1"/>
  <c r="E20" i="39" s="1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3" i="36"/>
  <c r="E14" i="36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5" i="36"/>
  <c r="A13" i="36"/>
  <c r="D13" i="36"/>
  <c r="E27" i="39" l="1"/>
  <c r="E28" i="39" s="1"/>
  <c r="E29" i="39" s="1"/>
  <c r="E30" i="39" s="1"/>
  <c r="B26" i="39"/>
  <c r="E31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E17" i="36" s="1"/>
  <c r="D14" i="36"/>
  <c r="A14" i="36"/>
  <c r="B31" i="39" l="1"/>
  <c r="E36" i="39"/>
  <c r="E32" i="39"/>
  <c r="E33" i="39" s="1"/>
  <c r="E34" i="39" s="1"/>
  <c r="E35" i="39" s="1"/>
  <c r="D26" i="39"/>
  <c r="D27" i="39" s="1"/>
  <c r="D28" i="39" s="1"/>
  <c r="D29" i="39" s="1"/>
  <c r="D30" i="39" s="1"/>
  <c r="A26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16" i="36"/>
  <c r="E18" i="36"/>
  <c r="E19" i="36" s="1"/>
  <c r="D15" i="36"/>
  <c r="A15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20" i="36"/>
  <c r="E21" i="36" s="1"/>
  <c r="B18" i="36"/>
  <c r="D16" i="36"/>
  <c r="D17" i="36" s="1"/>
  <c r="A16" i="36"/>
  <c r="D36" i="39" l="1"/>
  <c r="A36" i="39"/>
  <c r="E38" i="39"/>
  <c r="B37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18" i="36"/>
  <c r="D19" i="36" s="1"/>
  <c r="A18" i="36"/>
  <c r="B20" i="36"/>
  <c r="E22" i="36"/>
  <c r="A37" i="39" l="1"/>
  <c r="D37" i="39"/>
  <c r="E43" i="39"/>
  <c r="B38" i="39"/>
  <c r="E39" i="39"/>
  <c r="E40" i="39" s="1"/>
  <c r="E41" i="39" s="1"/>
  <c r="E42" i="39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23" i="36"/>
  <c r="B22" i="36"/>
  <c r="D20" i="36"/>
  <c r="D21" i="36" s="1"/>
  <c r="A20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22" i="36"/>
  <c r="A22" i="36"/>
  <c r="B23" i="36"/>
  <c r="E24" i="36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23" i="36"/>
  <c r="A23" i="36"/>
  <c r="B24" i="36"/>
  <c r="E25" i="36"/>
  <c r="E26" i="36" s="1"/>
  <c r="E27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4" i="36"/>
  <c r="A24" i="36"/>
  <c r="B25" i="36"/>
  <c r="E28" i="36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28" i="36"/>
  <c r="E29" i="36"/>
  <c r="D25" i="36"/>
  <c r="D26" i="36" s="1"/>
  <c r="D27" i="36" s="1"/>
  <c r="A25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30" i="36"/>
  <c r="E31" i="36" s="1"/>
  <c r="B29" i="36"/>
  <c r="A28" i="36"/>
  <c r="D28" i="36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29" i="36"/>
  <c r="A29" i="36"/>
  <c r="E32" i="36"/>
  <c r="B30" i="36"/>
  <c r="E70" i="39" l="1"/>
  <c r="E66" i="39"/>
  <c r="E67" i="39" s="1"/>
  <c r="E68" i="39" s="1"/>
  <c r="E69" i="39" s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30" i="36"/>
  <c r="D30" i="36"/>
  <c r="D31" i="36" s="1"/>
  <c r="B32" i="36"/>
  <c r="E33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B70" i="39"/>
  <c r="E7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34" i="36"/>
  <c r="E35" i="36" s="1"/>
  <c r="B33" i="36"/>
  <c r="D32" i="36"/>
  <c r="A3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33" i="36"/>
  <c r="A33" i="36"/>
  <c r="B34" i="36"/>
  <c r="E36" i="36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36" i="36"/>
  <c r="E37" i="36"/>
  <c r="E38" i="36" s="1"/>
  <c r="E39" i="36" s="1"/>
  <c r="D34" i="36"/>
  <c r="D35" i="36" s="1"/>
  <c r="A34" i="36"/>
  <c r="A80" i="39" l="1"/>
  <c r="D80" i="39"/>
  <c r="D81" i="39" s="1"/>
  <c r="D82" i="39" s="1"/>
  <c r="D83" i="39" s="1"/>
  <c r="D84" i="39" s="1"/>
  <c r="E90" i="39"/>
  <c r="E86" i="39"/>
  <c r="E87" i="39" s="1"/>
  <c r="E88" i="39" s="1"/>
  <c r="E89" i="39" s="1"/>
  <c r="B85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37" i="36"/>
  <c r="E40" i="36"/>
  <c r="A36" i="36"/>
  <c r="D36" i="36"/>
  <c r="D85" i="39" l="1"/>
  <c r="D86" i="39" s="1"/>
  <c r="D87" i="39" s="1"/>
  <c r="D88" i="39" s="1"/>
  <c r="D89" i="39" s="1"/>
  <c r="A85" i="39"/>
  <c r="B90" i="39"/>
  <c r="E91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40" i="36"/>
  <c r="E41" i="36"/>
  <c r="E42" i="36" s="1"/>
  <c r="E43" i="36" s="1"/>
  <c r="D37" i="36"/>
  <c r="D38" i="36" s="1"/>
  <c r="D39" i="36" s="1"/>
  <c r="A37" i="36"/>
  <c r="B91" i="39" l="1"/>
  <c r="E92" i="39"/>
  <c r="D90" i="39"/>
  <c r="A90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40" i="36"/>
  <c r="D40" i="36"/>
  <c r="B41" i="36"/>
  <c r="E44" i="36"/>
  <c r="E98" i="39" l="1"/>
  <c r="B92" i="39"/>
  <c r="E93" i="39"/>
  <c r="E94" i="39" s="1"/>
  <c r="E95" i="39" s="1"/>
  <c r="E96" i="39" s="1"/>
  <c r="E97" i="39" s="1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41" i="36"/>
  <c r="D42" i="36" s="1"/>
  <c r="D43" i="36" s="1"/>
  <c r="A41" i="36"/>
  <c r="B44" i="36"/>
  <c r="E45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45" i="36"/>
  <c r="E46" i="36"/>
  <c r="A44" i="36"/>
  <c r="D44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46" i="36"/>
  <c r="E47" i="36"/>
  <c r="D45" i="36"/>
  <c r="A45" i="36"/>
  <c r="B108" i="39" l="1"/>
  <c r="E109" i="39"/>
  <c r="E110" i="39" s="1"/>
  <c r="E111" i="39" s="1"/>
  <c r="E112" i="39" s="1"/>
  <c r="E113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47" i="36"/>
  <c r="E48" i="36"/>
  <c r="A46" i="36"/>
  <c r="D46" i="36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48" i="36"/>
  <c r="E49" i="36"/>
  <c r="D47" i="36"/>
  <c r="A47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50" i="36"/>
  <c r="E52" i="36" s="1"/>
  <c r="B50" i="36"/>
  <c r="D50" i="36" s="1"/>
  <c r="D51" i="36" s="1"/>
  <c r="B49" i="36"/>
  <c r="D49" i="36" s="1"/>
  <c r="A48" i="36"/>
  <c r="D48" i="36"/>
  <c r="E120" i="39" l="1"/>
  <c r="B120" i="39"/>
  <c r="B119" i="39"/>
  <c r="D118" i="39"/>
  <c r="A118" i="39"/>
  <c r="E51" i="3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53" i="36"/>
  <c r="D53" i="36"/>
  <c r="A50" i="36"/>
  <c r="A49" i="36"/>
  <c r="A52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53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<sst xmlns="http://schemas.openxmlformats.org/spreadsheetml/2006/main" count="291" uniqueCount="101">
  <si>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</si>
  <si>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</si>
  <si>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</si>
  <si>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</si>
  <si>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</si>
  <si>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</si>
  <si>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</si>
  <si>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</si>
  <si>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</si>
  <si>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</si>
  <si>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</si>
  <si>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</si>
  <si>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</si>
  <si>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</si>
  <si>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</si>
  <si>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</si>
  <si>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</si>
  <si>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</si>
  <si>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</si>
  <si>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</si>
  <si>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</si>
  <si>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</si>
  <si>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</si>
  <si>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</si>
  <si>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</si>
  <si>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</si>
  <si>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</si>
  <si>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</si>
  <si>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</si>
  <si>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</si>
  <si>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</si>
  <si>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</si>
  <si>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</si>
  <si>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</si>
  <si>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</si>
  <si>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</si>
  <si>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</si>
  <si>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</si>
  <si>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</si>
  <si>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</si>
  <si>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</si>
  <si>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</si>
  <si>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</si>
  <si>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</si>
  <si>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</si>
  <si>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</si>
  <si>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</si>
  <si>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</si>
  <si>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</si>
  <si>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</si>
  <si>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</si>
  <si>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</si>
  <si>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</si>
  <si>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</si>
  <si>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</si>
  <si>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</si>
  <si>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</si>
  <si>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</si>
  <si>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</si>
  <si>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</si>
  <si>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</si>
  <si>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</si>
  <si>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</si>
  <si>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</si>
  <si>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</si>
  <si>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</si>
  <si>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</si>
  <si>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</si>
  <si>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</si>
  <si>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</si>
  <si>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</si>
  <si>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</si>
  <si>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</si>
  <si>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</si>
  <si>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</si>
  <si>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</si>
  <si>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</si>
  <si>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</si>
  <si>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</si>
  <si>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</si>
  <si>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</si>
  <si>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</si>
  <si>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</si>
  <si>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</si>
  <si>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</si>
  <si>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</si>
  <si>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</si>
  <si>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</si>
  <si>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</si>
  <si>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</si>
  <si>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</si>
  <si>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</si>
  <si>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</si>
  <si>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</si>
  <si>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</si>
  <si>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</si>
  <si>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</si>
  <si>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</si>
  <si>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</si>
  <si>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Total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</si>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</sst>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2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43" fontId="10" fillId="13" borderId="10" xfId="1" applyFont="1" applyFill="1" applyBorder="1" applyAlignment="1" applyProtection="1">
      <alignment horizontal="center" vertical="center"/>
      <protection locked="0"/>
    </xf>
    <xf numFmtId="0" fontId="10" fillId="13" borderId="10" xfId="0" applyFont="1" applyFill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43" fontId="10" fillId="13" borderId="10" xfId="1" applyFont="1" applyFill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horizontal="center" vertical="center"/>
      <protection locked="0"/>
    </xf>
    <xf numFmtId="43" fontId="8" fillId="0" borderId="10" xfId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2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B45" sqref="B4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25">
      <c r="B3" s="7" t="s">
        <v>25</v>
      </c>
      <c r="C3" s="132" t="s">
        <v>75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76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77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2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2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2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2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25">
      <c r="B30" s="60">
        <v>9009</v>
      </c>
      <c r="C30" s="129" t="s">
        <v>73</v>
      </c>
      <c r="D30" s="130"/>
      <c r="E30" s="130"/>
      <c r="F30" s="130"/>
      <c r="G30" s="131"/>
    </row>
    <row r="31" spans="2:9" x14ac:dyDescent="0.25">
      <c r="B31" s="61"/>
      <c r="C31" s="155" t="s">
        <v>74</v>
      </c>
      <c r="D31" s="156"/>
      <c r="E31" s="156"/>
      <c r="F31" s="156"/>
      <c r="G31" s="157"/>
    </row>
    <row r="32" spans="2:9" ht="19.5" customHeight="1" x14ac:dyDescent="0.25">
      <c r="B32" s="7" t="s">
        <v>21</v>
      </c>
      <c r="C32" s="120" t="s">
        <v>72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6"/>
      <c r="D40" s="127"/>
      <c r="E40" s="127"/>
      <c r="F40" s="127"/>
      <c r="G40" s="128"/>
    </row>
    <row r="43" spans="2:7" x14ac:dyDescent="0.25">
      <c r="B43" s="58" t="s">
        <v>47</v>
      </c>
      <c r="C43" s="138" t="s">
        <v>16</v>
      </c>
      <c r="D43" s="139"/>
      <c r="E43" s="139"/>
      <c r="F43" s="139"/>
      <c r="G43" s="139"/>
    </row>
    <row r="44" spans="2:7" x14ac:dyDescent="0.25">
      <c r="B44" s="60" t="s">
        <v>48</v>
      </c>
      <c r="C44" s="123" t="s">
        <v>49</v>
      </c>
      <c r="D44" s="124"/>
      <c r="E44" s="124"/>
      <c r="F44" s="124"/>
      <c r="G44" s="125"/>
    </row>
    <row r="45" spans="2:7" x14ac:dyDescent="0.25">
      <c r="B45" s="7" t="s">
        <v>50</v>
      </c>
      <c r="C45" s="126"/>
      <c r="D45" s="127"/>
      <c r="E45" s="127"/>
      <c r="F45" s="127"/>
      <c r="G45" s="128"/>
    </row>
    <row r="46" spans="2:7" x14ac:dyDescent="0.25">
      <c r="B46" s="61" t="s">
        <v>51</v>
      </c>
      <c r="C46" s="140" t="s">
        <v>52</v>
      </c>
      <c r="D46" s="141"/>
      <c r="E46" s="141"/>
      <c r="F46" s="141"/>
      <c r="G46" s="142"/>
    </row>
    <row r="47" spans="2:7" x14ac:dyDescent="0.25">
      <c r="B47" s="7" t="s">
        <v>53</v>
      </c>
      <c r="C47" s="152"/>
      <c r="D47" s="153"/>
      <c r="E47" s="153"/>
      <c r="F47" s="153"/>
      <c r="G47" s="154"/>
    </row>
    <row r="48" spans="2:7" x14ac:dyDescent="0.25">
      <c r="B48" s="62" t="s">
        <v>54</v>
      </c>
      <c r="C48" s="123" t="s">
        <v>55</v>
      </c>
      <c r="D48" s="124"/>
      <c r="E48" s="124"/>
      <c r="F48" s="124"/>
      <c r="G48" s="125"/>
    </row>
    <row r="49" spans="2:7" x14ac:dyDescent="0.25">
      <c r="B49" s="63" t="s">
        <v>56</v>
      </c>
      <c r="C49" s="126"/>
      <c r="D49" s="127"/>
      <c r="E49" s="127"/>
      <c r="F49" s="127"/>
      <c r="G49" s="128"/>
    </row>
    <row r="50" spans="2:7" x14ac:dyDescent="0.25">
      <c r="B50" s="62" t="s">
        <v>57</v>
      </c>
      <c r="C50" s="123" t="s">
        <v>58</v>
      </c>
      <c r="D50" s="124"/>
      <c r="E50" s="124"/>
      <c r="F50" s="124"/>
      <c r="G50" s="125"/>
    </row>
    <row r="51" spans="2:7" x14ac:dyDescent="0.25">
      <c r="B51" s="63" t="s">
        <v>59</v>
      </c>
      <c r="C51" s="126"/>
      <c r="D51" s="127"/>
      <c r="E51" s="127"/>
      <c r="F51" s="127"/>
      <c r="G51" s="128"/>
    </row>
    <row r="52" spans="2:7" x14ac:dyDescent="0.25">
      <c r="B52" s="60" t="s">
        <v>60</v>
      </c>
      <c r="C52" s="123" t="s">
        <v>61</v>
      </c>
      <c r="D52" s="124"/>
      <c r="E52" s="124"/>
      <c r="F52" s="124"/>
      <c r="G52" s="125"/>
    </row>
    <row r="53" spans="2:7" x14ac:dyDescent="0.25">
      <c r="B53" s="7" t="s">
        <v>62</v>
      </c>
      <c r="C53" s="126"/>
      <c r="D53" s="127"/>
      <c r="E53" s="127"/>
      <c r="F53" s="127"/>
      <c r="G53" s="128"/>
    </row>
    <row r="54" spans="2:7" x14ac:dyDescent="0.25">
      <c r="B54" s="60" t="s">
        <v>63</v>
      </c>
      <c r="C54" s="123" t="s">
        <v>64</v>
      </c>
      <c r="D54" s="124"/>
      <c r="E54" s="124"/>
      <c r="F54" s="124"/>
      <c r="G54" s="125"/>
    </row>
    <row r="55" spans="2:7" x14ac:dyDescent="0.25">
      <c r="B55" s="7" t="s">
        <v>65</v>
      </c>
      <c r="C55" s="126"/>
      <c r="D55" s="127"/>
      <c r="E55" s="127"/>
      <c r="F55" s="127"/>
      <c r="G55" s="128"/>
    </row>
    <row r="56" spans="2:7" x14ac:dyDescent="0.25">
      <c r="B56" s="60" t="s">
        <v>66</v>
      </c>
      <c r="C56" s="123" t="s">
        <v>67</v>
      </c>
      <c r="D56" s="124"/>
      <c r="E56" s="124"/>
      <c r="F56" s="124"/>
      <c r="G56" s="125"/>
    </row>
    <row r="57" spans="2:7" x14ac:dyDescent="0.25">
      <c r="B57" s="7" t="s">
        <v>68</v>
      </c>
      <c r="C57" s="126"/>
      <c r="D57" s="127"/>
      <c r="E57" s="127"/>
      <c r="F57" s="127"/>
      <c r="G57" s="128"/>
    </row>
    <row r="58" spans="2:7" x14ac:dyDescent="0.25">
      <c r="B58" s="60" t="s">
        <v>69</v>
      </c>
      <c r="C58" s="123" t="s">
        <v>70</v>
      </c>
      <c r="D58" s="124"/>
      <c r="E58" s="124"/>
      <c r="F58" s="124"/>
      <c r="G58" s="125"/>
    </row>
    <row r="59" spans="2:7" x14ac:dyDescent="0.25">
      <c r="B59" s="7" t="s">
        <v>71</v>
      </c>
      <c r="C59" s="126"/>
      <c r="D59" s="127"/>
      <c r="E59" s="127"/>
      <c r="F59" s="127"/>
      <c r="G59" s="128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02"/>
  <sheetViews>
    <sheetView showGridLines="0" tabSelected="1" topLeftCell="H4" zoomScale="90" zoomScaleNormal="90" workbookViewId="0">
      <selection activeCell="T12" sqref="T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2" width="11.42578125" style="8"/>
    <col min="13" max="13" width="16" style="8" bestFit="1" customWidth="1"/>
    <col min="14" max="14" width="16.7109375" style="8" bestFit="1" customWidth="1"/>
    <col min="15" max="15" width="11.42578125" style="8"/>
    <col min="16" max="16" width="15.140625" style="8" bestFit="1" customWidth="1"/>
    <col min="17" max="17" width="16.7109375" style="8" bestFit="1" customWidth="1"/>
    <col min="18" max="18" width="11.42578125" style="8"/>
    <col min="19" max="19" width="15.140625" style="8" bestFit="1" customWidth="1"/>
    <col min="20" max="20" width="16.7109375" style="8" bestFit="1" customWidth="1"/>
    <col min="21" max="16384" width="11.42578125" style="8"/>
  </cols>
  <sheetData>
    <row r="1" spans="1:20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20" ht="13.5" customHeight="1" x14ac:dyDescent="0.2">
      <c r="D2" s="9"/>
      <c r="E2" s="9"/>
      <c r="F2" s="9"/>
      <c r="G2" s="9"/>
      <c r="H2" s="9"/>
      <c r="I2" s="9"/>
      <c r="J2" s="10"/>
    </row>
    <row r="3" spans="1:20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20" ht="20.25" customHeight="1" x14ac:dyDescent="0.2">
      <c r="D4" s="158" t="s">
        <v>8</v>
      </c>
      <c r="E4" s="159"/>
      <c r="F4" s="13" t="str">
        <f>'Information-General Settings'!C4</f>
        <v>[Panyasewanamit]</v>
      </c>
      <c r="G4" s="14"/>
      <c r="I4" s="15"/>
      <c r="J4" s="15"/>
    </row>
    <row r="5" spans="1:20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20" ht="20.25" customHeight="1" x14ac:dyDescent="0.2">
      <c r="E6" s="15"/>
      <c r="F6" s="15"/>
      <c r="G6" s="15"/>
      <c r="H6" s="17"/>
      <c r="I6" s="18"/>
      <c r="J6" s="19"/>
    </row>
    <row r="7" spans="1:20" ht="30" x14ac:dyDescent="0.2">
      <c r="G7" s="20"/>
      <c r="H7" s="17"/>
      <c r="I7" s="21" t="s">
        <v>34</v>
      </c>
      <c r="J7" s="22" t="s">
        <v>35</v>
      </c>
    </row>
    <row r="8" spans="1:20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20" ht="20.25" customHeight="1" thickBot="1" x14ac:dyDescent="0.25">
      <c r="E9" s="15"/>
      <c r="F9" s="15"/>
      <c r="G9" s="15"/>
      <c r="H9" s="17"/>
      <c r="I9" s="18"/>
      <c r="J9" s="19"/>
      <c r="S9" s="170">
        <v>9003</v>
      </c>
    </row>
    <row r="10" spans="1:2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63" t="s">
        <v>6</v>
      </c>
      <c r="N10" s="163" t="s">
        <v>34</v>
      </c>
      <c r="P10" s="171" t="s">
        <v>47</v>
      </c>
      <c r="Q10" s="171" t="s">
        <v>34</v>
      </c>
      <c r="S10" s="163" t="s">
        <v>4</v>
      </c>
      <c r="T10" s="163" t="s">
        <v>34</v>
      </c>
    </row>
    <row r="11" spans="1:20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108" t="s">
        <v>80</v>
      </c>
      <c r="J11" s="38">
        <v>8</v>
      </c>
      <c r="K11" s="112" t="s">
        <v>57</v>
      </c>
      <c r="M11" s="36">
        <v>9001</v>
      </c>
      <c r="N11" s="164">
        <f>SUMIFS($J$10:$J$142,$G$10:$G$142,M11)</f>
        <v>0</v>
      </c>
      <c r="P11" s="36" t="s">
        <v>48</v>
      </c>
      <c r="Q11" s="172">
        <f>SUMIFS($J$10:$J$142,$K$10:$K$142,P11)</f>
        <v>0</v>
      </c>
      <c r="S11" s="66" t="s">
        <v>78</v>
      </c>
      <c r="T11" s="168">
        <f>SUMIFS($J$10:$J$142,$F$10:$F$142,S11,$G$10:$G$142,$S$9)</f>
        <v>8</v>
      </c>
    </row>
    <row r="12" spans="1:2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108"/>
      <c r="J12" s="38"/>
      <c r="K12" s="100"/>
      <c r="M12" s="36">
        <v>9002</v>
      </c>
      <c r="N12" s="164">
        <f t="shared" ref="N12:N23" si="2">SUMIFS($J$10:$J$142,$G$10:$G$142,M12)</f>
        <v>0</v>
      </c>
      <c r="P12" s="36" t="s">
        <v>51</v>
      </c>
      <c r="Q12" s="172">
        <f t="shared" ref="Q12:Q19" si="3">SUMIFS($J$10:$J$142,$K$10:$K$142,P12)</f>
        <v>22</v>
      </c>
      <c r="S12" s="66" t="s">
        <v>82</v>
      </c>
      <c r="T12" s="168">
        <f>SUMIFS($J$10:$J$142,$F$10:$F$142,S12,$G$10:$G$142,$S$9)</f>
        <v>22</v>
      </c>
    </row>
    <row r="13" spans="1:2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4">+E12+1</f>
        <v>44199</v>
      </c>
      <c r="F13" s="35"/>
      <c r="G13" s="36"/>
      <c r="H13" s="37"/>
      <c r="I13" s="108"/>
      <c r="J13" s="38"/>
      <c r="K13" s="100"/>
      <c r="M13" s="36">
        <v>9003</v>
      </c>
      <c r="N13" s="164">
        <f t="shared" si="2"/>
        <v>114</v>
      </c>
      <c r="P13" s="36" t="s">
        <v>54</v>
      </c>
      <c r="Q13" s="172">
        <f t="shared" si="3"/>
        <v>0</v>
      </c>
      <c r="S13" s="66" t="s">
        <v>84</v>
      </c>
      <c r="T13" s="168">
        <f>SUMIFS($J$10:$J$142,$F$10:$F$142,S13,$G$10:$G$142,$S$9)</f>
        <v>8</v>
      </c>
    </row>
    <row r="14" spans="1:2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5">IF(B14=1,"Mo",IF(B14=2,"Tue",IF(B14=3,"Wed",IF(B14=4,"Thu",IF(B14=5,"Fri",IF(B14=6,"Sat",IF(B14=7,"Sun","")))))))</f>
        <v>Mo</v>
      </c>
      <c r="E14" s="34">
        <f t="shared" si="4"/>
        <v>44200</v>
      </c>
      <c r="F14" s="35" t="s">
        <v>82</v>
      </c>
      <c r="G14" s="36">
        <v>9003</v>
      </c>
      <c r="H14" s="43" t="s">
        <v>81</v>
      </c>
      <c r="I14" s="108" t="s">
        <v>80</v>
      </c>
      <c r="J14" s="38">
        <v>8</v>
      </c>
      <c r="K14" s="112" t="s">
        <v>51</v>
      </c>
      <c r="M14" s="36">
        <v>9004</v>
      </c>
      <c r="N14" s="164">
        <f t="shared" si="2"/>
        <v>46</v>
      </c>
      <c r="P14" s="36" t="s">
        <v>57</v>
      </c>
      <c r="Q14" s="172">
        <f t="shared" si="3"/>
        <v>134</v>
      </c>
      <c r="S14" s="66" t="s">
        <v>88</v>
      </c>
      <c r="T14" s="168">
        <f>SUMIFS($J$10:$J$142,$F$10:$F$142,S14,$G$10:$G$142,$S$9)</f>
        <v>10</v>
      </c>
    </row>
    <row r="15" spans="1:20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5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109"/>
      <c r="J15" s="49"/>
      <c r="K15" s="112" t="s">
        <v>57</v>
      </c>
      <c r="M15" s="36">
        <v>9005</v>
      </c>
      <c r="N15" s="164">
        <f t="shared" si="2"/>
        <v>0</v>
      </c>
      <c r="P15" s="36" t="s">
        <v>60</v>
      </c>
      <c r="Q15" s="172">
        <f t="shared" si="3"/>
        <v>0</v>
      </c>
      <c r="S15" s="66" t="s">
        <v>90</v>
      </c>
      <c r="T15" s="168">
        <f>SUMIFS($J$10:$J$142,$F$10:$F$142,S15,$G$10:$G$142,$S$9)</f>
        <v>4</v>
      </c>
    </row>
    <row r="16" spans="1:20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5"/>
        <v>Wed</v>
      </c>
      <c r="E16" s="34">
        <f>+E15+1</f>
        <v>44202</v>
      </c>
      <c r="F16" s="35"/>
      <c r="G16" s="36">
        <v>9004</v>
      </c>
      <c r="H16" s="111" t="s">
        <v>85</v>
      </c>
      <c r="I16" s="108" t="s">
        <v>80</v>
      </c>
      <c r="J16" s="38">
        <v>4</v>
      </c>
      <c r="K16" s="112" t="s">
        <v>57</v>
      </c>
      <c r="M16" s="36">
        <v>9006</v>
      </c>
      <c r="N16" s="164">
        <f t="shared" si="2"/>
        <v>0</v>
      </c>
      <c r="P16" s="36" t="s">
        <v>63</v>
      </c>
      <c r="Q16" s="172">
        <f t="shared" si="3"/>
        <v>0</v>
      </c>
      <c r="S16" s="66" t="s">
        <v>95</v>
      </c>
      <c r="T16" s="168">
        <f>SUMIFS($J$10:$J$142,$F$10:$F$142,S16,$G$10:$G$142,$S$9)</f>
        <v>32</v>
      </c>
    </row>
    <row r="17" spans="1:20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11" t="s">
        <v>86</v>
      </c>
      <c r="I17" s="108" t="s">
        <v>80</v>
      </c>
      <c r="J17" s="38">
        <v>4</v>
      </c>
      <c r="K17" s="112" t="s">
        <v>57</v>
      </c>
      <c r="M17" s="36">
        <v>9007</v>
      </c>
      <c r="N17" s="164">
        <f t="shared" si="2"/>
        <v>0</v>
      </c>
      <c r="P17" s="36" t="s">
        <v>66</v>
      </c>
      <c r="Q17" s="172">
        <f t="shared" si="3"/>
        <v>4</v>
      </c>
      <c r="S17" s="66" t="s">
        <v>97</v>
      </c>
      <c r="T17" s="168">
        <f>SUMIFS($J$10:$J$142,$F$10:$F$142,S17,$G$10:$G$142,$S$9)</f>
        <v>30</v>
      </c>
    </row>
    <row r="18" spans="1:20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5"/>
        <v>Thu</v>
      </c>
      <c r="E18" s="45">
        <f>+E16+1</f>
        <v>44203</v>
      </c>
      <c r="F18" s="46"/>
      <c r="G18" s="47">
        <v>9004</v>
      </c>
      <c r="H18" s="48" t="s">
        <v>87</v>
      </c>
      <c r="I18" s="109" t="s">
        <v>80</v>
      </c>
      <c r="J18" s="49">
        <v>2</v>
      </c>
      <c r="K18" s="112" t="s">
        <v>57</v>
      </c>
      <c r="M18" s="36">
        <v>9008</v>
      </c>
      <c r="N18" s="164">
        <f t="shared" si="2"/>
        <v>0</v>
      </c>
      <c r="P18" s="36" t="s">
        <v>69</v>
      </c>
      <c r="Q18" s="172">
        <f t="shared" si="3"/>
        <v>0</v>
      </c>
      <c r="S18" s="167" t="s">
        <v>99</v>
      </c>
      <c r="T18" s="169">
        <f>SUM(T11:T17)</f>
        <v>114</v>
      </c>
    </row>
    <row r="19" spans="1:20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109" t="s">
        <v>80</v>
      </c>
      <c r="J19" s="49">
        <v>6</v>
      </c>
      <c r="K19" s="112" t="s">
        <v>57</v>
      </c>
      <c r="M19" s="36">
        <v>9009</v>
      </c>
      <c r="N19" s="164">
        <f t="shared" si="2"/>
        <v>0</v>
      </c>
      <c r="P19" s="36" t="s">
        <v>100</v>
      </c>
      <c r="Q19" s="172">
        <f t="shared" si="3"/>
        <v>0</v>
      </c>
    </row>
    <row r="20" spans="1:20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108" t="s">
        <v>80</v>
      </c>
      <c r="J20" s="38">
        <v>4</v>
      </c>
      <c r="K20" s="112" t="s">
        <v>51</v>
      </c>
      <c r="M20" s="36">
        <v>9010</v>
      </c>
      <c r="N20" s="164">
        <f t="shared" si="2"/>
        <v>0</v>
      </c>
      <c r="P20" s="165" t="s">
        <v>99</v>
      </c>
      <c r="Q20" s="167">
        <f>SUM(Q11:Q19)</f>
        <v>160</v>
      </c>
    </row>
    <row r="21" spans="1:20" ht="22.5" customHeight="1" x14ac:dyDescent="0.2">
      <c r="A21" s="31"/>
      <c r="C21" s="40"/>
      <c r="D21" s="33" t="str">
        <f t="shared" ref="D21:E21" si="6">D20</f>
        <v>Fri</v>
      </c>
      <c r="E21" s="34">
        <f t="shared" si="6"/>
        <v>44204</v>
      </c>
      <c r="F21" s="35" t="s">
        <v>90</v>
      </c>
      <c r="G21" s="36">
        <v>9003</v>
      </c>
      <c r="H21" s="43" t="s">
        <v>91</v>
      </c>
      <c r="I21" s="108" t="s">
        <v>80</v>
      </c>
      <c r="J21" s="38">
        <v>4</v>
      </c>
      <c r="K21" s="112" t="s">
        <v>57</v>
      </c>
      <c r="M21" s="36">
        <v>9013</v>
      </c>
      <c r="N21" s="164">
        <f t="shared" si="2"/>
        <v>0</v>
      </c>
      <c r="P21"/>
    </row>
    <row r="22" spans="1:20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108"/>
      <c r="J22" s="38"/>
      <c r="K22" s="100"/>
      <c r="M22" s="36">
        <v>9014</v>
      </c>
      <c r="N22" s="164">
        <f t="shared" si="2"/>
        <v>0</v>
      </c>
      <c r="P22"/>
    </row>
    <row r="23" spans="1:20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4"/>
        <v>44206</v>
      </c>
      <c r="F23" s="35"/>
      <c r="G23" s="36"/>
      <c r="H23" s="37"/>
      <c r="I23" s="108"/>
      <c r="J23" s="38"/>
      <c r="K23" s="100"/>
      <c r="M23" s="36">
        <v>9015</v>
      </c>
      <c r="N23" s="164">
        <f t="shared" si="2"/>
        <v>0</v>
      </c>
      <c r="P23"/>
    </row>
    <row r="24" spans="1:20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5"/>
        <v>Mo</v>
      </c>
      <c r="E24" s="34">
        <f t="shared" si="4"/>
        <v>44207</v>
      </c>
      <c r="F24" s="35"/>
      <c r="G24" s="36">
        <v>9004</v>
      </c>
      <c r="H24" s="111" t="s">
        <v>86</v>
      </c>
      <c r="I24" s="108" t="s">
        <v>80</v>
      </c>
      <c r="J24" s="38">
        <v>8</v>
      </c>
      <c r="K24" s="112" t="s">
        <v>57</v>
      </c>
      <c r="M24" s="165" t="s">
        <v>99</v>
      </c>
      <c r="N24" s="166">
        <f>SUM(N11:N23)</f>
        <v>160</v>
      </c>
      <c r="P24"/>
    </row>
    <row r="25" spans="1:20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5"/>
        <v>Tue</v>
      </c>
      <c r="E25" s="45">
        <f>+E24+1</f>
        <v>44208</v>
      </c>
      <c r="F25" s="46"/>
      <c r="G25" s="47">
        <v>9004</v>
      </c>
      <c r="H25" s="113" t="s">
        <v>92</v>
      </c>
      <c r="I25" s="109" t="s">
        <v>80</v>
      </c>
      <c r="J25" s="49">
        <v>4</v>
      </c>
      <c r="K25" s="112" t="s">
        <v>57</v>
      </c>
      <c r="P25"/>
    </row>
    <row r="26" spans="1:20" ht="22.5" customHeight="1" x14ac:dyDescent="0.2">
      <c r="A26" s="31"/>
      <c r="C26" s="40"/>
      <c r="D26" s="44" t="str">
        <f t="shared" ref="D26:E27" si="7">D25</f>
        <v>Tue</v>
      </c>
      <c r="E26" s="45">
        <f t="shared" si="7"/>
        <v>44208</v>
      </c>
      <c r="F26" s="46"/>
      <c r="G26" s="47">
        <v>9004</v>
      </c>
      <c r="H26" s="113" t="s">
        <v>93</v>
      </c>
      <c r="I26" s="109" t="s">
        <v>80</v>
      </c>
      <c r="J26" s="49">
        <v>2</v>
      </c>
      <c r="K26" s="112" t="s">
        <v>57</v>
      </c>
      <c r="P26"/>
    </row>
    <row r="27" spans="1:20" ht="22.5" customHeight="1" x14ac:dyDescent="0.2">
      <c r="A27" s="31"/>
      <c r="C27" s="40"/>
      <c r="D27" s="44" t="str">
        <f t="shared" si="7"/>
        <v>Tue</v>
      </c>
      <c r="E27" s="45">
        <f t="shared" si="7"/>
        <v>44208</v>
      </c>
      <c r="F27" s="46"/>
      <c r="G27" s="47">
        <v>9004</v>
      </c>
      <c r="H27" s="113" t="s">
        <v>86</v>
      </c>
      <c r="I27" s="109" t="s">
        <v>80</v>
      </c>
      <c r="J27" s="49">
        <v>2</v>
      </c>
      <c r="K27" s="112" t="s">
        <v>57</v>
      </c>
      <c r="P27"/>
    </row>
    <row r="28" spans="1:2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108" t="s">
        <v>80</v>
      </c>
      <c r="J28" s="38">
        <v>8</v>
      </c>
      <c r="K28" s="112" t="s">
        <v>57</v>
      </c>
      <c r="P28"/>
    </row>
    <row r="29" spans="1:20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5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109" t="s">
        <v>80</v>
      </c>
      <c r="J29" s="49">
        <v>8</v>
      </c>
      <c r="K29" s="112" t="s">
        <v>51</v>
      </c>
      <c r="P29"/>
    </row>
    <row r="30" spans="1:20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5"/>
        <v>Fri</v>
      </c>
      <c r="E30" s="34">
        <f>+E29+1</f>
        <v>44211</v>
      </c>
      <c r="F30" s="35"/>
      <c r="G30" s="36">
        <v>9004</v>
      </c>
      <c r="H30" s="111" t="s">
        <v>86</v>
      </c>
      <c r="I30" s="108" t="s">
        <v>80</v>
      </c>
      <c r="J30" s="38">
        <v>4</v>
      </c>
      <c r="K30" s="112" t="s">
        <v>57</v>
      </c>
      <c r="P30"/>
    </row>
    <row r="31" spans="1:20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108" t="s">
        <v>80</v>
      </c>
      <c r="J31" s="38">
        <v>4</v>
      </c>
      <c r="K31" s="112" t="s">
        <v>57</v>
      </c>
      <c r="P31"/>
    </row>
    <row r="32" spans="1:20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5"/>
        <v>Sat</v>
      </c>
      <c r="E32" s="34">
        <f>+E30+1</f>
        <v>44212</v>
      </c>
      <c r="F32" s="35"/>
      <c r="G32" s="36"/>
      <c r="H32" s="43"/>
      <c r="I32" s="108"/>
      <c r="J32" s="38"/>
      <c r="K32" s="100"/>
      <c r="P32"/>
    </row>
    <row r="33" spans="1:16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5"/>
        <v>Sun</v>
      </c>
      <c r="E33" s="34">
        <f t="shared" si="4"/>
        <v>44213</v>
      </c>
      <c r="F33" s="35"/>
      <c r="G33" s="36"/>
      <c r="H33" s="43"/>
      <c r="I33" s="108"/>
      <c r="J33" s="38"/>
      <c r="K33" s="100"/>
      <c r="P33"/>
    </row>
    <row r="34" spans="1:16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5"/>
        <v>Mo</v>
      </c>
      <c r="E34" s="34">
        <f t="shared" si="4"/>
        <v>44214</v>
      </c>
      <c r="F34" s="35" t="s">
        <v>88</v>
      </c>
      <c r="G34" s="36">
        <v>9003</v>
      </c>
      <c r="H34" s="43" t="s">
        <v>89</v>
      </c>
      <c r="I34" s="108" t="s">
        <v>80</v>
      </c>
      <c r="J34" s="38">
        <v>4</v>
      </c>
      <c r="K34" s="112" t="s">
        <v>57</v>
      </c>
      <c r="P34"/>
    </row>
    <row r="35" spans="1:16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108" t="s">
        <v>80</v>
      </c>
      <c r="J35" s="38">
        <v>4</v>
      </c>
      <c r="K35" s="112" t="s">
        <v>57</v>
      </c>
      <c r="P35"/>
    </row>
    <row r="36" spans="1:16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5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109" t="s">
        <v>80</v>
      </c>
      <c r="J36" s="49">
        <v>8</v>
      </c>
      <c r="K36" s="112" t="s">
        <v>57</v>
      </c>
      <c r="P36"/>
    </row>
    <row r="37" spans="1:16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5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108" t="s">
        <v>80</v>
      </c>
      <c r="J37" s="38">
        <v>4</v>
      </c>
      <c r="K37" s="112" t="s">
        <v>57</v>
      </c>
      <c r="P37"/>
    </row>
    <row r="38" spans="1:16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108" t="s">
        <v>80</v>
      </c>
      <c r="J38" s="38">
        <v>2</v>
      </c>
      <c r="K38" s="112" t="s">
        <v>51</v>
      </c>
      <c r="P38"/>
    </row>
    <row r="39" spans="1:16" ht="22.5" customHeight="1" x14ac:dyDescent="0.2">
      <c r="A39" s="31"/>
      <c r="C39" s="40"/>
      <c r="D39" s="33" t="str">
        <f t="shared" ref="D39" si="8">D38</f>
        <v>Wed</v>
      </c>
      <c r="E39" s="34">
        <f t="shared" ref="E39" si="9">E38</f>
        <v>44216</v>
      </c>
      <c r="F39" s="35"/>
      <c r="G39" s="36">
        <v>9004</v>
      </c>
      <c r="H39" s="43" t="s">
        <v>86</v>
      </c>
      <c r="I39" s="108" t="s">
        <v>80</v>
      </c>
      <c r="J39" s="38">
        <v>2</v>
      </c>
      <c r="K39" s="112" t="s">
        <v>57</v>
      </c>
      <c r="P39"/>
    </row>
    <row r="40" spans="1:16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5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109" t="s">
        <v>80</v>
      </c>
      <c r="J40" s="49">
        <v>8</v>
      </c>
      <c r="K40" s="112" t="s">
        <v>57</v>
      </c>
      <c r="P40"/>
    </row>
    <row r="41" spans="1:16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5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108" t="s">
        <v>80</v>
      </c>
      <c r="J41" s="38">
        <v>4</v>
      </c>
      <c r="K41" s="112" t="s">
        <v>57</v>
      </c>
      <c r="P41"/>
    </row>
    <row r="42" spans="1:16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108" t="s">
        <v>80</v>
      </c>
      <c r="J42" s="38">
        <v>2</v>
      </c>
      <c r="K42" s="112" t="s">
        <v>57</v>
      </c>
      <c r="P42"/>
    </row>
    <row r="43" spans="1:16" ht="22.5" customHeight="1" x14ac:dyDescent="0.2">
      <c r="A43" s="31"/>
      <c r="C43" s="40"/>
      <c r="D43" s="33" t="str">
        <f t="shared" ref="D43" si="10">D42</f>
        <v>Fri</v>
      </c>
      <c r="E43" s="34">
        <f t="shared" ref="E43" si="11">E42</f>
        <v>44218</v>
      </c>
      <c r="F43" s="35" t="s">
        <v>97</v>
      </c>
      <c r="G43" s="36">
        <v>9003</v>
      </c>
      <c r="H43" s="43" t="s">
        <v>96</v>
      </c>
      <c r="I43" s="108" t="s">
        <v>80</v>
      </c>
      <c r="J43" s="38">
        <v>2</v>
      </c>
      <c r="K43" s="112" t="s">
        <v>57</v>
      </c>
      <c r="P43"/>
    </row>
    <row r="44" spans="1:16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5"/>
        <v>Sat</v>
      </c>
      <c r="E44" s="34">
        <f>+E41+1</f>
        <v>44219</v>
      </c>
      <c r="F44" s="35"/>
      <c r="G44" s="36"/>
      <c r="H44" s="37"/>
      <c r="I44" s="108"/>
      <c r="J44" s="38"/>
      <c r="K44" s="100"/>
      <c r="P44"/>
    </row>
    <row r="45" spans="1:16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5"/>
        <v>Sun</v>
      </c>
      <c r="E45" s="34">
        <f t="shared" si="4"/>
        <v>44220</v>
      </c>
      <c r="F45" s="35"/>
      <c r="G45" s="36"/>
      <c r="H45" s="43"/>
      <c r="I45" s="108"/>
      <c r="J45" s="38"/>
      <c r="K45" s="100"/>
      <c r="P45"/>
    </row>
    <row r="46" spans="1:16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5"/>
        <v>Mo</v>
      </c>
      <c r="E46" s="34">
        <f t="shared" si="4"/>
        <v>44221</v>
      </c>
      <c r="F46" s="35" t="s">
        <v>97</v>
      </c>
      <c r="G46" s="36">
        <v>9003</v>
      </c>
      <c r="H46" s="43" t="s">
        <v>96</v>
      </c>
      <c r="I46" s="108" t="s">
        <v>80</v>
      </c>
      <c r="J46" s="38">
        <v>8</v>
      </c>
      <c r="K46" s="112" t="s">
        <v>57</v>
      </c>
      <c r="P46"/>
    </row>
    <row r="47" spans="1:16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5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109" t="s">
        <v>80</v>
      </c>
      <c r="J47" s="49">
        <v>8</v>
      </c>
      <c r="K47" s="112" t="s">
        <v>57</v>
      </c>
      <c r="P47"/>
    </row>
    <row r="48" spans="1:16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5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108" t="s">
        <v>80</v>
      </c>
      <c r="J48" s="38">
        <v>8</v>
      </c>
      <c r="K48" s="112" t="s">
        <v>57</v>
      </c>
      <c r="P48"/>
    </row>
    <row r="49" spans="1:16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5"/>
        <v>Thu</v>
      </c>
      <c r="E49" s="45">
        <f>+E48+1</f>
        <v>44224</v>
      </c>
      <c r="F49" s="46"/>
      <c r="G49" s="47">
        <v>9004</v>
      </c>
      <c r="H49" s="113" t="s">
        <v>86</v>
      </c>
      <c r="I49" s="109" t="s">
        <v>80</v>
      </c>
      <c r="J49" s="49">
        <v>8</v>
      </c>
      <c r="K49" s="112" t="s">
        <v>57</v>
      </c>
      <c r="P49"/>
    </row>
    <row r="50" spans="1:16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108" t="s">
        <v>80</v>
      </c>
      <c r="J50" s="38">
        <v>4</v>
      </c>
      <c r="K50" s="112" t="s">
        <v>66</v>
      </c>
      <c r="P50"/>
    </row>
    <row r="51" spans="1:16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108" t="s">
        <v>80</v>
      </c>
      <c r="J51" s="38">
        <v>4</v>
      </c>
      <c r="K51" s="112" t="s">
        <v>57</v>
      </c>
      <c r="P51"/>
    </row>
    <row r="52" spans="1:16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108"/>
      <c r="J52" s="38"/>
      <c r="K52" s="100"/>
      <c r="P52"/>
    </row>
    <row r="53" spans="1:16" ht="22.5" customHeight="1" thickBot="1" x14ac:dyDescent="0.25">
      <c r="A53" s="31" t="str">
        <f t="shared" si="0"/>
        <v/>
      </c>
      <c r="B53" s="8">
        <v>7</v>
      </c>
      <c r="C53" s="40"/>
      <c r="D53" s="52" t="str">
        <f t="shared" si="5"/>
        <v>Sun</v>
      </c>
      <c r="E53" s="53">
        <f>IF(MONTH(E52+1)&gt;MONTH(E52),"",E52+1)</f>
        <v>44227</v>
      </c>
      <c r="F53" s="54"/>
      <c r="G53" s="55"/>
      <c r="H53" s="56"/>
      <c r="I53" s="110"/>
      <c r="J53" s="57"/>
      <c r="K53" s="101"/>
      <c r="P53"/>
    </row>
    <row r="54" spans="1:16" ht="30" customHeight="1" x14ac:dyDescent="0.2"/>
    <row r="55" spans="1:16" ht="30" customHeight="1" x14ac:dyDescent="0.2"/>
    <row r="56" spans="1:16" ht="30" customHeight="1" x14ac:dyDescent="0.2"/>
    <row r="57" spans="1:16" ht="30" customHeight="1" x14ac:dyDescent="0.2"/>
    <row r="58" spans="1:16" ht="30" customHeight="1" x14ac:dyDescent="0.2"/>
    <row r="59" spans="1:16" ht="30" customHeight="1" x14ac:dyDescent="0.2"/>
    <row r="60" spans="1:16" ht="30" customHeight="1" x14ac:dyDescent="0.2"/>
    <row r="61" spans="1:16" ht="30" customHeight="1" x14ac:dyDescent="0.2"/>
    <row r="62" spans="1:16" ht="30" customHeight="1" x14ac:dyDescent="0.2"/>
    <row r="63" spans="1:16" ht="30" customHeight="1" x14ac:dyDescent="0.2"/>
    <row r="64" spans="1:16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phoneticPr fontId="3" type="noConversion"/>
  <conditionalFormatting sqref="C11:C51">
    <cfRule type="expression" dxfId="225" priority="67" stopIfTrue="1">
      <formula>IF($A11=1,B11,)</formula>
    </cfRule>
    <cfRule type="expression" dxfId="224" priority="68" stopIfTrue="1">
      <formula>IF($A11="",B11,)</formula>
    </cfRule>
  </conditionalFormatting>
  <conditionalFormatting sqref="E11">
    <cfRule type="expression" dxfId="223" priority="69" stopIfTrue="1">
      <formula>IF($A11="",B11,"")</formula>
    </cfRule>
  </conditionalFormatting>
  <conditionalFormatting sqref="E12:E51">
    <cfRule type="expression" dxfId="222" priority="70" stopIfTrue="1">
      <formula>IF($A12&lt;&gt;1,B12,"")</formula>
    </cfRule>
  </conditionalFormatting>
  <conditionalFormatting sqref="D11:D51">
    <cfRule type="expression" dxfId="221" priority="71" stopIfTrue="1">
      <formula>IF($A11="",B11,)</formula>
    </cfRule>
  </conditionalFormatting>
  <conditionalFormatting sqref="G11:G12 G14:G19 G21:G23 G25:G29 G31:G34 G38:G39 G44:G47 G49">
    <cfRule type="expression" dxfId="220" priority="72" stopIfTrue="1">
      <formula>#REF!="Freelancer"</formula>
    </cfRule>
    <cfRule type="expression" dxfId="219" priority="73" stopIfTrue="1">
      <formula>#REF!="DTC Int. Staff"</formula>
    </cfRule>
  </conditionalFormatting>
  <conditionalFormatting sqref="G49 G14 G18:G19 G21:G23 G29 G31:G34 G44:G46">
    <cfRule type="expression" dxfId="218" priority="65" stopIfTrue="1">
      <formula>$F$5="Freelancer"</formula>
    </cfRule>
    <cfRule type="expression" dxfId="217" priority="66" stopIfTrue="1">
      <formula>$F$5="DTC Int. Staff"</formula>
    </cfRule>
  </conditionalFormatting>
  <conditionalFormatting sqref="G12">
    <cfRule type="expression" dxfId="216" priority="63" stopIfTrue="1">
      <formula>#REF!="Freelancer"</formula>
    </cfRule>
    <cfRule type="expression" dxfId="215" priority="64" stopIfTrue="1">
      <formula>#REF!="DTC Int. Staff"</formula>
    </cfRule>
  </conditionalFormatting>
  <conditionalFormatting sqref="G12">
    <cfRule type="expression" dxfId="214" priority="61" stopIfTrue="1">
      <formula>$F$5="Freelancer"</formula>
    </cfRule>
    <cfRule type="expression" dxfId="213" priority="62" stopIfTrue="1">
      <formula>$F$5="DTC Int. Staff"</formula>
    </cfRule>
  </conditionalFormatting>
  <conditionalFormatting sqref="G13">
    <cfRule type="expression" dxfId="212" priority="59" stopIfTrue="1">
      <formula>#REF!="Freelancer"</formula>
    </cfRule>
    <cfRule type="expression" dxfId="211" priority="60" stopIfTrue="1">
      <formula>#REF!="DTC Int. Staff"</formula>
    </cfRule>
  </conditionalFormatting>
  <conditionalFormatting sqref="G13">
    <cfRule type="expression" dxfId="210" priority="57" stopIfTrue="1">
      <formula>$F$5="Freelancer"</formula>
    </cfRule>
    <cfRule type="expression" dxfId="209" priority="58" stopIfTrue="1">
      <formula>$F$5="DTC Int. Staff"</formula>
    </cfRule>
  </conditionalFormatting>
  <conditionalFormatting sqref="C53">
    <cfRule type="expression" dxfId="208" priority="54" stopIfTrue="1">
      <formula>IF($A53=1,B53,)</formula>
    </cfRule>
    <cfRule type="expression" dxfId="207" priority="55" stopIfTrue="1">
      <formula>IF($A53="",B53,)</formula>
    </cfRule>
  </conditionalFormatting>
  <conditionalFormatting sqref="D53">
    <cfRule type="expression" dxfId="206" priority="56" stopIfTrue="1">
      <formula>IF($A53="",B53,)</formula>
    </cfRule>
  </conditionalFormatting>
  <conditionalFormatting sqref="C52">
    <cfRule type="expression" dxfId="205" priority="51" stopIfTrue="1">
      <formula>IF($A52=1,B52,)</formula>
    </cfRule>
    <cfRule type="expression" dxfId="204" priority="52" stopIfTrue="1">
      <formula>IF($A52="",B52,)</formula>
    </cfRule>
  </conditionalFormatting>
  <conditionalFormatting sqref="D52">
    <cfRule type="expression" dxfId="203" priority="53" stopIfTrue="1">
      <formula>IF($A52="",B52,)</formula>
    </cfRule>
  </conditionalFormatting>
  <conditionalFormatting sqref="E52">
    <cfRule type="expression" dxfId="202" priority="50" stopIfTrue="1">
      <formula>IF($A52&lt;&gt;1,B52,"")</formula>
    </cfRule>
  </conditionalFormatting>
  <conditionalFormatting sqref="E53">
    <cfRule type="expression" dxfId="201" priority="49" stopIfTrue="1">
      <formula>IF($A53&lt;&gt;1,B53,"")</formula>
    </cfRule>
  </conditionalFormatting>
  <conditionalFormatting sqref="G28">
    <cfRule type="expression" dxfId="200" priority="47" stopIfTrue="1">
      <formula>$F$5="Freelancer"</formula>
    </cfRule>
    <cfRule type="expression" dxfId="199" priority="48" stopIfTrue="1">
      <formula>$F$5="DTC Int. Staff"</formula>
    </cfRule>
  </conditionalFormatting>
  <conditionalFormatting sqref="G36">
    <cfRule type="expression" dxfId="198" priority="45" stopIfTrue="1">
      <formula>#REF!="Freelancer"</formula>
    </cfRule>
    <cfRule type="expression" dxfId="197" priority="46" stopIfTrue="1">
      <formula>#REF!="DTC Int. Staff"</formula>
    </cfRule>
  </conditionalFormatting>
  <conditionalFormatting sqref="G36">
    <cfRule type="expression" dxfId="196" priority="43" stopIfTrue="1">
      <formula>$F$5="Freelancer"</formula>
    </cfRule>
    <cfRule type="expression" dxfId="195" priority="44" stopIfTrue="1">
      <formula>$F$5="DTC Int. Staff"</formula>
    </cfRule>
  </conditionalFormatting>
  <conditionalFormatting sqref="G20">
    <cfRule type="expression" dxfId="194" priority="37" stopIfTrue="1">
      <formula>#REF!="Freelancer"</formula>
    </cfRule>
    <cfRule type="expression" dxfId="193" priority="38" stopIfTrue="1">
      <formula>#REF!="DTC Int. Staff"</formula>
    </cfRule>
  </conditionalFormatting>
  <conditionalFormatting sqref="G20">
    <cfRule type="expression" dxfId="192" priority="35" stopIfTrue="1">
      <formula>$F$5="Freelancer"</formula>
    </cfRule>
    <cfRule type="expression" dxfId="191" priority="36" stopIfTrue="1">
      <formula>$F$5="DTC Int. Staff"</formula>
    </cfRule>
  </conditionalFormatting>
  <conditionalFormatting sqref="G24">
    <cfRule type="expression" dxfId="190" priority="33" stopIfTrue="1">
      <formula>#REF!="Freelancer"</formula>
    </cfRule>
    <cfRule type="expression" dxfId="189" priority="34" stopIfTrue="1">
      <formula>#REF!="DTC Int. Staff"</formula>
    </cfRule>
  </conditionalFormatting>
  <conditionalFormatting sqref="G30">
    <cfRule type="expression" dxfId="188" priority="31" stopIfTrue="1">
      <formula>#REF!="Freelancer"</formula>
    </cfRule>
    <cfRule type="expression" dxfId="187" priority="32" stopIfTrue="1">
      <formula>#REF!="DTC Int. Staff"</formula>
    </cfRule>
  </conditionalFormatting>
  <conditionalFormatting sqref="G35">
    <cfRule type="expression" dxfId="186" priority="29" stopIfTrue="1">
      <formula>#REF!="Freelancer"</formula>
    </cfRule>
    <cfRule type="expression" dxfId="185" priority="30" stopIfTrue="1">
      <formula>#REF!="DTC Int. Staff"</formula>
    </cfRule>
  </conditionalFormatting>
  <conditionalFormatting sqref="G35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37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37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40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40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G41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41">
    <cfRule type="expression" dxfId="172" priority="15" stopIfTrue="1">
      <formula>$F$5="Freelancer"</formula>
    </cfRule>
    <cfRule type="expression" dxfId="171" priority="16" stopIfTrue="1">
      <formula>$F$5="DTC Int. Staff"</formula>
    </cfRule>
  </conditionalFormatting>
  <conditionalFormatting sqref="G42">
    <cfRule type="expression" dxfId="170" priority="13" stopIfTrue="1">
      <formula>#REF!="Freelancer"</formula>
    </cfRule>
    <cfRule type="expression" dxfId="169" priority="14" stopIfTrue="1">
      <formula>#REF!="DTC Int. Staff"</formula>
    </cfRule>
  </conditionalFormatting>
  <conditionalFormatting sqref="G43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43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G48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G48">
    <cfRule type="expression" dxfId="162" priority="5" stopIfTrue="1">
      <formula>$F$5="Freelancer"</formula>
    </cfRule>
    <cfRule type="expression" dxfId="161" priority="6" stopIfTrue="1">
      <formula>$F$5="DTC Int. Staff"</formula>
    </cfRule>
  </conditionalFormatting>
  <conditionalFormatting sqref="G51">
    <cfRule type="expression" dxfId="160" priority="3" stopIfTrue="1">
      <formula>#REF!="Freelancer"</formula>
    </cfRule>
    <cfRule type="expression" dxfId="159" priority="4" stopIfTrue="1">
      <formula>#REF!="DTC Int. Staff"</formula>
    </cfRule>
  </conditionalFormatting>
  <conditionalFormatting sqref="G51">
    <cfRule type="expression" dxfId="158" priority="1" stopIfTrue="1">
      <formula>$F$5="Freelancer"</formula>
    </cfRule>
    <cfRule type="expression" dxfId="1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0" zoomScale="90" zoomScaleNormal="90" workbookViewId="0">
      <selection activeCell="H6" sqref="H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2021-02-16T11:26:28Z</dcterms:modified>
</cp:coreProperties>
</file>